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7619D71F-CAAC-4222-878D-43726EAAE2C0}" xr6:coauthVersionLast="47" xr6:coauthVersionMax="47" xr10:uidLastSave="{00000000-0000-0000-0000-000000000000}"/>
  <bookViews>
    <workbookView xWindow="-120" yWindow="-120" windowWidth="38640" windowHeight="15840" tabRatio="611" activeTab="19" xr2:uid="{00000000-000D-0000-FFFF-FFFF00000000}"/>
  </bookViews>
  <sheets>
    <sheet name="Demand" sheetId="53" r:id="rId1"/>
    <sheet name="Supply" sheetId="54" r:id="rId2"/>
    <sheet name="Scenario" sheetId="55" r:id="rId3"/>
    <sheet name="Rules" sheetId="56" state="hidden" r:id="rId4"/>
    <sheet name="유형화" sheetId="28" r:id="rId5"/>
    <sheet name="시나리오" sheetId="68" state="hidden" r:id="rId6"/>
    <sheet name="Inputdata" sheetId="60" r:id="rId7"/>
    <sheet name="ES" sheetId="64" r:id="rId8"/>
    <sheet name="control" sheetId="1" state="hidden" r:id="rId9"/>
    <sheet name="TechDB" sheetId="61" state="hidden" r:id="rId10"/>
    <sheet name="Hourly" sheetId="4" state="hidden" r:id="rId11"/>
    <sheet name="Potential" sheetId="48" state="hidden" r:id="rId12"/>
    <sheet name="hourly1" sheetId="29" state="hidden" r:id="rId13"/>
    <sheet name="1.수요도시형" sheetId="63" r:id="rId14"/>
    <sheet name="유형화_수요형" sheetId="30" state="hidden" r:id="rId15"/>
    <sheet name="주거중심형" sheetId="31" r:id="rId16"/>
    <sheet name="상업중심형" sheetId="32" r:id="rId17"/>
    <sheet name="교통연계형" sheetId="33" state="hidden" r:id="rId18"/>
    <sheet name="2.산업중심형" sheetId="66" state="hidden" r:id="rId19"/>
    <sheet name="산업중심형" sheetId="38" r:id="rId20"/>
    <sheet name="온산국가산업단지 2050" sheetId="69" state="hidden" r:id="rId21"/>
    <sheet name="3.항만연계형" sheetId="65" state="hidden" r:id="rId22"/>
    <sheet name="항만인프라형" sheetId="43" state="hidden" r:id="rId23"/>
    <sheet name="해상풍력연계형" sheetId="45" state="hidden" r:id="rId24"/>
    <sheet name="4.농어촌연계형" sheetId="67" state="hidden" r:id="rId25"/>
    <sheet name="농어촌지역형(농촌)" sheetId="40" state="hidden" r:id="rId26"/>
    <sheet name="농어촌지역형(어촌)" sheetId="41" state="hidden" r:id="rId27"/>
    <sheet name="참고_농어촌연계형 자료" sheetId="59" state="hidden" r:id="rId28"/>
    <sheet name="환경연계형" sheetId="34" state="hidden" r:id="rId29"/>
    <sheet name="발전연계형" sheetId="37" state="hidden" r:id="rId30"/>
    <sheet name="농어촌지역형_자료" sheetId="42" state="hidden" r:id="rId31"/>
    <sheet name="환경연계형(물재생센터)" sheetId="35" state="hidden" r:id="rId32"/>
    <sheet name="환경연계형(자원회수)" sheetId="36" state="hidden" r:id="rId33"/>
    <sheet name="참고_산업단지연계형" sheetId="58" state="hidden" r:id="rId34"/>
  </sheets>
  <externalReferences>
    <externalReference r:id="rId3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3" i="38" l="1"/>
  <c r="S43" i="38"/>
  <c r="I26" i="55"/>
  <c r="I25" i="55"/>
  <c r="I34" i="55"/>
  <c r="I33" i="55"/>
  <c r="I32" i="55"/>
  <c r="I31" i="55"/>
  <c r="I29" i="55"/>
  <c r="I28" i="55"/>
  <c r="H70" i="55"/>
  <c r="H69" i="55"/>
  <c r="E33" i="64"/>
  <c r="J144" i="38"/>
  <c r="J152" i="38" s="1"/>
  <c r="I144" i="38"/>
  <c r="I152" i="38" s="1"/>
  <c r="H144" i="38"/>
  <c r="H142" i="38"/>
  <c r="G140" i="38"/>
  <c r="F140" i="38"/>
  <c r="F148" i="38" s="1"/>
  <c r="E140" i="38"/>
  <c r="E148" i="38" s="1"/>
  <c r="D140" i="38"/>
  <c r="D148" i="38" s="1"/>
  <c r="I49" i="55"/>
  <c r="I46" i="55"/>
  <c r="I45" i="55"/>
  <c r="I44" i="55"/>
  <c r="I43" i="55"/>
  <c r="I39" i="55"/>
  <c r="I38" i="55"/>
  <c r="I37" i="55"/>
  <c r="I36" i="55"/>
  <c r="I4" i="55"/>
  <c r="E32" i="64" s="1"/>
  <c r="E43" i="28"/>
  <c r="H150" i="38"/>
  <c r="R58" i="69"/>
  <c r="L129" i="38"/>
  <c r="I134" i="38"/>
  <c r="I133" i="38"/>
  <c r="E134" i="38"/>
  <c r="E133" i="38"/>
  <c r="K136" i="38"/>
  <c r="K135" i="38"/>
  <c r="J137" i="38"/>
  <c r="H137" i="38"/>
  <c r="F137" i="38"/>
  <c r="G132" i="38"/>
  <c r="G137" i="38" s="1"/>
  <c r="I132" i="38"/>
  <c r="D132" i="38"/>
  <c r="K128" i="38"/>
  <c r="K127" i="38"/>
  <c r="K126" i="38"/>
  <c r="K125" i="38"/>
  <c r="K124" i="38"/>
  <c r="J129" i="38"/>
  <c r="I129" i="38"/>
  <c r="H129" i="38"/>
  <c r="G129" i="38"/>
  <c r="F129" i="38"/>
  <c r="E129" i="38"/>
  <c r="D129" i="38"/>
  <c r="J128" i="38"/>
  <c r="I128" i="38"/>
  <c r="H128" i="38"/>
  <c r="G128" i="38"/>
  <c r="F128" i="38"/>
  <c r="E128" i="38"/>
  <c r="D128" i="38"/>
  <c r="D127" i="38"/>
  <c r="E127" i="38"/>
  <c r="F127" i="38"/>
  <c r="G127" i="38"/>
  <c r="H127" i="38"/>
  <c r="I127" i="38"/>
  <c r="J127" i="38"/>
  <c r="J126" i="38"/>
  <c r="I126" i="38"/>
  <c r="H126" i="38"/>
  <c r="G126" i="38"/>
  <c r="F126" i="38"/>
  <c r="D126" i="38"/>
  <c r="D125" i="38"/>
  <c r="F125" i="38"/>
  <c r="G125" i="38"/>
  <c r="H125" i="38"/>
  <c r="I125" i="38"/>
  <c r="J125" i="38"/>
  <c r="J124" i="38"/>
  <c r="I124" i="38"/>
  <c r="H124" i="38"/>
  <c r="G124" i="38"/>
  <c r="F124" i="38"/>
  <c r="E124" i="38"/>
  <c r="K121" i="38"/>
  <c r="J121" i="38"/>
  <c r="I121" i="38"/>
  <c r="H121" i="38"/>
  <c r="G121" i="38"/>
  <c r="F121" i="38"/>
  <c r="E121" i="38"/>
  <c r="D121" i="38"/>
  <c r="K120" i="38"/>
  <c r="K119" i="38"/>
  <c r="K118" i="38"/>
  <c r="K117" i="38"/>
  <c r="K116" i="38"/>
  <c r="E126" i="38"/>
  <c r="E118" i="38"/>
  <c r="E125" i="38"/>
  <c r="E117" i="38"/>
  <c r="D124" i="38"/>
  <c r="D116" i="38"/>
  <c r="AF4" i="69"/>
  <c r="AF5" i="69"/>
  <c r="AF6" i="69"/>
  <c r="AF7" i="69"/>
  <c r="AF8" i="69"/>
  <c r="AF9" i="69"/>
  <c r="AC13" i="69"/>
  <c r="AD13" i="69"/>
  <c r="AE13" i="69"/>
  <c r="AF13" i="69"/>
  <c r="AG13" i="69"/>
  <c r="AH13" i="69"/>
  <c r="AI13" i="69"/>
  <c r="AC14" i="69"/>
  <c r="AD14" i="69"/>
  <c r="AE14" i="69"/>
  <c r="AF14" i="69"/>
  <c r="AG14" i="69"/>
  <c r="AH14" i="69"/>
  <c r="AI14" i="69"/>
  <c r="AC15" i="69"/>
  <c r="AD15" i="69"/>
  <c r="AE15" i="69"/>
  <c r="AF15" i="69"/>
  <c r="AG15" i="69"/>
  <c r="AH15" i="69"/>
  <c r="AI15" i="69"/>
  <c r="AC16" i="69"/>
  <c r="AD16" i="69"/>
  <c r="AE16" i="69"/>
  <c r="AF16" i="69"/>
  <c r="AG16" i="69"/>
  <c r="AH16" i="69"/>
  <c r="AI16" i="69"/>
  <c r="AE17" i="69"/>
  <c r="AG17" i="69"/>
  <c r="AH17" i="69"/>
  <c r="AI17" i="69"/>
  <c r="B23" i="69"/>
  <c r="I23" i="69" s="1"/>
  <c r="C23" i="69"/>
  <c r="D23" i="69"/>
  <c r="E23" i="69"/>
  <c r="F23" i="69"/>
  <c r="G23" i="69"/>
  <c r="H23" i="69"/>
  <c r="P23" i="69"/>
  <c r="Q23" i="69"/>
  <c r="Q50" i="69" s="1"/>
  <c r="R23" i="69"/>
  <c r="R28" i="69" s="1"/>
  <c r="S23" i="69"/>
  <c r="S50" i="69" s="1"/>
  <c r="T23" i="69"/>
  <c r="T28" i="69" s="1"/>
  <c r="U23" i="69"/>
  <c r="U28" i="69" s="1"/>
  <c r="AO23" i="69"/>
  <c r="I24" i="69"/>
  <c r="O24" i="69"/>
  <c r="P24" i="69"/>
  <c r="Q24" i="69"/>
  <c r="R24" i="69"/>
  <c r="S24" i="69"/>
  <c r="T24" i="69"/>
  <c r="U24" i="69"/>
  <c r="U51" i="69" s="1"/>
  <c r="U59" i="69" s="1"/>
  <c r="V24" i="69"/>
  <c r="AN24" i="69"/>
  <c r="AO24" i="69"/>
  <c r="B25" i="69"/>
  <c r="I25" i="69" s="1"/>
  <c r="C25" i="69"/>
  <c r="C33" i="69" s="1"/>
  <c r="D25" i="69"/>
  <c r="D28" i="69" s="1"/>
  <c r="D36" i="69" s="1"/>
  <c r="E25" i="69"/>
  <c r="R25" i="69" s="1"/>
  <c r="R52" i="69" s="1"/>
  <c r="F25" i="69"/>
  <c r="G25" i="69"/>
  <c r="H25" i="69"/>
  <c r="S25" i="69"/>
  <c r="T25" i="69"/>
  <c r="U25" i="69"/>
  <c r="AC25" i="69"/>
  <c r="AC31" i="69" s="1"/>
  <c r="AD25" i="69"/>
  <c r="AD17" i="69" s="1"/>
  <c r="AE25" i="69"/>
  <c r="AE31" i="69" s="1"/>
  <c r="AF25" i="69"/>
  <c r="AF31" i="69" s="1"/>
  <c r="AG25" i="69"/>
  <c r="AH25" i="69"/>
  <c r="AI25" i="69"/>
  <c r="AK25" i="69"/>
  <c r="AC17" i="69" s="1"/>
  <c r="I26" i="69"/>
  <c r="O26" i="69"/>
  <c r="P26" i="69"/>
  <c r="Q26" i="69"/>
  <c r="R26" i="69"/>
  <c r="R53" i="69" s="1"/>
  <c r="R61" i="69" s="1"/>
  <c r="S26" i="69"/>
  <c r="S53" i="69" s="1"/>
  <c r="S61" i="69" s="1"/>
  <c r="T26" i="69"/>
  <c r="T53" i="69" s="1"/>
  <c r="T61" i="69" s="1"/>
  <c r="U26" i="69"/>
  <c r="U53" i="69" s="1"/>
  <c r="U61" i="69" s="1"/>
  <c r="V26" i="69"/>
  <c r="B27" i="69"/>
  <c r="I27" i="69" s="1"/>
  <c r="C27" i="69"/>
  <c r="C35" i="69" s="1"/>
  <c r="D27" i="69"/>
  <c r="Q27" i="69" s="1"/>
  <c r="Q54" i="69" s="1"/>
  <c r="E27" i="69"/>
  <c r="F27" i="69"/>
  <c r="G27" i="69"/>
  <c r="H27" i="69"/>
  <c r="R27" i="69"/>
  <c r="S27" i="69"/>
  <c r="T27" i="69"/>
  <c r="U27" i="69"/>
  <c r="AC27" i="69"/>
  <c r="AJ27" i="69" s="1"/>
  <c r="AD27" i="69"/>
  <c r="AE27" i="69"/>
  <c r="AF27" i="69"/>
  <c r="AG27" i="69"/>
  <c r="AH27" i="69"/>
  <c r="AI27" i="69"/>
  <c r="F28" i="69"/>
  <c r="F36" i="69" s="1"/>
  <c r="G28" i="69"/>
  <c r="G36" i="69" s="1"/>
  <c r="H28" i="69"/>
  <c r="H36" i="69" s="1"/>
  <c r="AC28" i="69"/>
  <c r="AD28" i="69"/>
  <c r="AE28" i="69"/>
  <c r="AF28" i="69"/>
  <c r="AG28" i="69"/>
  <c r="AH28" i="69"/>
  <c r="AI28" i="69"/>
  <c r="AJ28" i="69"/>
  <c r="AC29" i="69"/>
  <c r="AJ29" i="69" s="1"/>
  <c r="AD29" i="69"/>
  <c r="AE29" i="69"/>
  <c r="AF29" i="69"/>
  <c r="AG29" i="69"/>
  <c r="AH29" i="69"/>
  <c r="AI29" i="69"/>
  <c r="AC30" i="69"/>
  <c r="AD30" i="69"/>
  <c r="AE30" i="69"/>
  <c r="AF30" i="69"/>
  <c r="AG30" i="69"/>
  <c r="AH30" i="69"/>
  <c r="AI30" i="69"/>
  <c r="AJ30" i="69"/>
  <c r="B31" i="69"/>
  <c r="C31" i="69"/>
  <c r="D31" i="69"/>
  <c r="E31" i="69"/>
  <c r="F31" i="69"/>
  <c r="G31" i="69"/>
  <c r="H31" i="69"/>
  <c r="AG31" i="69"/>
  <c r="AH31" i="69"/>
  <c r="AI31" i="69"/>
  <c r="B32" i="69"/>
  <c r="C32" i="69"/>
  <c r="D32" i="69"/>
  <c r="E32" i="69"/>
  <c r="F32" i="69"/>
  <c r="G32" i="69"/>
  <c r="H32" i="69"/>
  <c r="I32" i="69"/>
  <c r="P32" i="69"/>
  <c r="P37" i="69" s="1"/>
  <c r="F33" i="69"/>
  <c r="G33" i="69"/>
  <c r="H33" i="69"/>
  <c r="B34" i="69"/>
  <c r="C34" i="69"/>
  <c r="D34" i="69"/>
  <c r="E34" i="69"/>
  <c r="F34" i="69"/>
  <c r="G34" i="69"/>
  <c r="H34" i="69"/>
  <c r="I34" i="69"/>
  <c r="E35" i="69"/>
  <c r="F35" i="69"/>
  <c r="G35" i="69"/>
  <c r="H35" i="69"/>
  <c r="U35" i="69"/>
  <c r="O36" i="69" s="1"/>
  <c r="I40" i="69"/>
  <c r="C39" i="69" s="1"/>
  <c r="I41" i="69"/>
  <c r="B49" i="69" s="1"/>
  <c r="S42" i="69"/>
  <c r="S47" i="69"/>
  <c r="V47" i="69"/>
  <c r="AO47" i="69"/>
  <c r="AP47" i="69"/>
  <c r="AO48" i="69"/>
  <c r="AP48" i="69"/>
  <c r="P50" i="69"/>
  <c r="U50" i="69"/>
  <c r="O51" i="69"/>
  <c r="P51" i="69"/>
  <c r="Q51" i="69"/>
  <c r="Q59" i="69" s="1"/>
  <c r="R51" i="69"/>
  <c r="R59" i="69" s="1"/>
  <c r="S51" i="69"/>
  <c r="T51" i="69"/>
  <c r="S52" i="69"/>
  <c r="G53" i="69"/>
  <c r="O53" i="69"/>
  <c r="V53" i="69" s="1"/>
  <c r="P53" i="69"/>
  <c r="Q53" i="69"/>
  <c r="Q61" i="69" s="1"/>
  <c r="G54" i="69"/>
  <c r="R54" i="69"/>
  <c r="S54" i="69"/>
  <c r="S62" i="69" s="1"/>
  <c r="T54" i="69"/>
  <c r="T62" i="69" s="1"/>
  <c r="U54" i="69"/>
  <c r="U62" i="69" s="1"/>
  <c r="F57" i="69"/>
  <c r="U58" i="69"/>
  <c r="O59" i="69"/>
  <c r="P59" i="69"/>
  <c r="S59" i="69"/>
  <c r="T59" i="69"/>
  <c r="S60" i="69"/>
  <c r="O61" i="69"/>
  <c r="P61" i="69"/>
  <c r="A66" i="69"/>
  <c r="A67" i="69"/>
  <c r="A69" i="69"/>
  <c r="D70" i="69" s="1"/>
  <c r="D71" i="69"/>
  <c r="D72" i="69"/>
  <c r="F17" i="63"/>
  <c r="D17" i="63"/>
  <c r="D24" i="63"/>
  <c r="C24" i="63"/>
  <c r="C14" i="63"/>
  <c r="D14" i="63" s="1"/>
  <c r="P29" i="63"/>
  <c r="P24" i="63"/>
  <c r="O43" i="63"/>
  <c r="H37" i="55" s="1"/>
  <c r="O38" i="63"/>
  <c r="H39" i="55" s="1"/>
  <c r="H38" i="55"/>
  <c r="E11" i="63"/>
  <c r="E10" i="63"/>
  <c r="E9" i="63"/>
  <c r="F9" i="63" s="1"/>
  <c r="F11" i="63" s="1"/>
  <c r="C11" i="63"/>
  <c r="C10" i="63"/>
  <c r="C9" i="63"/>
  <c r="D9" i="63" s="1"/>
  <c r="D11" i="63" s="1"/>
  <c r="F8" i="63"/>
  <c r="D8" i="63"/>
  <c r="E34" i="64" l="1"/>
  <c r="E35" i="64"/>
  <c r="E26" i="64"/>
  <c r="E31" i="64"/>
  <c r="H140" i="38"/>
  <c r="H148" i="38" s="1"/>
  <c r="E142" i="38"/>
  <c r="E150" i="38" s="1"/>
  <c r="F142" i="38"/>
  <c r="F150" i="38" s="1"/>
  <c r="G142" i="38"/>
  <c r="I142" i="38"/>
  <c r="I150" i="38" s="1"/>
  <c r="J142" i="38"/>
  <c r="G144" i="38"/>
  <c r="G148" i="38"/>
  <c r="I140" i="38"/>
  <c r="I148" i="38" s="1"/>
  <c r="D143" i="38"/>
  <c r="I69" i="55"/>
  <c r="J140" i="38"/>
  <c r="J148" i="38" s="1"/>
  <c r="E143" i="38"/>
  <c r="E151" i="38" s="1"/>
  <c r="I68" i="55"/>
  <c r="D141" i="38"/>
  <c r="F143" i="38"/>
  <c r="F151" i="38" s="1"/>
  <c r="I16" i="55"/>
  <c r="E141" i="38"/>
  <c r="E149" i="38" s="1"/>
  <c r="G143" i="38"/>
  <c r="I7" i="55"/>
  <c r="F141" i="38"/>
  <c r="F149" i="38" s="1"/>
  <c r="H143" i="38"/>
  <c r="H151" i="38" s="1"/>
  <c r="I8" i="55"/>
  <c r="G141" i="38"/>
  <c r="I143" i="38"/>
  <c r="E27" i="64"/>
  <c r="H141" i="38"/>
  <c r="H149" i="38" s="1"/>
  <c r="J143" i="38"/>
  <c r="J151" i="38" s="1"/>
  <c r="E28" i="64"/>
  <c r="I141" i="38"/>
  <c r="I149" i="38" s="1"/>
  <c r="D144" i="38"/>
  <c r="E29" i="64"/>
  <c r="J141" i="38"/>
  <c r="J149" i="38" s="1"/>
  <c r="E144" i="38"/>
  <c r="E152" i="38" s="1"/>
  <c r="E30" i="64"/>
  <c r="I48" i="55"/>
  <c r="D142" i="38"/>
  <c r="K142" i="38" s="1"/>
  <c r="F144" i="38"/>
  <c r="F152" i="38" s="1"/>
  <c r="I137" i="38"/>
  <c r="K133" i="38"/>
  <c r="K134" i="38"/>
  <c r="K132" i="38"/>
  <c r="D137" i="38"/>
  <c r="H152" i="38"/>
  <c r="I151" i="38"/>
  <c r="J150" i="38"/>
  <c r="I145" i="38"/>
  <c r="E137" i="38"/>
  <c r="K129" i="38"/>
  <c r="V61" i="69"/>
  <c r="V27" i="69"/>
  <c r="I35" i="69"/>
  <c r="V25" i="69"/>
  <c r="I33" i="69"/>
  <c r="I28" i="69"/>
  <c r="I36" i="69" s="1"/>
  <c r="V23" i="69"/>
  <c r="V28" i="69" s="1"/>
  <c r="I31" i="69"/>
  <c r="V51" i="69"/>
  <c r="Q63" i="69"/>
  <c r="S55" i="69"/>
  <c r="S58" i="69"/>
  <c r="S63" i="69" s="1"/>
  <c r="B57" i="69"/>
  <c r="C57" i="69" s="1"/>
  <c r="B35" i="69"/>
  <c r="B33" i="69"/>
  <c r="AD31" i="69"/>
  <c r="AJ31" i="69" s="1"/>
  <c r="C28" i="69"/>
  <c r="C36" i="69" s="1"/>
  <c r="P27" i="69"/>
  <c r="P54" i="69" s="1"/>
  <c r="R62" i="69" s="1"/>
  <c r="Q25" i="69"/>
  <c r="AF17" i="69"/>
  <c r="B28" i="69"/>
  <c r="B36" i="69" s="1"/>
  <c r="O27" i="69"/>
  <c r="O54" i="69" s="1"/>
  <c r="P25" i="69"/>
  <c r="E33" i="69"/>
  <c r="O25" i="69"/>
  <c r="O52" i="69" s="1"/>
  <c r="B61" i="69"/>
  <c r="V59" i="69"/>
  <c r="S28" i="69"/>
  <c r="D35" i="69"/>
  <c r="O23" i="69"/>
  <c r="D33" i="69"/>
  <c r="E28" i="69"/>
  <c r="E36" i="69" s="1"/>
  <c r="C19" i="63"/>
  <c r="E20" i="63"/>
  <c r="E19" i="63"/>
  <c r="E18" i="63"/>
  <c r="C20" i="63"/>
  <c r="C18" i="63"/>
  <c r="D20" i="63"/>
  <c r="C27" i="63" s="1"/>
  <c r="F20" i="63"/>
  <c r="D27" i="63" s="1"/>
  <c r="D18" i="63"/>
  <c r="C25" i="63" s="1"/>
  <c r="F18" i="63"/>
  <c r="D25" i="63" s="1"/>
  <c r="D10" i="63"/>
  <c r="D19" i="63" s="1"/>
  <c r="C26" i="63" s="1"/>
  <c r="F10" i="63"/>
  <c r="F19" i="63" s="1"/>
  <c r="D26" i="63" s="1"/>
  <c r="H36" i="55"/>
  <c r="K140" i="38" l="1"/>
  <c r="G145" i="38"/>
  <c r="E145" i="38"/>
  <c r="K137" i="38"/>
  <c r="K143" i="38"/>
  <c r="D152" i="38"/>
  <c r="G152" i="38"/>
  <c r="K152" i="38" s="1"/>
  <c r="D149" i="38"/>
  <c r="K149" i="38" s="1"/>
  <c r="G149" i="38"/>
  <c r="K144" i="38"/>
  <c r="D150" i="38"/>
  <c r="K150" i="38" s="1"/>
  <c r="G150" i="38"/>
  <c r="G153" i="38" s="1"/>
  <c r="K141" i="38"/>
  <c r="K145" i="38" s="1"/>
  <c r="D145" i="38"/>
  <c r="H145" i="38"/>
  <c r="D151" i="38"/>
  <c r="K151" i="38" s="1"/>
  <c r="G151" i="38"/>
  <c r="F145" i="38"/>
  <c r="J145" i="38"/>
  <c r="E27" i="63"/>
  <c r="F153" i="38"/>
  <c r="H153" i="38"/>
  <c r="J153" i="38"/>
  <c r="E153" i="38"/>
  <c r="I153" i="38"/>
  <c r="K148" i="38"/>
  <c r="T52" i="69"/>
  <c r="T60" i="69" s="1"/>
  <c r="P28" i="69"/>
  <c r="P52" i="69"/>
  <c r="U52" i="69"/>
  <c r="Q28" i="69"/>
  <c r="Q52" i="69"/>
  <c r="Q55" i="69" s="1"/>
  <c r="V54" i="69"/>
  <c r="O62" i="69"/>
  <c r="R60" i="69"/>
  <c r="R50" i="69"/>
  <c r="O28" i="69"/>
  <c r="T50" i="69"/>
  <c r="O50" i="69"/>
  <c r="V52" i="69"/>
  <c r="E26" i="63"/>
  <c r="E25" i="63"/>
  <c r="D153" i="38" l="1"/>
  <c r="K153" i="38"/>
  <c r="L153" i="38" s="1"/>
  <c r="V50" i="69"/>
  <c r="O55" i="69"/>
  <c r="V62" i="69"/>
  <c r="O63" i="69"/>
  <c r="T55" i="69"/>
  <c r="T58" i="69"/>
  <c r="T63" i="69" s="1"/>
  <c r="U60" i="69"/>
  <c r="U63" i="69" s="1"/>
  <c r="U55" i="69"/>
  <c r="R55" i="69"/>
  <c r="P55" i="69"/>
  <c r="P60" i="69"/>
  <c r="C58" i="32"/>
  <c r="C66" i="32"/>
  <c r="D66" i="32" s="1"/>
  <c r="D67" i="32"/>
  <c r="C67" i="32"/>
  <c r="C65" i="32"/>
  <c r="C68" i="32" s="1"/>
  <c r="H32" i="55"/>
  <c r="H31" i="55"/>
  <c r="B68" i="32"/>
  <c r="B67" i="32"/>
  <c r="B66" i="32"/>
  <c r="B65" i="32"/>
  <c r="B64" i="32"/>
  <c r="B63" i="32"/>
  <c r="B62" i="32"/>
  <c r="B60" i="32"/>
  <c r="B59" i="32"/>
  <c r="B57" i="32"/>
  <c r="B56" i="32"/>
  <c r="B55" i="32"/>
  <c r="B54" i="32"/>
  <c r="B53" i="32"/>
  <c r="F39" i="31"/>
  <c r="H30" i="55"/>
  <c r="E30" i="55" s="1"/>
  <c r="H44" i="31"/>
  <c r="H28" i="55"/>
  <c r="C57" i="32" s="1"/>
  <c r="D57" i="32" s="1"/>
  <c r="F44" i="32" s="1"/>
  <c r="F44" i="31"/>
  <c r="H48" i="31"/>
  <c r="E59" i="31"/>
  <c r="D59" i="31"/>
  <c r="C59" i="31"/>
  <c r="C66" i="31"/>
  <c r="C72" i="31" s="1"/>
  <c r="B69" i="31"/>
  <c r="B68" i="31"/>
  <c r="B67" i="31"/>
  <c r="B66" i="31"/>
  <c r="B65" i="31"/>
  <c r="B64" i="31"/>
  <c r="B63" i="31"/>
  <c r="B62" i="31"/>
  <c r="B58" i="31"/>
  <c r="B57" i="31"/>
  <c r="B56" i="31"/>
  <c r="B55" i="31"/>
  <c r="B54" i="31"/>
  <c r="B53" i="31"/>
  <c r="L30" i="55" l="1"/>
  <c r="I30" i="55"/>
  <c r="R63" i="69"/>
  <c r="V58" i="69"/>
  <c r="V63" i="69" s="1"/>
  <c r="V60" i="69"/>
  <c r="F61" i="69"/>
  <c r="P63" i="69"/>
  <c r="V55" i="69"/>
  <c r="C57" i="31"/>
  <c r="C65" i="31"/>
  <c r="C68" i="31" s="1"/>
  <c r="D68" i="32"/>
  <c r="C59" i="32"/>
  <c r="D65" i="32"/>
  <c r="C62" i="32"/>
  <c r="D62" i="32" s="1"/>
  <c r="C63" i="32"/>
  <c r="D63" i="32" s="1"/>
  <c r="C64" i="32"/>
  <c r="C55" i="32" s="1"/>
  <c r="C56" i="32"/>
  <c r="E67" i="31"/>
  <c r="L28" i="55"/>
  <c r="C56" i="31" l="1"/>
  <c r="C67" i="31"/>
  <c r="C58" i="31" s="1"/>
  <c r="C64" i="31"/>
  <c r="C55" i="31" s="1"/>
  <c r="C63" i="31"/>
  <c r="C54" i="31" s="1"/>
  <c r="D65" i="31"/>
  <c r="E65" i="31" s="1"/>
  <c r="C62" i="31"/>
  <c r="C53" i="31" s="1"/>
  <c r="C54" i="32"/>
  <c r="D54" i="32" s="1"/>
  <c r="C44" i="32" s="1"/>
  <c r="D56" i="32"/>
  <c r="E44" i="32" s="1"/>
  <c r="D64" i="32"/>
  <c r="D55" i="32" s="1"/>
  <c r="D44" i="32" s="1"/>
  <c r="C70" i="32"/>
  <c r="C53" i="32"/>
  <c r="D59" i="32"/>
  <c r="H44" i="32" s="1"/>
  <c r="C70" i="31" l="1"/>
  <c r="D70" i="32"/>
  <c r="D53" i="32"/>
  <c r="B44" i="32" s="1"/>
  <c r="C60" i="32"/>
  <c r="D58" i="32" s="1"/>
  <c r="G44" i="32" s="1"/>
  <c r="C60" i="31"/>
  <c r="D60" i="32" l="1"/>
  <c r="L22" i="64" l="1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K7" i="64"/>
  <c r="K6" i="64"/>
  <c r="K5" i="64"/>
  <c r="K4" i="64"/>
  <c r="K3" i="64"/>
  <c r="K2" i="64"/>
  <c r="P9" i="64"/>
  <c r="P8" i="64"/>
  <c r="N34" i="68" l="1"/>
  <c r="N33" i="68"/>
  <c r="N32" i="68"/>
  <c r="L32" i="68"/>
  <c r="L34" i="55" l="1"/>
  <c r="L33" i="55"/>
  <c r="L36" i="55"/>
  <c r="L32" i="55"/>
  <c r="L8" i="55"/>
  <c r="L7" i="55"/>
  <c r="L5" i="55"/>
  <c r="L4" i="55"/>
  <c r="L2" i="55"/>
  <c r="Q49" i="54" l="1"/>
  <c r="Q47" i="54"/>
  <c r="Q48" i="54" s="1"/>
  <c r="R46" i="54"/>
  <c r="O47" i="54"/>
  <c r="B33" i="60"/>
  <c r="B32" i="60"/>
  <c r="B34" i="60"/>
  <c r="G37" i="60"/>
  <c r="O53" i="43" l="1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I36" i="68" l="1"/>
  <c r="C99" i="38"/>
  <c r="F39" i="68"/>
  <c r="E39" i="68"/>
  <c r="F38" i="68"/>
  <c r="E38" i="68"/>
  <c r="F37" i="68"/>
  <c r="E37" i="68"/>
  <c r="F36" i="68"/>
  <c r="E36" i="68"/>
  <c r="F35" i="68"/>
  <c r="E35" i="68"/>
  <c r="C39" i="68"/>
  <c r="B39" i="68"/>
  <c r="D22" i="68"/>
  <c r="C22" i="68"/>
  <c r="D21" i="68"/>
  <c r="C21" i="68"/>
  <c r="D20" i="68"/>
  <c r="C20" i="68"/>
  <c r="D19" i="68"/>
  <c r="C19" i="68"/>
  <c r="N16" i="68"/>
  <c r="N17" i="68" s="1"/>
  <c r="M17" i="68"/>
  <c r="M16" i="68"/>
  <c r="L17" i="68"/>
  <c r="L16" i="68"/>
  <c r="I12" i="68"/>
  <c r="H12" i="68"/>
  <c r="G12" i="68"/>
  <c r="D11" i="68"/>
  <c r="C11" i="68"/>
  <c r="B11" i="68"/>
  <c r="AB52" i="38"/>
  <c r="AB51" i="38"/>
  <c r="W67" i="38"/>
  <c r="Y68" i="38" s="1"/>
  <c r="AC52" i="38" s="1"/>
  <c r="Y67" i="38" l="1"/>
  <c r="AC51" i="38" s="1"/>
  <c r="AD51" i="38" s="1"/>
  <c r="AD52" i="38"/>
  <c r="B8" i="1"/>
  <c r="M22" i="64"/>
  <c r="D22" i="64"/>
  <c r="C22" i="64"/>
  <c r="E52" i="53" l="1"/>
  <c r="E43" i="53" l="1"/>
  <c r="E42" i="53"/>
  <c r="E41" i="53"/>
  <c r="I7" i="67"/>
  <c r="G7" i="67"/>
  <c r="E39" i="53"/>
  <c r="E38" i="53"/>
  <c r="E37" i="53"/>
  <c r="G18" i="67"/>
  <c r="D20" i="67"/>
  <c r="D19" i="67"/>
  <c r="D18" i="67"/>
  <c r="E36" i="53" l="1"/>
  <c r="E35" i="53"/>
  <c r="E34" i="53"/>
  <c r="B35" i="64"/>
  <c r="B34" i="64"/>
  <c r="B33" i="64"/>
  <c r="B32" i="64"/>
  <c r="B36" i="64" s="1"/>
  <c r="B31" i="64"/>
  <c r="B30" i="64"/>
  <c r="B29" i="64"/>
  <c r="B26" i="64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Q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L26" i="55" s="1"/>
  <c r="H25" i="55"/>
  <c r="L25" i="55" s="1"/>
  <c r="F36" i="31"/>
  <c r="E11" i="53" l="1"/>
  <c r="E28" i="28" s="1"/>
  <c r="H29" i="55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L29" i="55" l="1"/>
  <c r="D66" i="31"/>
  <c r="D57" i="31" s="1"/>
  <c r="D56" i="31"/>
  <c r="E56" i="31" s="1"/>
  <c r="E48" i="31" s="1"/>
  <c r="B60" i="31"/>
  <c r="E66" i="31" l="1"/>
  <c r="E57" i="31" s="1"/>
  <c r="F48" i="31" s="1"/>
  <c r="D62" i="31"/>
  <c r="D67" i="31"/>
  <c r="D64" i="31"/>
  <c r="D68" i="31"/>
  <c r="D63" i="31"/>
  <c r="C20" i="60"/>
  <c r="D53" i="31" l="1"/>
  <c r="E62" i="31"/>
  <c r="D70" i="31"/>
  <c r="D54" i="31"/>
  <c r="E63" i="31"/>
  <c r="E68" i="31"/>
  <c r="D58" i="31"/>
  <c r="E58" i="31" s="1"/>
  <c r="G48" i="31" s="1"/>
  <c r="D55" i="31"/>
  <c r="E64" i="31"/>
  <c r="E42" i="28"/>
  <c r="E41" i="28"/>
  <c r="E40" i="28"/>
  <c r="E39" i="28"/>
  <c r="E23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55" i="31" l="1"/>
  <c r="D48" i="31" s="1"/>
  <c r="E54" i="31"/>
  <c r="C48" i="31" s="1"/>
  <c r="E53" i="31"/>
  <c r="E70" i="31"/>
  <c r="D60" i="31"/>
  <c r="E13" i="53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60" i="31" l="1"/>
  <c r="I48" i="31" s="1"/>
  <c r="B48" i="31"/>
  <c r="E101" i="59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C31" i="38"/>
  <c r="H35" i="38"/>
  <c r="H34" i="38"/>
  <c r="H33" i="38"/>
  <c r="H32" i="38"/>
  <c r="R32" i="28" l="1"/>
  <c r="H36" i="38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G100" i="28" s="1"/>
  <c r="Q120" i="38"/>
  <c r="S120" i="38" s="1"/>
  <c r="T116" i="38"/>
  <c r="H90" i="38" s="1"/>
  <c r="I93" i="28" s="1"/>
  <c r="Q116" i="38"/>
  <c r="U115" i="38"/>
  <c r="U116" i="38" s="1"/>
  <c r="T115" i="38"/>
  <c r="S115" i="38"/>
  <c r="S116" i="38" s="1"/>
  <c r="R115" i="38"/>
  <c r="R116" i="38" s="1"/>
  <c r="C90" i="38" s="1"/>
  <c r="D93" i="28" s="1"/>
  <c r="Q109" i="38"/>
  <c r="Q110" i="38" s="1"/>
  <c r="Q111" i="38" s="1"/>
  <c r="E26" i="53" s="1"/>
  <c r="Q108" i="38"/>
  <c r="P96" i="38"/>
  <c r="P97" i="38" s="1"/>
  <c r="P98" i="38" s="1"/>
  <c r="P100" i="38" s="1"/>
  <c r="Q100" i="38" s="1"/>
  <c r="T85" i="38"/>
  <c r="S85" i="38"/>
  <c r="R85" i="38"/>
  <c r="R89" i="38" s="1"/>
  <c r="Q85" i="38"/>
  <c r="P85" i="38"/>
  <c r="E25" i="53" s="1"/>
  <c r="K85" i="38"/>
  <c r="K84" i="38"/>
  <c r="K82" i="38"/>
  <c r="K81" i="38"/>
  <c r="R75" i="38"/>
  <c r="B68" i="38" s="1"/>
  <c r="T72" i="38"/>
  <c r="Q72" i="38"/>
  <c r="U71" i="38"/>
  <c r="R71" i="38"/>
  <c r="U70" i="38"/>
  <c r="R70" i="38"/>
  <c r="C70" i="38"/>
  <c r="U69" i="38"/>
  <c r="C59" i="38" s="1"/>
  <c r="K77" i="38" s="1"/>
  <c r="K83" i="38" s="1"/>
  <c r="R69" i="38"/>
  <c r="C69" i="38"/>
  <c r="B69" i="38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G69" i="38" s="1"/>
  <c r="AF67" i="38"/>
  <c r="AE67" i="38"/>
  <c r="AD67" i="38"/>
  <c r="AC67" i="38"/>
  <c r="U67" i="38"/>
  <c r="R67" i="38"/>
  <c r="C67" i="38"/>
  <c r="D67" i="38" s="1"/>
  <c r="E67" i="38" s="1"/>
  <c r="B67" i="38"/>
  <c r="AF66" i="38"/>
  <c r="AE66" i="38"/>
  <c r="AD66" i="38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Z54" i="38"/>
  <c r="Y54" i="38" s="1"/>
  <c r="Q54" i="38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R57" i="38" s="1"/>
  <c r="Y50" i="38"/>
  <c r="W56" i="38" s="1"/>
  <c r="B111" i="38"/>
  <c r="H93" i="28"/>
  <c r="G93" i="28"/>
  <c r="F93" i="28"/>
  <c r="H110" i="38"/>
  <c r="G110" i="38"/>
  <c r="F110" i="38"/>
  <c r="E110" i="38"/>
  <c r="D110" i="38"/>
  <c r="C110" i="38"/>
  <c r="B110" i="38"/>
  <c r="H109" i="38"/>
  <c r="G109" i="38"/>
  <c r="F109" i="38"/>
  <c r="E109" i="38"/>
  <c r="D109" i="38"/>
  <c r="C109" i="38"/>
  <c r="B109" i="38"/>
  <c r="H108" i="38"/>
  <c r="G108" i="38"/>
  <c r="F108" i="38"/>
  <c r="E108" i="38"/>
  <c r="D108" i="38"/>
  <c r="C108" i="38"/>
  <c r="B108" i="38"/>
  <c r="H107" i="38"/>
  <c r="G107" i="38"/>
  <c r="F107" i="38"/>
  <c r="E107" i="38"/>
  <c r="D107" i="38"/>
  <c r="C107" i="38"/>
  <c r="B107" i="38"/>
  <c r="G36" i="38"/>
  <c r="J36" i="38" s="1"/>
  <c r="K35" i="38"/>
  <c r="G35" i="38"/>
  <c r="J35" i="38" s="1"/>
  <c r="K34" i="38"/>
  <c r="G34" i="38"/>
  <c r="J34" i="38" s="1"/>
  <c r="K33" i="38"/>
  <c r="J33" i="38"/>
  <c r="G33" i="38"/>
  <c r="K32" i="38"/>
  <c r="G32" i="38"/>
  <c r="J32" i="38" s="1"/>
  <c r="J25" i="38"/>
  <c r="AJ22" i="38"/>
  <c r="AI22" i="38"/>
  <c r="AH22" i="38"/>
  <c r="AG22" i="38"/>
  <c r="AF22" i="38"/>
  <c r="AJ21" i="38"/>
  <c r="AI21" i="38"/>
  <c r="AH21" i="38"/>
  <c r="AG21" i="38"/>
  <c r="AF21" i="38"/>
  <c r="AK18" i="38"/>
  <c r="AK17" i="38"/>
  <c r="AG13" i="38"/>
  <c r="H13" i="38"/>
  <c r="G13" i="38"/>
  <c r="F13" i="38"/>
  <c r="E13" i="38"/>
  <c r="AL11" i="38"/>
  <c r="AK11" i="38"/>
  <c r="AI11" i="38"/>
  <c r="AL10" i="38"/>
  <c r="AK10" i="38"/>
  <c r="AI10" i="38"/>
  <c r="AL9" i="38"/>
  <c r="AK9" i="38"/>
  <c r="AI9" i="38"/>
  <c r="AL8" i="38"/>
  <c r="AK8" i="38"/>
  <c r="AM8" i="38" s="1"/>
  <c r="AO8" i="38" s="1"/>
  <c r="E9" i="38" s="1"/>
  <c r="AI8" i="38"/>
  <c r="H8" i="38"/>
  <c r="H12" i="38" s="1"/>
  <c r="G8" i="38"/>
  <c r="G12" i="38" s="1"/>
  <c r="F8" i="38"/>
  <c r="F12" i="38" s="1"/>
  <c r="AL7" i="38"/>
  <c r="AK7" i="38"/>
  <c r="AI7" i="38"/>
  <c r="AL6" i="38"/>
  <c r="AK6" i="38"/>
  <c r="AI6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H43" i="38" l="1"/>
  <c r="G90" i="28" s="1"/>
  <c r="E43" i="38"/>
  <c r="D90" i="28" s="1"/>
  <c r="D43" i="38"/>
  <c r="C90" i="28" s="1"/>
  <c r="I43" i="38"/>
  <c r="H90" i="28" s="1"/>
  <c r="J43" i="38"/>
  <c r="I90" i="28" s="1"/>
  <c r="F43" i="38"/>
  <c r="E90" i="28" s="1"/>
  <c r="G43" i="38"/>
  <c r="F90" i="28" s="1"/>
  <c r="F44" i="38"/>
  <c r="E91" i="28" s="1"/>
  <c r="D44" i="38"/>
  <c r="C91" i="28" s="1"/>
  <c r="E44" i="38"/>
  <c r="D91" i="28" s="1"/>
  <c r="J44" i="38"/>
  <c r="I91" i="28" s="1"/>
  <c r="H44" i="38"/>
  <c r="G91" i="28" s="1"/>
  <c r="G44" i="38"/>
  <c r="F91" i="28" s="1"/>
  <c r="I44" i="38"/>
  <c r="H91" i="28" s="1"/>
  <c r="I42" i="38"/>
  <c r="H89" i="28" s="1"/>
  <c r="D42" i="38"/>
  <c r="C89" i="28" s="1"/>
  <c r="H42" i="38"/>
  <c r="G89" i="28" s="1"/>
  <c r="F42" i="38"/>
  <c r="E89" i="28" s="1"/>
  <c r="J42" i="38"/>
  <c r="E42" i="38"/>
  <c r="G42" i="38"/>
  <c r="F89" i="28" s="1"/>
  <c r="E41" i="38"/>
  <c r="D88" i="28" s="1"/>
  <c r="F41" i="38"/>
  <c r="E88" i="28" s="1"/>
  <c r="G41" i="38"/>
  <c r="F88" i="28" s="1"/>
  <c r="D41" i="38"/>
  <c r="C88" i="28" s="1"/>
  <c r="H41" i="38"/>
  <c r="G88" i="28" s="1"/>
  <c r="I41" i="38"/>
  <c r="H88" i="28" s="1"/>
  <c r="J41" i="38"/>
  <c r="I88" i="28" s="1"/>
  <c r="H19" i="38"/>
  <c r="H18" i="38"/>
  <c r="D5" i="38"/>
  <c r="F5" i="38"/>
  <c r="H5" i="38"/>
  <c r="H66" i="38"/>
  <c r="C71" i="38"/>
  <c r="H71" i="38" s="1"/>
  <c r="AM6" i="38"/>
  <c r="AO6" i="38" s="1"/>
  <c r="AM10" i="38"/>
  <c r="AO10" i="38" s="1"/>
  <c r="AD69" i="38"/>
  <c r="AK21" i="38"/>
  <c r="AE69" i="38"/>
  <c r="D69" i="38"/>
  <c r="E69" i="38" s="1"/>
  <c r="F69" i="38" s="1"/>
  <c r="G51" i="38" s="1"/>
  <c r="F98" i="28" s="1"/>
  <c r="H69" i="38"/>
  <c r="AM7" i="38"/>
  <c r="AP7" i="38" s="1"/>
  <c r="D8" i="38" s="1"/>
  <c r="D12" i="38" s="1"/>
  <c r="AM11" i="38"/>
  <c r="AO11" i="38" s="1"/>
  <c r="Q60" i="38"/>
  <c r="D90" i="38"/>
  <c r="E93" i="28" s="1"/>
  <c r="H67" i="38"/>
  <c r="D68" i="38"/>
  <c r="E68" i="38" s="1"/>
  <c r="H77" i="38" s="1"/>
  <c r="H68" i="38"/>
  <c r="AL12" i="38"/>
  <c r="AP11" i="38"/>
  <c r="AK22" i="38"/>
  <c r="R56" i="38"/>
  <c r="B90" i="38"/>
  <c r="C93" i="28" s="1"/>
  <c r="J93" i="28" s="1"/>
  <c r="F71" i="28"/>
  <c r="G71" i="28"/>
  <c r="C71" i="28"/>
  <c r="F72" i="28"/>
  <c r="C72" i="28"/>
  <c r="D21" i="43"/>
  <c r="E21" i="43" s="1"/>
  <c r="H27" i="43" s="1"/>
  <c r="C22" i="43"/>
  <c r="G21" i="43"/>
  <c r="I11" i="48" s="1"/>
  <c r="I72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I50" i="38"/>
  <c r="E29" i="28"/>
  <c r="B25" i="60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43" i="3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O15" i="36"/>
  <c r="Q45" i="36" s="1"/>
  <c r="N45" i="36" s="1"/>
  <c r="L170" i="36"/>
  <c r="N170" i="36" s="1"/>
  <c r="K170" i="36"/>
  <c r="M170" i="36" s="1"/>
  <c r="D177" i="36"/>
  <c r="C11" i="37"/>
  <c r="AI67" i="38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I89" i="28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E17" i="40"/>
  <c r="W18" i="40" s="1"/>
  <c r="C77" i="40" s="1"/>
  <c r="D105" i="28" s="1"/>
  <c r="O54" i="43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N66" i="40"/>
  <c r="N67" i="40" s="1"/>
  <c r="N12" i="37"/>
  <c r="E5" i="38"/>
  <c r="Q56" i="38"/>
  <c r="Q58" i="38"/>
  <c r="B70" i="38"/>
  <c r="S56" i="38"/>
  <c r="S58" i="38"/>
  <c r="T56" i="38"/>
  <c r="AM9" i="38"/>
  <c r="AO9" i="38" s="1"/>
  <c r="G37" i="38"/>
  <c r="J37" i="38" s="1"/>
  <c r="U56" i="38"/>
  <c r="U58" i="38"/>
  <c r="V56" i="38"/>
  <c r="V58" i="38"/>
  <c r="I45" i="38" l="1"/>
  <c r="J45" i="38"/>
  <c r="F45" i="38"/>
  <c r="G45" i="38"/>
  <c r="D45" i="38"/>
  <c r="C92" i="28" s="1"/>
  <c r="C94" i="28" s="1"/>
  <c r="H45" i="38"/>
  <c r="E45" i="38"/>
  <c r="J90" i="28"/>
  <c r="C9" i="38"/>
  <c r="H78" i="38"/>
  <c r="K46" i="38"/>
  <c r="D70" i="38"/>
  <c r="E70" i="38" s="1"/>
  <c r="H70" i="38"/>
  <c r="G11" i="48" s="1"/>
  <c r="K11" i="48" s="1"/>
  <c r="B4" i="48" s="1"/>
  <c r="B71" i="38"/>
  <c r="G71" i="38" s="1"/>
  <c r="X59" i="38"/>
  <c r="AP6" i="38"/>
  <c r="C8" i="38" s="1"/>
  <c r="I90" i="38"/>
  <c r="D89" i="28"/>
  <c r="J89" i="28" s="1"/>
  <c r="B29" i="60"/>
  <c r="D31" i="43"/>
  <c r="D33" i="43" s="1"/>
  <c r="D34" i="43" s="1"/>
  <c r="G39" i="43" s="1"/>
  <c r="H115" i="28" s="1"/>
  <c r="E50" i="53"/>
  <c r="H64" i="55" s="1"/>
  <c r="I64" i="55" s="1"/>
  <c r="C30" i="41"/>
  <c r="D30" i="41" s="1"/>
  <c r="E41" i="41" s="1"/>
  <c r="F30" i="41"/>
  <c r="H10" i="48" s="1"/>
  <c r="K10" i="48" s="1"/>
  <c r="B3" i="48" s="1"/>
  <c r="B5" i="48"/>
  <c r="I39" i="43"/>
  <c r="F115" i="28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K41" i="38"/>
  <c r="K42" i="38"/>
  <c r="K44" i="38"/>
  <c r="G36" i="32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H84" i="38"/>
  <c r="M30" i="36"/>
  <c r="N29" i="36"/>
  <c r="G26" i="32"/>
  <c r="T57" i="35"/>
  <c r="AE33" i="35"/>
  <c r="E43" i="31"/>
  <c r="F35" i="32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D105" i="36"/>
  <c r="G93" i="36"/>
  <c r="D93" i="36" s="1"/>
  <c r="AK69" i="35"/>
  <c r="Z57" i="35"/>
  <c r="E15" i="30"/>
  <c r="H3" i="34"/>
  <c r="B3" i="34" s="1"/>
  <c r="G3" i="34"/>
  <c r="A3" i="34" s="1"/>
  <c r="H43" i="3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I51" i="37"/>
  <c r="D19" i="37"/>
  <c r="F29" i="32"/>
  <c r="H15" i="30"/>
  <c r="E42" i="41"/>
  <c r="AI69" i="38"/>
  <c r="AC70" i="38" s="1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K164" i="36"/>
  <c r="M164" i="36" s="1"/>
  <c r="L164" i="36"/>
  <c r="N164" i="36" s="1"/>
  <c r="I13" i="31"/>
  <c r="B25" i="31"/>
  <c r="C36" i="45"/>
  <c r="C39" i="45" s="1"/>
  <c r="B30" i="45"/>
  <c r="E19" i="30"/>
  <c r="D47" i="38" l="1"/>
  <c r="J115" i="28"/>
  <c r="C12" i="38"/>
  <c r="I8" i="38"/>
  <c r="L78" i="38"/>
  <c r="L84" i="38" s="1"/>
  <c r="E78" i="38"/>
  <c r="H52" i="38" s="1"/>
  <c r="G99" i="28" s="1"/>
  <c r="J99" i="28" s="1"/>
  <c r="C13" i="38"/>
  <c r="I13" i="38" s="1"/>
  <c r="I9" i="38"/>
  <c r="R44" i="4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73" i="28"/>
  <c r="C111" i="38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7" i="30" s="1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M134" i="36"/>
  <c r="M136" i="36" s="1"/>
  <c r="K136" i="36"/>
  <c r="J147" i="36"/>
  <c r="E151" i="36"/>
  <c r="J86" i="38"/>
  <c r="L163" i="36"/>
  <c r="N163" i="36" s="1"/>
  <c r="P57" i="35"/>
  <c r="U61" i="35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52" i="38" l="1"/>
  <c r="C19" i="38"/>
  <c r="I19" i="38" s="1"/>
  <c r="I12" i="38"/>
  <c r="C18" i="38"/>
  <c r="I18" i="38" s="1"/>
  <c r="D38" i="30"/>
  <c r="I78" i="4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 s="1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F111" i="38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D47" i="32"/>
  <c r="D48" i="32" s="1"/>
  <c r="E72" i="28"/>
  <c r="Q27" i="30"/>
  <c r="Q26" i="30"/>
  <c r="Q25" i="30"/>
  <c r="Q28" i="30"/>
  <c r="J75" i="28"/>
  <c r="AA132" i="36"/>
  <c r="AA136" i="36" s="1"/>
  <c r="Y136" i="36"/>
  <c r="T60" i="38"/>
  <c r="E111" i="38"/>
  <c r="X82" i="32"/>
  <c r="Y82" i="32" s="1"/>
  <c r="V19" i="32"/>
  <c r="Z19" i="32" s="1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G111" i="38"/>
  <c r="K153" i="36"/>
  <c r="J157" i="36"/>
  <c r="H111" i="38"/>
  <c r="W60" i="38"/>
  <c r="D111" i="38"/>
  <c r="S60" i="38"/>
  <c r="O136" i="36"/>
  <c r="I39" i="31"/>
  <c r="I43" i="31" s="1"/>
  <c r="C43" i="3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X60" i="38" l="1"/>
  <c r="X61" i="38" s="1"/>
  <c r="E65" i="28"/>
  <c r="D65" i="28"/>
  <c r="B8750" i="4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L31" i="55" s="1"/>
  <c r="P92" i="32"/>
  <c r="N122" i="36"/>
  <c r="J128" i="36" s="1"/>
  <c r="H126" i="36"/>
  <c r="H130" i="36" s="1"/>
  <c r="I130" i="36"/>
  <c r="K157" i="36"/>
  <c r="M153" i="36"/>
  <c r="M157" i="36" s="1"/>
  <c r="O157" i="36" s="1"/>
  <c r="F47" i="32"/>
  <c r="F48" i="32" s="1"/>
  <c r="G72" i="28"/>
  <c r="C1528" i="4" s="1"/>
  <c r="T9" i="28"/>
  <c r="U3" i="28"/>
  <c r="G24" i="30"/>
  <c r="E6" i="37"/>
  <c r="F29" i="30"/>
  <c r="G29" i="30" s="1"/>
  <c r="C47" i="32"/>
  <c r="C48" i="32" s="1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E50" i="31" l="1"/>
  <c r="F62" i="28"/>
  <c r="J62" i="28"/>
  <c r="I10" i="53"/>
  <c r="I65" i="28"/>
  <c r="J65" i="28"/>
  <c r="I60" i="28"/>
  <c r="I8" i="53" s="1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J108" i="28"/>
  <c r="F110" i="28"/>
  <c r="J101" i="28"/>
  <c r="H64" i="28"/>
  <c r="G60" i="28"/>
  <c r="I6" i="53" s="1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B28" i="60" l="1"/>
  <c r="J66" i="28"/>
  <c r="I62" i="28"/>
  <c r="I66" i="28" s="1"/>
  <c r="B27" i="60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I11" i="53" l="1"/>
  <c r="I9" i="53" s="1"/>
  <c r="D62" i="28"/>
  <c r="D66" i="28" s="1"/>
  <c r="H62" i="28"/>
  <c r="H66" i="28" s="1"/>
  <c r="F65" i="28"/>
  <c r="K64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tc={629AD9FC-04B9-4790-AE27-A75E54790355}</author>
    <author>tc={A519813E-B994-4E7D-9E6F-AC1C6AD05BC3}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E31" authorId="1" shapeId="0" xr:uid="{629AD9FC-04B9-4790-AE27-A75E5479035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필요 면적의 10배 임의설정</t>
      </text>
    </comment>
    <comment ref="B36" authorId="2" shapeId="0" xr:uid="{A519813E-B994-4E7D-9E6F-AC1C6AD05BC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저장소 용량의 1/5 임의 설정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<sst xmlns="http://schemas.openxmlformats.org/spreadsheetml/2006/main" count="4902" uniqueCount="2424">
  <si>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</si>
  <si>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</si>
  <si>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</si>
  <si>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</si>
  <si>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</si>
  <si>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</si>
  <si>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</si>
  <si>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</si>
  <si>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</si>
  <si>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</si>
  <si>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</si>
  <si>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</si>
  <si>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</si>
  <si>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</si>
  <si>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</si>
  <si>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</si>
  <si>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</si>
  <si>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</si>
  <si>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</si>
  <si>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</si>
  <si>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</si>
  <si>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</si>
  <si>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</si>
  <si>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</si>
  <si>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</si>
  <si>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</si>
  <si>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</si>
  <si>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</si>
  <si>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</si>
  <si>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</si>
  <si>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</si>
  <si>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</si>
  <si>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</si>
  <si>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</si>
  <si>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</si>
  <si>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</si>
  <si>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</si>
  <si>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</si>
  <si>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</si>
  <si>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</si>
  <si>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</si>
  <si>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</si>
  <si>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</si>
  <si>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</si>
  <si>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</si>
  <si>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</si>
  <si>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</si>
  <si>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</si>
  <si>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</si>
  <si>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</si>
  <si>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</si>
  <si>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</si>
  <si>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</si>
  <si>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</si>
  <si>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</si>
  <si>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</si>
  <si>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</si>
  <si>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</si>
  <si>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</si>
  <si>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</si>
  <si>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</si>
  <si>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</si>
  <si>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</si>
  <si>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</si>
  <si>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</si>
  <si>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</si>
  <si>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</si>
  <si>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</si>
  <si>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</si>
  <si>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</si>
  <si>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</si>
  <si>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</si>
  <si>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</si>
  <si>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</si>
  <si>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</si>
  <si>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</si>
  <si>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</si>
  <si>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</si>
  <si>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</si>
  <si>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</si>
  <si>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</si>
  <si>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</si>
  <si>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</si>
  <si>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</si>
  <si>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</si>
  <si>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</si>
  <si>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</si>
  <si>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</si>
  <si>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</si>
  <si>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</si>
  <si>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</si>
  <si>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</si>
  <si>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</si>
  <si>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</si>
  <si>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</si>
  <si>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</si>
  <si>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</si>
  <si>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</si>
  <si>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</si>
  <si>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</si>
  <si>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</si>
  <si>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</si>
  <si>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</si>
  <si>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</si>
  <si>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</si>
  <si>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</si>
  <si>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</si>
  <si>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</si>
  <si>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</si>
  <si>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</si>
  <si>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</si>
  <si>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</si>
  <si>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</si>
  <si>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</si>
  <si>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</si>
  <si>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</si>
  <si>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</si>
  <si>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</si>
  <si>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</si>
  <si>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</si>
  <si>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</si>
  <si>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</si>
  <si>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</si>
  <si>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</si>
  <si>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</si>
  <si>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</si>
  <si>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</si>
  <si>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</si>
  <si>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</si>
  <si>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</si>
  <si>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</si>
  <si>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</si>
  <si>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</si>
  <si>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</si>
  <si>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</si>
  <si>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</si>
  <si>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</si>
  <si>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</si>
  <si>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</si>
  <si>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</si>
  <si>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</si>
  <si>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</si>
  <si>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</si>
  <si>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</si>
  <si>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</si>
  <si>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</si>
  <si>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</si>
  <si>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</si>
  <si>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</si>
  <si>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</si>
  <si>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</si>
  <si>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</si>
  <si>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</si>
  <si>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</si>
  <si>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</si>
  <si>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</si>
  <si>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</si>
  <si>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</si>
  <si>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</si>
  <si>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</si>
  <si>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</si>
  <si>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</si>
  <si>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</si>
  <si>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</si>
  <si>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</si>
  <si>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</si>
  <si>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</si>
  <si>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</si>
  <si>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</si>
  <si>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</si>
  <si>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</si>
  <si>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</si>
  <si>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</si>
  <si>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</si>
  <si>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</si>
  <si>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</si>
  <si>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</si>
  <si>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</si>
  <si>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</si>
  <si>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</si>
  <si>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</si>
  <si>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</si>
  <si>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</si>
  <si>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</si>
  <si>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</si>
  <si>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</si>
  <si>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</si>
  <si>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</si>
  <si>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</si>
  <si>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</si>
  <si>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</si>
  <si>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</si>
  <si>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</si>
  <si>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</si>
  <si>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</si>
  <si>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</si>
  <si>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</si>
  <si>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</si>
  <si>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</si>
  <si>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</si>
  <si>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</si>
  <si>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</si>
  <si>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</si>
  <si>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</si>
  <si>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</si>
  <si>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</si>
  <si>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</si>
  <si>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</si>
  <si>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</si>
  <si>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</si>
  <si>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</si>
  <si>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</si>
  <si>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</si>
  <si>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</si>
  <si>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</si>
  <si>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</si>
  <si>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</si>
  <si>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</si>
  <si>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</si>
  <si>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</si>
  <si>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</si>
  <si>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</si>
  <si>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</si>
  <si>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</si>
  <si>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</si>
  <si>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</si>
  <si>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</si>
  <si>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</si>
  <si>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</si>
  <si>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</si>
  <si>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</si>
  <si>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</si>
  <si>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</si>
  <si>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</si>
  <si>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</si>
  <si>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</si>
  <si>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</si>
  <si>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</si>
  <si>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</si>
  <si>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</si>
  <si>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</si>
  <si>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</si>
  <si>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</si>
  <si>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</si>
  <si>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</si>
  <si>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</si>
  <si>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</si>
  <si>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</si>
  <si>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</si>
  <si>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</si>
  <si>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</si>
  <si>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</si>
  <si>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</si>
  <si>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</si>
  <si>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</si>
  <si>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</si>
  <si>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</si>
  <si>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</si>
  <si>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</si>
  <si>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</si>
  <si>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</si>
  <si>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</si>
  <si>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</si>
  <si>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</si>
  <si>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</si>
  <si>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</si>
  <si>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</si>
  <si>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</si>
  <si>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</si>
  <si>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</si>
  <si>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</si>
  <si>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</si>
  <si>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</si>
  <si>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</si>
  <si>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</si>
  <si>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</si>
  <si>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</si>
  <si>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</si>
  <si>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</si>
  <si>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</si>
  <si>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</si>
  <si>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</si>
  <si>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</si>
  <si>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</si>
  <si>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</si>
  <si>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</si>
  <si>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</si>
  <si>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</si>
  <si>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</si>
  <si>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</si>
  <si>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</si>
  <si>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</si>
  <si>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</si>
  <si>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</si>
  <si>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</si>
  <si>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</si>
  <si>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</si>
  <si>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</si>
  <si>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</si>
  <si>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</si>
  <si>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</si>
  <si>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</si>
  <si>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</si>
  <si>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</si>
  <si>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</si>
  <si>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</si>
  <si>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</si>
  <si>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</si>
  <si>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</si>
  <si>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</si>
  <si>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</si>
  <si>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</si>
  <si>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</si>
  <si>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</si>
  <si>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</si>
  <si>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</si>
  <si>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</si>
  <si>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</si>
  <si>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</si>
  <si>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</si>
  <si>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</si>
  <si>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</si>
  <si>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</si>
  <si>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</si>
  <si>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</si>
  <si>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</si>
  <si>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</si>
  <si>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</si>
  <si>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</si>
  <si>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</si>
  <si>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</si>
  <si>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</si>
  <si>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</si>
  <si>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</si>
  <si>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</si>
  <si>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</si>
  <si>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</si>
  <si>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</si>
  <si>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</si>
  <si>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</si>
  <si>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</si>
  <si>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</si>
  <si>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</si>
  <si>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</si>
  <si>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</si>
  <si>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</si>
  <si>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</si>
  <si>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</si>
  <si>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</si>
  <si>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</si>
  <si>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</si>
  <si>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</si>
  <si>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</si>
  <si>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</si>
  <si>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</si>
  <si>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</si>
  <si>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</si>
  <si>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</si>
  <si>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</si>
  <si>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</si>
  <si>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</si>
  <si>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</si>
  <si>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</si>
  <si>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</si>
  <si>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</si>
  <si>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</si>
  <si>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</si>
  <si>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</si>
  <si>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</si>
  <si>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</si>
  <si>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</si>
  <si>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</si>
  <si>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</si>
  <si>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</si>
  <si>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</si>
  <si>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</si>
  <si>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</si>
  <si>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</si>
  <si>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</si>
  <si>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</si>
  <si>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</si>
  <si>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</si>
  <si>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</si>
  <si>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</si>
  <si>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</si>
  <si>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</si>
  <si>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</si>
  <si>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</si>
  <si>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</si>
  <si>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</si>
  <si>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</si>
  <si>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</si>
  <si>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</si>
  <si>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</si>
  <si>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</si>
  <si>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</si>
  <si>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</si>
  <si>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</si>
  <si>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</si>
  <si>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</si>
  <si>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</si>
  <si>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</si>
  <si>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</si>
  <si>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</si>
  <si>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</si>
  <si>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</si>
  <si>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</si>
  <si>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</si>
  <si>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</si>
  <si>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</si>
  <si>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</si>
  <si>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</si>
  <si>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</si>
  <si>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</si>
  <si>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</si>
  <si>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</si>
  <si>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</si>
  <si>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</si>
  <si>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</si>
  <si>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</si>
  <si>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</si>
  <si>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</si>
  <si>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</si>
  <si>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</si>
  <si>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</si>
  <si>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</si>
  <si>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</si>
  <si>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</si>
  <si>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</si>
  <si>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</si>
  <si>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</si>
  <si>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</si>
  <si>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</si>
  <si>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</si>
  <si>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</si>
  <si>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</si>
  <si>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</si>
  <si>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</si>
  <si>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</si>
  <si>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</si>
  <si>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</si>
  <si>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</si>
  <si>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</si>
  <si>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</si>
  <si>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</si>
  <si>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</si>
  <si>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</si>
  <si>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</si>
  <si>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</si>
  <si>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</si>
  <si>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</si>
  <si>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</si>
  <si>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</si>
  <si>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</si>
  <si>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</si>
  <si>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</si>
  <si>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</si>
  <si>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</si>
  <si>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</si>
  <si>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</si>
  <si>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</si>
  <si>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</si>
  <si>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</si>
  <si>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</si>
  <si>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</si>
  <si>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</si>
  <si>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</si>
  <si>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</si>
  <si>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</si>
  <si>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</si>
  <si>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</si>
  <si>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</si>
  <si>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</si>
  <si>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</si>
  <si>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</si>
  <si>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</si>
  <si>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</si>
  <si>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</si>
  <si>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</si>
  <si>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</si>
  <si>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</si>
  <si>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</si>
  <si>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</si>
  <si>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</si>
  <si>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</si>
  <si>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</si>
  <si>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</si>
  <si>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</si>
  <si>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</si>
  <si>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</si>
  <si>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</si>
  <si>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</si>
  <si>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</si>
  <si>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</si>
  <si>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</si>
  <si>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</si>
  <si>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</si>
  <si>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</si>
  <si>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</si>
  <si>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</si>
  <si>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</si>
  <si>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</si>
  <si>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</si>
  <si>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</si>
  <si>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</si>
  <si>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</si>
  <si>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</si>
  <si>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</si>
  <si>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</si>
  <si>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</si>
  <si>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</si>
  <si>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</si>
  <si>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</si>
  <si>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</si>
  <si>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</si>
  <si>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</si>
  <si>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</si>
  <si>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</si>
  <si>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</si>
  <si>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</si>
  <si>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</si>
  <si>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</si>
  <si>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</si>
  <si>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</si>
  <si>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</si>
  <si>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</si>
  <si>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</si>
  <si>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</si>
  <si>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</si>
  <si>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</si>
  <si>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</si>
  <si>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</si>
  <si>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</si>
  <si>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</si>
  <si>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</si>
  <si>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</si>
  <si>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</si>
  <si>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</si>
  <si>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</si>
  <si>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</si>
  <si>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</si>
  <si>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</si>
  <si>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</si>
  <si>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</si>
  <si>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</si>
  <si>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</si>
  <si>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</si>
  <si>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</si>
  <si>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</si>
  <si>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</si>
  <si>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</si>
  <si>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</si>
  <si>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</si>
  <si>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</si>
  <si>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</si>
  <si>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</si>
  <si>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</si>
  <si>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</si>
  <si>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</si>
  <si>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</si>
  <si>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</si>
  <si>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</si>
  <si>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</si>
  <si>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</si>
  <si>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</si>
  <si>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</si>
  <si>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</si>
  <si>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</si>
  <si>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</si>
  <si>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</si>
  <si>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</si>
  <si>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</si>
  <si>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</si>
  <si>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</si>
  <si>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</si>
  <si>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</si>
  <si>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</si>
  <si>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</si>
  <si>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</si>
  <si>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</si>
  <si>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</si>
  <si>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</si>
  <si>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</si>
  <si>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</si>
  <si>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</si>
  <si>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</si>
  <si>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</si>
  <si>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</si>
  <si>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</si>
  <si>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</si>
  <si>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</si>
  <si>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</si>
  <si>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</si>
  <si>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</si>
  <si>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</si>
  <si>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</si>
  <si>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</si>
  <si>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</si>
  <si>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</si>
  <si>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</si>
  <si>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</si>
  <si>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</si>
  <si>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</si>
  <si>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</si>
  <si>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</si>
  <si>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</si>
  <si>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</si>
  <si>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</si>
  <si>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</si>
  <si>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</si>
  <si>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</si>
  <si>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</si>
  <si>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</si>
  <si>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</si>
  <si>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</si>
  <si>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</si>
  <si>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</si>
  <si>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</si>
  <si>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</si>
  <si>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</si>
  <si>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</si>
  <si>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</si>
  <si>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</si>
  <si>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</si>
  <si>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</si>
  <si>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</si>
  <si>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</si>
  <si>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</si>
  <si>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</si>
  <si>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</si>
  <si>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</si>
  <si>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</si>
  <si>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</si>
  <si>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</si>
  <si>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</si>
  <si>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</si>
  <si>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</si>
  <si>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</si>
  <si>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</si>
  <si>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</si>
  <si>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</si>
  <si>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</si>
  <si>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</si>
  <si>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</si>
  <si>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</si>
  <si>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</si>
  <si>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</si>
  <si>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</si>
  <si>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</si>
  <si>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</si>
  <si>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</si>
  <si>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</si>
  <si>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</si>
  <si>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</si>
  <si>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</si>
  <si>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</si>
  <si>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</si>
  <si>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</si>
  <si>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</si>
  <si>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</si>
  <si>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</si>
  <si>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</si>
  <si>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</si>
  <si>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</si>
  <si>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</si>
  <si>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</si>
  <si>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</si>
  <si>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</si>
  <si>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</si>
  <si>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</si>
  <si>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</si>
  <si>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</si>
  <si>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</si>
  <si>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</si>
  <si>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</si>
  <si>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</si>
  <si>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</si>
  <si>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</si>
  <si>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</si>
  <si>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</si>
  <si>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</si>
  <si>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</si>
  <si>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</si>
  <si>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</si>
  <si>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</si>
  <si>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</si>
  <si>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</si>
  <si>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</si>
  <si>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</si>
  <si>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</si>
  <si>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</si>
  <si>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</si>
  <si>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</si>
  <si>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</si>
  <si>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</si>
  <si>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</si>
  <si>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</si>
  <si>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</si>
  <si>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</si>
  <si>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</si>
  <si>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</si>
  <si>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</si>
  <si>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</si>
  <si>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</si>
  <si>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</si>
  <si>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</si>
  <si>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</si>
  <si>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</si>
  <si>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</si>
  <si>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</si>
  <si>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</si>
  <si>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</si>
  <si>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</si>
  <si>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</si>
  <si>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</si>
  <si>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</si>
  <si>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</si>
  <si>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</si>
  <si>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</si>
  <si>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</si>
  <si>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</si>
  <si>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</si>
  <si>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</si>
  <si>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</si>
  <si>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</si>
  <si>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</si>
  <si>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</si>
  <si>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</si>
  <si>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</si>
  <si>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</si>
  <si>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</si>
  <si>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</si>
  <si>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</si>
  <si>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</si>
  <si>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</si>
  <si>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</si>
  <si>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</si>
  <si>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</si>
  <si>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</si>
  <si>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</si>
  <si>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</si>
  <si>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</si>
  <si>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</si>
  <si>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</si>
  <si>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</si>
  <si>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</si>
  <si>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</si>
  <si>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</si>
  <si>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</si>
  <si>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</si>
  <si>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</si>
  <si>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</si>
  <si>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</si>
  <si>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</si>
  <si>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</si>
  <si>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</si>
  <si>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</si>
  <si>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</si>
  <si>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</si>
  <si>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</si>
  <si>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</si>
  <si>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</si>
  <si>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</si>
  <si>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</si>
  <si>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</si>
  <si>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</si>
  <si>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</si>
  <si>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</si>
  <si>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</si>
  <si>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</si>
  <si>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</si>
  <si>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</si>
  <si>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</si>
  <si>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</si>
  <si>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</si>
  <si>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</si>
  <si>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</si>
  <si>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</si>
  <si>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</si>
  <si>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</si>
  <si>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</si>
  <si>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</si>
  <si>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</si>
  <si>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</si>
  <si>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</si>
  <si>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</si>
  <si>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</si>
  <si>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</si>
  <si>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</si>
  <si>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</si>
  <si>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</si>
  <si>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</si>
  <si>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</si>
  <si>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</si>
  <si>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</si>
  <si>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</si>
  <si>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</si>
  <si>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</si>
  <si>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</si>
  <si>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</si>
  <si>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</si>
  <si>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</si>
  <si>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</si>
  <si>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</si>
  <si>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</si>
  <si>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</si>
  <si>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</si>
  <si>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</si>
  <si>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</si>
  <si>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</si>
  <si>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</si>
  <si>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</si>
  <si>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</si>
  <si>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</si>
  <si>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</si>
  <si>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</si>
  <si>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</si>
  <si>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</si>
  <si>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</si>
  <si>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</si>
  <si>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</si>
  <si>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</si>
  <si>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</si>
  <si>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</si>
  <si>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</si>
  <si>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</si>
  <si>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</si>
  <si>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</si>
  <si>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</si>
  <si>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</si>
  <si>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</si>
  <si>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</si>
  <si>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</si>
  <si>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</si>
  <si>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</si>
  <si>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</si>
  <si>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</si>
  <si>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</si>
  <si>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</si>
  <si>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</si>
  <si>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</si>
  <si>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</si>
  <si>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</si>
  <si>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</si>
  <si>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</si>
  <si>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</si>
  <si>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</si>
  <si>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</si>
  <si>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</si>
  <si>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</si>
  <si>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</si>
  <si>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</si>
  <si>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</si>
  <si>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</si>
  <si>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</si>
  <si>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</si>
  <si>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</si>
  <si>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</si>
  <si>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</si>
  <si>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</si>
  <si>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</si>
  <si>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</si>
  <si>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</si>
  <si>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</si>
  <si>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</si>
  <si>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</si>
  <si>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</si>
  <si>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</si>
  <si>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</si>
  <si>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</si>
  <si>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</si>
  <si>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</si>
  <si>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</si>
  <si>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</si>
  <si>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</si>
  <si>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</si>
  <si>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</si>
  <si>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</si>
  <si>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</si>
  <si>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</si>
  <si>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</si>
  <si>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</si>
  <si>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</si>
  <si>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</si>
  <si>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</si>
  <si>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</si>
  <si>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</si>
  <si>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</si>
  <si>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</si>
  <si>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</si>
  <si>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</si>
  <si>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</si>
  <si>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</si>
  <si>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</si>
  <si>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</si>
  <si>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</si>
  <si>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</si>
  <si>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</si>
  <si>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</si>
  <si>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</si>
  <si>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</si>
  <si>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</si>
  <si>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</si>
  <si>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</si>
  <si>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</si>
  <si>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</si>
  <si>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</si>
  <si>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</si>
  <si>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</si>
  <si>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</si>
  <si>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</si>
  <si>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</si>
  <si>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</si>
  <si>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</si>
  <si>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</si>
  <si>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</si>
  <si>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</si>
  <si>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</si>
  <si>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</si>
  <si>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</si>
  <si>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</si>
  <si>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</si>
  <si>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</si>
  <si>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</si>
  <si>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</si>
  <si>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</si>
  <si>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</si>
  <si>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</si>
  <si>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</si>
  <si>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</si>
  <si>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</si>
  <si>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</si>
  <si>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</si>
  <si>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</si>
  <si>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</si>
  <si>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</si>
  <si>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</si>
  <si>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</si>
  <si>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</si>
  <si>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</si>
  <si>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</si>
  <si>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</si>
  <si>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</si>
  <si>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</si>
  <si>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</si>
  <si>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</si>
  <si>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</si>
  <si>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</si>
  <si>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</si>
  <si>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</si>
  <si>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</si>
  <si>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</si>
  <si>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</si>
  <si>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</si>
  <si>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</si>
  <si>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</si>
  <si>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</si>
  <si>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</si>
  <si>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</si>
  <si>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</si>
  <si>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</si>
  <si>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</si>
  <si>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</si>
  <si>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</si>
  <si>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</si>
  <si>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</si>
  <si>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</si>
  <si>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</si>
  <si>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</si>
  <si>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</si>
  <si>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</si>
  <si>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</si>
  <si>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</si>
  <si>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</si>
  <si>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</si>
  <si>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</si>
  <si>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</si>
  <si>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</si>
  <si>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</si>
  <si>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</si>
  <si>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</si>
  <si>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</si>
  <si>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</si>
  <si>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</si>
  <si>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</si>
  <si>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</si>
  <si>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</si>
  <si>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</si>
  <si>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</si>
  <si>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</si>
  <si>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</si>
  <si>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</si>
  <si>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</si>
  <si>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</si>
  <si>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</si>
  <si>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</si>
  <si>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</si>
  <si>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</si>
  <si>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</si>
  <si>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</si>
  <si>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</si>
  <si>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</si>
  <si>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</si>
  <si>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</si>
  <si>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</si>
  <si>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</si>
  <si>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</si>
  <si>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</si>
  <si>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</si>
  <si>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</si>
  <si>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</si>
  <si>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</si>
  <si>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</si>
  <si>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</si>
  <si>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</si>
  <si>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</si>
  <si>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</si>
  <si>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</si>
  <si>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</si>
  <si>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</si>
  <si>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</si>
  <si>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</si>
  <si>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</si>
  <si>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</si>
  <si>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</si>
  <si>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</si>
  <si>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</si>
  <si>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</si>
  <si>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</si>
  <si>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</si>
  <si>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</si>
  <si>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</si>
  <si>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</si>
  <si>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</si>
  <si>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</si>
  <si>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</si>
  <si>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</si>
  <si>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</si>
  <si>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</si>
  <si>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</si>
  <si>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</si>
  <si>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</si>
  <si>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</si>
  <si>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</si>
  <si>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</si>
  <si>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</si>
  <si>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</si>
  <si>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</si>
  <si>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</si>
  <si>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</si>
  <si>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</si>
  <si>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</si>
  <si>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</si>
  <si>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</si>
  <si>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</si>
  <si>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</si>
  <si>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</si>
  <si>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</si>
  <si>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</si>
  <si>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</si>
  <si>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</si>
  <si>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</si>
  <si>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</si>
  <si>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</si>
  <si>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</si>
  <si>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</si>
  <si>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</si>
  <si>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</si>
  <si>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</si>
  <si>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</si>
  <si>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</si>
  <si>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</si>
  <si>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</si>
  <si>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</si>
  <si>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</si>
  <si>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</si>
  <si>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</si>
  <si>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</si>
  <si>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</si>
  <si>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</si>
  <si>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</si>
  <si>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</si>
  <si>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</si>
  <si>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</si>
  <si>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</si>
  <si>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</si>
  <si>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</si>
  <si>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</si>
  <si>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</si>
  <si>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</si>
  <si>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</si>
  <si>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</si>
  <si>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</si>
  <si>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</si>
  <si>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</si>
  <si>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</si>
  <si>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</si>
  <si>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</si>
  <si>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</si>
  <si>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</si>
  <si>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</si>
  <si>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</si>
  <si>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</si>
  <si>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</si>
  <si>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</si>
  <si>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</si>
  <si>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</si>
  <si>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</si>
  <si>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</si>
  <si>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</si>
  <si>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</si>
  <si>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</si>
  <si>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</si>
  <si>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</si>
  <si>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</si>
  <si>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</si>
  <si>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</si>
  <si>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</si>
  <si>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</si>
  <si>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</si>
  <si>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</si>
  <si>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</si>
  <si>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</si>
  <si>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</si>
  <si>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</si>
  <si>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</si>
  <si>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</si>
  <si>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</si>
  <si>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</si>
  <si>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</si>
  <si>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</si>
  <si>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</si>
  <si>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</si>
  <si>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</si>
  <si>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</si>
  <si>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</si>
  <si>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</si>
  <si>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</si>
  <si>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</si>
  <si>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</si>
  <si>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</si>
  <si>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</si>
  <si>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</si>
  <si>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</si>
  <si>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</si>
  <si>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</si>
  <si>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</si>
  <si>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</si>
  <si>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</si>
  <si>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</si>
  <si>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</si>
  <si>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</si>
  <si>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</si>
  <si>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</si>
  <si>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</si>
  <si>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</si>
  <si>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</si>
  <si>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</si>
  <si>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</si>
  <si>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</si>
  <si>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</si>
  <si>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</si>
  <si>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</si>
  <si>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</si>
  <si>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</si>
  <si>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</si>
  <si>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</si>
  <si>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</si>
  <si>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</si>
  <si>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</si>
  <si>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</si>
  <si>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</si>
  <si>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</si>
  <si>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</si>
  <si>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</si>
  <si>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</si>
  <si>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</si>
  <si>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</si>
  <si>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</si>
  <si>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</si>
  <si>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</si>
  <si>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</si>
  <si>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</si>
  <si>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</si>
  <si>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</si>
  <si>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</si>
  <si>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</si>
  <si>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</si>
  <si>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</si>
  <si>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</si>
  <si>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</si>
  <si>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</si>
  <si>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</si>
  <si>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</si>
  <si>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</si>
  <si>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</si>
  <si>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</si>
  <si>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</si>
  <si>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</si>
  <si>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</si>
  <si>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</si>
  <si>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</si>
  <si>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</si>
  <si>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</si>
  <si>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</si>
  <si>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</si>
  <si>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</si>
  <si>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</si>
  <si>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</si>
  <si>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</si>
  <si>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</si>
  <si>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</si>
  <si>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</si>
  <si>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</si>
  <si>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</si>
  <si>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</si>
  <si>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</si>
  <si>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</si>
  <si>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</si>
  <si>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</si>
  <si>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</si>
  <si>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</si>
  <si>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</si>
  <si>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</si>
  <si>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</si>
  <si>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</si>
  <si>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</si>
  <si>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</si>
  <si>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</si>
  <si>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</si>
  <si>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</si>
  <si>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</si>
  <si>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</si>
  <si>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</si>
  <si>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</si>
  <si>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</si>
  <si>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</si>
  <si>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</si>
  <si>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</si>
  <si>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</si>
  <si>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</si>
  <si>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</si>
  <si>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</si>
  <si>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</si>
  <si>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</si>
  <si>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</si>
  <si>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</si>
  <si>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</si>
  <si>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</si>
  <si>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</si>
  <si>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</si>
  <si>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</si>
  <si>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</si>
  <si>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</si>
  <si>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</si>
  <si>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</si>
  <si>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</si>
  <si>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</si>
  <si>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</si>
  <si>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</si>
  <si>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</si>
  <si>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</si>
  <si>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</si>
  <si>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</si>
  <si>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</si>
  <si>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</si>
  <si>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</si>
  <si>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</si>
  <si>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</si>
  <si>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</si>
  <si>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</si>
  <si>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</si>
  <si>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</si>
  <si>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</si>
  <si>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</si>
  <si>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</si>
  <si>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</si>
  <si>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</si>
  <si>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</si>
  <si>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</si>
  <si>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</si>
  <si>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</si>
  <si>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</si>
  <si>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</si>
  <si>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</si>
  <si>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</si>
  <si>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</si>
  <si>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</si>
  <si>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</si>
  <si>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</si>
  <si>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</si>
  <si>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</si>
  <si>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</si>
  <si>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</si>
  <si>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</si>
  <si>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</si>
  <si>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</si>
  <si>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</si>
  <si>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</si>
  <si>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</si>
  <si>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</si>
  <si>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</si>
  <si>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</si>
  <si>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</si>
  <si>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</si>
  <si>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</si>
  <si>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</si>
  <si>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</si>
  <si>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</si>
  <si>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</si>
  <si>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</si>
  <si>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</si>
  <si>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</si>
  <si>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</si>
  <si>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</si>
  <si>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</si>
  <si>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</si>
  <si>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</si>
  <si>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</si>
  <si>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</si>
  <si>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</si>
  <si>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</si>
  <si>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</si>
  <si>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</si>
  <si>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</si>
  <si>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</si>
  <si>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</si>
  <si>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</si>
  <si>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</si>
  <si>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</si>
  <si>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</si>
  <si>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</si>
  <si>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</si>
  <si>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</si>
  <si>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</si>
  <si>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</si>
  <si>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</si>
  <si>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</si>
  <si>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</si>
  <si>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</si>
  <si>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</si>
  <si>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</si>
  <si>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</si>
  <si>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</si>
  <si>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</si>
  <si>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</si>
  <si>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</si>
  <si>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</si>
  <si>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</si>
  <si>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</si>
  <si>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</si>
  <si>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</si>
  <si>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</si>
  <si>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</si>
  <si>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</si>
  <si>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</si>
  <si>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</si>
  <si>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</si>
  <si>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</si>
  <si>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</si>
  <si>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</si>
  <si>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</si>
  <si>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</si>
  <si>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</si>
  <si>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</si>
  <si>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</si>
  <si>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</si>
  <si>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</si>
  <si>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</si>
  <si>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</si>
  <si>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</si>
  <si>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</si>
  <si>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</si>
  <si>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</si>
  <si>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</si>
  <si>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</si>
  <si>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</si>
  <si>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</si>
  <si>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</si>
  <si>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</si>
  <si>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</si>
  <si>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</si>
  <si>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</si>
  <si>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</si>
  <si>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</si>
  <si>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</si>
  <si>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</si>
  <si>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</si>
  <si>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</si>
  <si>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</si>
  <si>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</si>
  <si>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</si>
  <si>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</si>
  <si>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</si>
  <si>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</si>
  <si>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</si>
  <si>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</si>
  <si>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</si>
  <si>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</si>
  <si>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</si>
  <si>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</si>
  <si>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</si>
  <si>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</si>
  <si>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</si>
  <si>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</si>
  <si>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</si>
  <si>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</si>
  <si>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</si>
  <si>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</si>
  <si>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</si>
  <si>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</si>
  <si>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</si>
  <si>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</si>
  <si>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</si>
  <si>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</si>
  <si>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</si>
  <si>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</si>
  <si>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</si>
  <si>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</si>
  <si>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</si>
  <si>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</si>
  <si>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</si>
  <si>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</si>
  <si>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</si>
  <si>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</si>
  <si>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</si>
  <si>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</si>
  <si>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</si>
  <si>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</si>
  <si>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</si>
  <si>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</si>
  <si>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</si>
  <si>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</si>
  <si>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</si>
  <si>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</si>
  <si>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</si>
  <si>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</si>
  <si>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</si>
  <si>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</si>
  <si>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</si>
  <si>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</si>
  <si>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</si>
  <si>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</si>
  <si>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</si>
  <si>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</si>
  <si>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</si>
  <si>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</si>
  <si>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</si>
  <si>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</si>
  <si>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</si>
  <si>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</si>
  <si>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</si>
  <si>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</si>
  <si>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</si>
  <si>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</si>
  <si>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</si>
  <si>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</si>
  <si>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</si>
  <si>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</si>
  <si>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</si>
  <si>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</si>
  <si>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</si>
  <si>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</si>
  <si>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</si>
  <si>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</si>
  <si>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</si>
  <si>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</si>
  <si>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</si>
  <si>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</si>
  <si>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</si>
  <si>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</si>
  <si>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</si>
  <si>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</si>
  <si>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</si>
  <si>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</si>
  <si>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</si>
  <si>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</si>
  <si>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</si>
  <si>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</si>
  <si>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</si>
  <si>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</si>
  <si>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</si>
  <si>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</si>
  <si>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</si>
  <si>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</si>
  <si>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</si>
  <si>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</si>
  <si>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</si>
  <si>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</si>
  <si>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</si>
  <si>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</si>
  <si>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</si>
  <si>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</si>
  <si>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</si>
  <si>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</si>
  <si>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</si>
  <si>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</si>
  <si>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</si>
  <si>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</si>
  <si>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</si>
  <si>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</si>
  <si>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</si>
  <si>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</si>
  <si>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</si>
  <si>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</si>
  <si>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</si>
  <si>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</si>
  <si>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</si>
  <si>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</si>
  <si>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</si>
  <si>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</si>
  <si>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</si>
  <si>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</si>
  <si>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</si>
  <si>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</si>
  <si>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</si>
  <si>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</si>
  <si>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</si>
  <si>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</si>
  <si>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</si>
  <si>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</si>
  <si>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</si>
  <si>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</si>
  <si>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</si>
  <si>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</si>
  <si>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</si>
  <si>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</si>
  <si>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</si>
  <si>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</si>
  <si>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</si>
  <si>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</si>
  <si>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</si>
  <si>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</si>
  <si>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</si>
  <si>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</si>
  <si>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</si>
  <si>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</si>
  <si>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</si>
  <si>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</si>
  <si>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</si>
  <si>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</si>
  <si>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</si>
  <si>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</si>
  <si>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</si>
  <si>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</si>
  <si>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</si>
  <si>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</si>
  <si>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</si>
  <si>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</si>
  <si>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</si>
  <si>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</si>
  <si>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</si>
  <si>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</si>
  <si>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</si>
  <si>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</si>
  <si>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</si>
  <si>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</si>
  <si>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</si>
  <si>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</si>
  <si>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</si>
  <si>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</si>
  <si>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</si>
  <si>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</si>
  <si>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</si>
  <si>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</si>
  <si>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</si>
  <si>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</si>
  <si>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</si>
  <si>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</si>
  <si>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</si>
  <si>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</si>
  <si>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</si>
  <si>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</si>
  <si>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</si>
  <si>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</si>
  <si>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</si>
  <si>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</si>
  <si>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</si>
  <si>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</si>
  <si>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</si>
  <si>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</si>
  <si>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</si>
  <si>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</si>
  <si>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</si>
  <si>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</si>
  <si>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</si>
  <si>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</si>
  <si>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</si>
  <si>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</si>
  <si>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</si>
  <si>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</si>
  <si>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</si>
  <si>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</si>
  <si>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</si>
  <si>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</si>
  <si>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</si>
  <si>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</si>
  <si>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</si>
  <si>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</si>
  <si>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</si>
  <si>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</si>
  <si>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</si>
  <si>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</si>
  <si>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</si>
  <si>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</si>
  <si>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</si>
  <si>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</si>
  <si>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</si>
  <si>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</si>
  <si>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</si>
  <si>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</si>
  <si>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</si>
  <si>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</si>
  <si>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</si>
  <si>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</si>
  <si>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</si>
  <si>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</si>
  <si>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</si>
  <si>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</si>
  <si>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</si>
  <si>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</si>
  <si>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</si>
  <si>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</si>
  <si>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</si>
  <si>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</si>
  <si>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</si>
  <si>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</si>
  <si>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</si>
  <si>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</si>
  <si>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</si>
  <si>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</si>
  <si>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</si>
  <si>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</si>
  <si>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</si>
  <si>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</si>
  <si>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</si>
  <si>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</si>
  <si>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</si>
  <si>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</si>
  <si>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</si>
  <si>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</si>
  <si>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</si>
  <si>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</si>
  <si>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</si>
  <si>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</si>
  <si>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</si>
  <si>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</si>
  <si>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</si>
  <si>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</si>
  <si>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</si>
  <si>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</si>
  <si>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</si>
  <si>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</si>
  <si>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</si>
  <si>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</si>
  <si>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</si>
  <si>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</si>
  <si>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</si>
  <si>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</si>
  <si>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</si>
  <si>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</si>
  <si>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</si>
  <si>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</si>
  <si>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</si>
  <si>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</si>
  <si>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</si>
  <si>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</si>
  <si>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</si>
  <si>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</si>
  <si>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</si>
  <si>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</si>
  <si>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</si>
  <si>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</si>
  <si>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</si>
  <si>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</si>
  <si>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</si>
  <si>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</si>
  <si>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</si>
  <si>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</si>
  <si>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</si>
  <si>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</si>
  <si>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</si>
  <si>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</si>
  <si>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</si>
  <si>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</si>
  <si>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</si>
  <si>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</si>
  <si>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</si>
  <si>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</si>
  <si>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</si>
  <si>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</si>
  <si>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</si>
  <si>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</si>
  <si>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</si>
  <si>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</si>
  <si>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</si>
  <si>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</si>
  <si>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</si>
  <si>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</si>
  <si>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</si>
  <si>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</si>
  <si>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</si>
  <si>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</si>
  <si>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</si>
  <si>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</si>
  <si>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</si>
  <si>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</si>
  <si>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</si>
  <si>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</si>
  <si>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</si>
  <si>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</si>
  <si>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</si>
  <si>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</si>
  <si>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</si>
  <si>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</si>
  <si>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</si>
  <si>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</si>
  <si>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</si>
  <si>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</si>
  <si>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</si>
  <si>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</si>
  <si>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</si>
  <si>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</si>
  <si>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</si>
  <si>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</si>
  <si>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</si>
  <si>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</si>
  <si>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</si>
  <si>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</si>
  <si>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</si>
  <si>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</si>
  <si>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</si>
  <si>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</si>
  <si>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</si>
  <si>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</si>
  <si>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</si>
  <si>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</si>
  <si>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</si>
  <si>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</si>
  <si>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</si>
  <si>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</si>
  <si>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</si>
  <si>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</si>
  <si>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</si>
  <si>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</si>
  <si>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</si>
  <si>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</si>
  <si>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</si>
  <si>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</si>
  <si>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</si>
  <si>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</si>
  <si>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</si>
  <si>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</si>
  <si>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</si>
  <si>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</si>
  <si>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</si>
  <si>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</si>
  <si>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</si>
  <si>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</si>
  <si>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</si>
  <si>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</si>
  <si>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</si>
  <si>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</si>
  <si>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</si>
  <si>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</si>
  <si>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</si>
  <si>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</si>
  <si>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</si>
  <si>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</si>
  <si>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</si>
  <si>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</si>
  <si>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</si>
  <si>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</si>
  <si>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</si>
  <si>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</si>
  <si>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</si>
  <si>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</si>
  <si>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</si>
  <si>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</si>
  <si>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</si>
  <si>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</si>
  <si>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</si>
  <si>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</si>
  <si>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</si>
  <si>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</si>
  <si>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</si>
  <si>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</si>
  <si>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</si>
  <si>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</si>
  <si>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</si>
  <si>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</si>
  <si>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</si>
  <si>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</si>
  <si>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</si>
  <si>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</si>
  <si>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</si>
  <si>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</si>
  <si>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</si>
  <si>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</si>
  <si>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</si>
  <si>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</si>
  <si>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</si>
  <si>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</si>
  <si>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</si>
  <si>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</si>
  <si>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</si>
  <si>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</si>
  <si>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</si>
  <si>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</si>
  <si>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</si>
  <si>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</si>
  <si>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</si>
  <si>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</si>
  <si>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</si>
  <si>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</si>
  <si>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</si>
  <si>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</si>
  <si>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</si>
  <si>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</si>
  <si>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</si>
  <si>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</si>
  <si>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</si>
  <si>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</si>
  <si>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</si>
  <si>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</si>
  <si>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</si>
  <si>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</si>
  <si>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</si>
  <si>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</si>
  <si>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</si>
  <si>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</si>
  <si>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</si>
  <si>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</si>
  <si>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</si>
  <si>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</si>
  <si>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</si>
  <si>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</si>
  <si>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</si>
  <si>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</si>
  <si>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</si>
  <si>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</si>
  <si>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</si>
  <si>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</si>
  <si>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</si>
  <si>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</si>
  <si>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</si>
  <si>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</si>
  <si>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</si>
  <si>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</si>
  <si>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</si>
  <si>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</si>
  <si>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</si>
  <si>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</si>
  <si>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</si>
  <si>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</si>
  <si>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</si>
  <si>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</si>
  <si>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</si>
  <si>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</si>
  <si>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</si>
  <si>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</si>
  <si>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</si>
  <si>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</si>
  <si>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</si>
  <si>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</si>
  <si>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</si>
  <si>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</si>
  <si>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</si>
  <si>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</si>
  <si>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</si>
  <si>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</si>
  <si>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</si>
  <si>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</si>
  <si>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</si>
  <si>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</si>
  <si>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</si>
  <si>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</si>
  <si>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</si>
  <si>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</si>
  <si>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</si>
  <si>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</si>
  <si>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</si>
  <si>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</si>
  <si>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</si>
  <si>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</si>
  <si>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</si>
  <si>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</si>
  <si>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</si>
  <si>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</si>
  <si>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</si>
  <si>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</si>
  <si>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</si>
  <si>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</si>
  <si>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</si>
  <si>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</si>
  <si>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</si>
  <si>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</si>
  <si>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</si>
  <si>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</si>
  <si>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</si>
  <si>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</si>
  <si>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</si>
  <si>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</si>
  <si>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</si>
  <si>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</si>
  <si>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</si>
  <si>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</si>
  <si>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</si>
  <si>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</si>
  <si>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</si>
  <si>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</si>
  <si>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</si>
  <si>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</si>
  <si>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</si>
  <si>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</si>
  <si>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</si>
  <si>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</si>
  <si>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</si>
  <si>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</si>
  <si>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</si>
  <si>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</si>
  <si>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</si>
  <si>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</si>
  <si>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</si>
  <si>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</si>
  <si>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</si>
  <si>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</si>
  <si>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</si>
  <si>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</si>
  <si>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</si>
  <si>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</si>
  <si>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</si>
  <si>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</si>
  <si>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</si>
  <si>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</si>
  <si>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</si>
  <si>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</si>
  <si>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</si>
  <si>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</si>
  <si>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</si>
  <si>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</si>
  <si>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</si>
  <si>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</si>
  <si>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</si>
  <si>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</si>
  <si>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</si>
  <si>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</si>
  <si>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</si>
  <si>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</si>
  <si>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</si>
  <si>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</si>
  <si>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</si>
  <si>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</si>
  <si>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</si>
  <si>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</si>
  <si>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</si>
  <si>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</si>
  <si>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</si>
  <si>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</si>
  <si>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</si>
  <si>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</si>
  <si>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</si>
  <si>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</si>
  <si>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</si>
  <si>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</si>
  <si>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</si>
  <si>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</si>
  <si>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</si>
  <si>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</si>
  <si>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</si>
  <si>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</si>
  <si>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</si>
  <si>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</si>
  <si>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</si>
  <si>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</si>
  <si>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</si>
  <si>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</si>
  <si>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</si>
  <si>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</si>
  <si>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</si>
  <si>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</si>
  <si>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</si>
  <si>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</si>
  <si>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</si>
  <si>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</si>
  <si>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</si>
  <si>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</si>
  <si>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</si>
  <si>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</si>
  <si>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</si>
  <si>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</si>
  <si>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</si>
  <si>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</si>
  <si>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</si>
  <si>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</si>
  <si>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</si>
  <si>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</si>
  <si>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</si>
  <si>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</si>
  <si>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</si>
  <si>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</si>
  <si>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</si>
  <si>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</si>
  <si>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</si>
  <si>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</si>
  <si>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</si>
  <si>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</si>
  <si>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</si>
  <si>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</si>
  <si>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</si>
  <si>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</si>
  <si>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</si>
  <si>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</si>
  <si>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</si>
  <si>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</si>
  <si>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</si>
  <si>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</si>
  <si>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</si>
  <si>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</si>
  <si>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</si>
  <si>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</si>
  <si>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</si>
  <si>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</si>
  <si>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</si>
  <si>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</si>
  <si>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수소수입형태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</si>
  <si>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</si>
  <si>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</si>
  <si>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</si>
  <si>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</si>
  <si>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</si>
  <si>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</si>
  <si>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</si>
  <si>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</si>
  <si>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</si>
  <si>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</si>
  <si>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</si>
  <si>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</si>
  <si>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</si>
  <si>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</si>
  <si>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</si>
  <si>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</si>
  <si>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</si>
  <si>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</si>
  <si>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</si>
  <si>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</si>
  <si>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</si>
  <si>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</si>
  <si>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</si>
  <si>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</si>
  <si>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</si>
  <si>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</si>
  <si>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</si>
  <si>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</si>
  <si>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</si>
  <si>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</si>
  <si>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</si>
  <si>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</si>
  <si>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</si>
  <si>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</si>
  <si>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</si>
  <si>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전력화비중</t>
    <phoneticPr fontId="5" type="noConversion"/>
  </si>
  <si>
    <t>설비증가율</t>
    <phoneticPr fontId="5" type="noConversion"/>
  </si>
  <si>
    <t>효율향상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</si>
  <si>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</si>
  <si>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</si>
  <si>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</si>
  <si>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</si>
  <si>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</si>
  <si>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</si>
  <si>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</si>
  <si>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</si>
  <si>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</si>
  <si>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</si>
  <si>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</si>
  <si>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</si>
  <si>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</si>
  <si>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</si>
  <si>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</si>
  <si>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</si>
  <si>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</si>
  <si>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</si>
  <si>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</si>
  <si>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</si>
  <si>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</si>
  <si>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</si>
  <si>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</si>
  <si>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</si>
  <si>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</si>
  <si>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</si>
  <si>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</si>
  <si>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</si>
  <si>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</si>
  <si>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</si>
  <si>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</si>
  <si>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</si>
  <si>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</si>
  <si>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</si>
  <si>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</si>
  <si>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</si>
  <si>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</si>
  <si>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</si>
  <si>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</si>
  <si>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</si>
  <si>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</si>
  <si>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</si>
  <si>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</si>
  <si>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</si>
  <si>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</si>
  <si>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</si>
  <si>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</si>
  <si>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</si>
  <si>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</si>
  <si>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</si>
  <si>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</si>
  <si>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</si>
  <si>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</si>
  <si>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</si>
  <si>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</si>
  <si>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</si>
  <si>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</si>
  <si>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</si>
  <si>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</si>
  <si>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</si>
  <si>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</si>
  <si>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</si>
  <si>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</si>
  <si>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</si>
  <si>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</si>
  <si>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</si>
  <si>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</si>
  <si>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</si>
  <si>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</si>
  <si>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</si>
  <si>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</si>
  <si>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</si>
  <si>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</si>
  <si>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</si>
  <si>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</si>
  <si>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</si>
  <si>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</si>
  <si>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</si>
  <si>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</si>
  <si>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</si>
  <si>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</si>
  <si>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</si>
  <si>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</si>
  <si>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</si>
  <si>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</si>
  <si>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</si>
  <si>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</si>
  <si>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</si>
  <si>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</si>
  <si>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</si>
  <si>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</si>
  <si>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</si>
  <si>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</si>
  <si>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</si>
  <si>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</si>
  <si>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</si>
  <si>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</si>
  <si>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</si>
  <si>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</si>
  <si>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</si>
  <si>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</si>
  <si>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</si>
  <si>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</si>
  <si>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</si>
  <si>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</si>
  <si>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</si>
  <si>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</si>
  <si>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</si>
  <si>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</si>
  <si>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</si>
  <si>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</si>
  <si>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</si>
  <si>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</si>
  <si>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</si>
  <si>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</si>
  <si>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</si>
  <si>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</si>
  <si>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</si>
  <si>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</si>
  <si>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</si>
  <si>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</si>
  <si>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</si>
  <si>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</si>
  <si>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</si>
  <si>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</si>
  <si>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</si>
  <si>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</si>
  <si>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</si>
  <si>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</si>
  <si>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</si>
  <si>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</si>
  <si>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</si>
  <si>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</si>
  <si>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</si>
  <si>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</si>
  <si>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</si>
  <si>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</si>
  <si>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</si>
  <si>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</si>
  <si>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</si>
  <si>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>수소 에너지 비중</t>
    <phoneticPr fontId="5" type="noConversion"/>
  </si>
  <si>
    <t>H_s</t>
    <phoneticPr fontId="5" type="noConversion"/>
  </si>
  <si>
    <t>탄소배출권가격</t>
    <phoneticPr fontId="5" type="noConversion"/>
  </si>
  <si>
    <t>원/톤</t>
    <phoneticPr fontId="5" type="noConversion"/>
  </si>
  <si>
    <t>Rules!$F$4*((1-Rules!$C$4)^(Scenario!$H$4-(Scenario!$E$4-1)))</t>
    <phoneticPr fontId="5" type="noConversion"/>
  </si>
  <si>
    <t>부생수소발생</t>
    <phoneticPr fontId="5" type="noConversion"/>
  </si>
  <si>
    <t>에너지소비 당 부생수소 생산률</t>
    <phoneticPr fontId="5" type="noConversion"/>
  </si>
  <si>
    <t>전체에너지수요(석유+LNG)</t>
    <phoneticPr fontId="5" type="noConversion"/>
  </si>
  <si>
    <t>Off_gas</t>
    <phoneticPr fontId="5" type="noConversion"/>
  </si>
  <si>
    <t>2050 탄소중립 시나리오</t>
    <phoneticPr fontId="5" type="noConversion"/>
  </si>
  <si>
    <t>산업</t>
    <phoneticPr fontId="5" type="noConversion"/>
  </si>
  <si>
    <t>농축수산</t>
    <phoneticPr fontId="5" type="noConversion"/>
  </si>
  <si>
    <t>CCUS</t>
    <phoneticPr fontId="5" type="noConversion"/>
  </si>
  <si>
    <t>CCUS 등</t>
    <phoneticPr fontId="5" type="noConversion"/>
  </si>
  <si>
    <t>2050(A)</t>
    <phoneticPr fontId="5" type="noConversion"/>
  </si>
  <si>
    <t>2050(B)</t>
    <phoneticPr fontId="5" type="noConversion"/>
  </si>
  <si>
    <t>부문별 에너지 수요 전망(mTOE)</t>
    <phoneticPr fontId="5" type="noConversion"/>
  </si>
  <si>
    <t>최종에너지원별 에너지 수요(mTOE)</t>
    <phoneticPr fontId="5" type="noConversion"/>
  </si>
  <si>
    <t>전환</t>
    <phoneticPr fontId="5" type="noConversion"/>
  </si>
  <si>
    <t>탈루</t>
    <phoneticPr fontId="5" type="noConversion"/>
  </si>
  <si>
    <t>흡수원</t>
    <phoneticPr fontId="5" type="noConversion"/>
  </si>
  <si>
    <t>DAC</t>
    <phoneticPr fontId="5" type="noConversion"/>
  </si>
  <si>
    <t>총배출</t>
    <phoneticPr fontId="5" type="noConversion"/>
  </si>
  <si>
    <t>순배출</t>
    <phoneticPr fontId="5" type="noConversion"/>
  </si>
  <si>
    <t>온실가스 배출량 전망(MtCO2)</t>
    <phoneticPr fontId="5" type="noConversion"/>
  </si>
  <si>
    <t>기준년도 대비 2050년 부문별 에너지 수요 변화</t>
    <phoneticPr fontId="5" type="noConversion"/>
  </si>
  <si>
    <t>수요도시형, 항만인프라형</t>
    <phoneticPr fontId="5" type="noConversion"/>
  </si>
  <si>
    <t>산업중심형 주요 변화</t>
    <phoneticPr fontId="5" type="noConversion"/>
  </si>
  <si>
    <t>석탄원료 사용(고로,전로)를 수소환원제철로 100% 대체, 전기로 확대(정확한 %는 없음) -&gt; 배출량 95% 감축</t>
    <phoneticPr fontId="5" type="noConversion"/>
  </si>
  <si>
    <t>석탄원료 사용 0, 일부 원료 전환을 통해 배출량 53% 감축</t>
    <phoneticPr fontId="5" type="noConversion"/>
  </si>
  <si>
    <t>석유화학,정유</t>
    <phoneticPr fontId="5" type="noConversion"/>
  </si>
  <si>
    <t>연료 전환</t>
    <phoneticPr fontId="5" type="noConversion"/>
  </si>
  <si>
    <t>전기가열로, 바이오매스 보일러 교체로 기존 연료 57% 전환</t>
    <phoneticPr fontId="5" type="noConversion"/>
  </si>
  <si>
    <t>원료 전환</t>
    <phoneticPr fontId="5" type="noConversion"/>
  </si>
  <si>
    <t>바이오, 수소 원료 활용하여 기존 납사 52% 전환</t>
    <phoneticPr fontId="5" type="noConversion"/>
  </si>
  <si>
    <t>폐플라스틱 발생량 500만톤 중 50%를 유화하여 플라스틱 원료로 재활용</t>
    <phoneticPr fontId="5" type="noConversion"/>
  </si>
  <si>
    <t>생산구조 변화?</t>
    <phoneticPr fontId="5" type="noConversion"/>
  </si>
  <si>
    <t>해외수입</t>
    <phoneticPr fontId="5" type="noConversion"/>
  </si>
  <si>
    <t>추출</t>
    <phoneticPr fontId="5" type="noConversion"/>
  </si>
  <si>
    <t>부생</t>
    <phoneticPr fontId="5" type="noConversion"/>
  </si>
  <si>
    <t>온실가스배출</t>
    <phoneticPr fontId="5" type="noConversion"/>
  </si>
  <si>
    <t>수소 공급방식(백만톤H2, mtCO2)</t>
    <phoneticPr fontId="5" type="noConversion"/>
  </si>
  <si>
    <t>2020년 수소 수요</t>
    <phoneticPr fontId="5" type="noConversion"/>
  </si>
  <si>
    <t>전체</t>
    <phoneticPr fontId="5" type="noConversion"/>
  </si>
  <si>
    <t>수소수요(톤H2)</t>
    <phoneticPr fontId="5" type="noConversion"/>
  </si>
  <si>
    <t>수소 수요 및 부생수소 생산량은 에너지 소비(석유)에 따라 달라짐</t>
    <phoneticPr fontId="5" type="noConversion"/>
  </si>
  <si>
    <t>A 시나리오의 경우 부생수소 0, B 시나리오의 경우 1백만톤 생산으로, 현재보다 석유사용이 줄어듬을 예상</t>
    <phoneticPr fontId="5" type="noConversion"/>
  </si>
  <si>
    <t>Building</t>
    <phoneticPr fontId="5" type="noConversion"/>
  </si>
  <si>
    <t>el_h_new</t>
  </si>
  <si>
    <t>el_h_new</t>
    <phoneticPr fontId="5" type="noConversion"/>
  </si>
  <si>
    <t>el_h_old</t>
  </si>
  <si>
    <t>el_h_old</t>
    <phoneticPr fontId="5" type="noConversion"/>
  </si>
  <si>
    <t>smart_share</t>
    <phoneticPr fontId="5" type="noConversion"/>
  </si>
  <si>
    <t>2020년 값</t>
    <phoneticPr fontId="5" type="noConversion"/>
  </si>
  <si>
    <t>시나리오에서 변경하도록</t>
    <phoneticPr fontId="5" type="noConversion"/>
  </si>
  <si>
    <t>주거 및 상업 면적으로 나눠야할 듯?</t>
    <phoneticPr fontId="5" type="noConversion"/>
  </si>
  <si>
    <t>정유,석유화학의 석유 사용량과 연결됨. 따라서 석유 소비가 줄어들면 부생가스 발생량도 감소</t>
    <phoneticPr fontId="5" type="noConversion"/>
  </si>
  <si>
    <t>명/km2</t>
    <phoneticPr fontId="5" type="noConversion"/>
  </si>
  <si>
    <t>Inputdata 폐기물 처리 제약 연결</t>
    <phoneticPr fontId="5" type="noConversion"/>
  </si>
  <si>
    <t>ton</t>
    <phoneticPr fontId="5" type="noConversion"/>
  </si>
  <si>
    <t>inv</t>
    <phoneticPr fontId="5" type="noConversion"/>
  </si>
  <si>
    <t>OM</t>
    <phoneticPr fontId="5" type="noConversion"/>
  </si>
  <si>
    <t>SMR</t>
  </si>
  <si>
    <t>National_Grid</t>
  </si>
  <si>
    <t>H2_Grid</t>
  </si>
  <si>
    <t>2020기준</t>
    <phoneticPr fontId="5" type="noConversion"/>
  </si>
  <si>
    <t>전력화</t>
  </si>
  <si>
    <t>전력화</t>
    <phoneticPr fontId="5" type="noConversion"/>
  </si>
  <si>
    <t>지역난방</t>
    <phoneticPr fontId="5" type="noConversion"/>
  </si>
  <si>
    <t>oil products</t>
  </si>
  <si>
    <t>biofuel/waste</t>
  </si>
  <si>
    <t>resistance heater</t>
  </si>
  <si>
    <t>HP</t>
  </si>
  <si>
    <t>*약간의 에너지원별 비중 변화는 있을 수 있으나,</t>
  </si>
  <si>
    <t>*약간의 에너지원별 비중 변화는 있을 수 있으나,</t>
    <phoneticPr fontId="5" type="noConversion"/>
  </si>
  <si>
    <t>각 변수를 먼저 적용하고 에너지원간 전환 효율을 반영함</t>
  </si>
  <si>
    <t>각 변수를 먼저 적용하고 에너지원간 전환 효율을 반영함</t>
    <phoneticPr fontId="5" type="noConversion"/>
  </si>
  <si>
    <t>시나리오 변수 적용</t>
  </si>
  <si>
    <t>시나리오 변수 적용</t>
    <phoneticPr fontId="5" type="noConversion"/>
  </si>
  <si>
    <t>2020년 영업용 화물차 운행대수 기준</t>
    <phoneticPr fontId="5" type="noConversion"/>
  </si>
  <si>
    <t>CO2 배출량</t>
    <phoneticPr fontId="5" type="noConversion"/>
  </si>
  <si>
    <t>화물</t>
  </si>
  <si>
    <t>휘발유</t>
  </si>
  <si>
    <t>경유</t>
  </si>
  <si>
    <t>기타</t>
  </si>
  <si>
    <t>전기</t>
  </si>
  <si>
    <t>수송(교통)</t>
    <phoneticPr fontId="5" type="noConversion"/>
  </si>
  <si>
    <t>(화물)전동화비중</t>
    <phoneticPr fontId="5" type="noConversion"/>
  </si>
  <si>
    <t>(화물)수소물류비중</t>
    <phoneticPr fontId="5" type="noConversion"/>
  </si>
  <si>
    <t>(여객)수소차비중</t>
    <phoneticPr fontId="5" type="noConversion"/>
  </si>
  <si>
    <t>(여객)전기차비중</t>
    <phoneticPr fontId="5" type="noConversion"/>
  </si>
  <si>
    <t>화물</t>
    <phoneticPr fontId="5" type="noConversion"/>
  </si>
  <si>
    <t>여객</t>
  </si>
  <si>
    <t>여객</t>
    <phoneticPr fontId="5" type="noConversion"/>
  </si>
  <si>
    <t>(TWh)</t>
  </si>
  <si>
    <t>여객수요(억인.km)</t>
    <phoneticPr fontId="5" type="noConversion"/>
  </si>
  <si>
    <t>화물수요(억톤.km)</t>
    <phoneticPr fontId="5" type="noConversion"/>
  </si>
  <si>
    <t>승용</t>
  </si>
  <si>
    <t>ICE</t>
  </si>
  <si>
    <t>FCEV</t>
  </si>
  <si>
    <t>BEV</t>
  </si>
  <si>
    <t>`</t>
    <phoneticPr fontId="5" type="noConversion"/>
  </si>
  <si>
    <t>에너지소비(2020)</t>
    <phoneticPr fontId="5" type="noConversion"/>
  </si>
  <si>
    <t>효율(2020)</t>
    <phoneticPr fontId="5" type="noConversion"/>
  </si>
  <si>
    <t>가중평균</t>
    <phoneticPr fontId="5" type="noConversion"/>
  </si>
  <si>
    <t>대상지역면적(km2)</t>
    <phoneticPr fontId="5" type="noConversion"/>
  </si>
  <si>
    <t>(MWh)</t>
  </si>
  <si>
    <t>수요 변화 반영</t>
    <phoneticPr fontId="5" type="noConversion"/>
  </si>
  <si>
    <t>Gas Turbine</t>
    <phoneticPr fontId="5" type="noConversion"/>
  </si>
  <si>
    <t>Fcell</t>
    <phoneticPr fontId="5" type="noConversion"/>
  </si>
  <si>
    <t>산업시설구역 중 태양광 설치가능 면적(지붕, 유휴포함)</t>
    <phoneticPr fontId="5" type="noConversion"/>
  </si>
  <si>
    <t>Etc</t>
  </si>
  <si>
    <t>Chemical</t>
  </si>
  <si>
    <t>Refinery</t>
  </si>
  <si>
    <t>Cement</t>
  </si>
  <si>
    <t>Iron</t>
  </si>
  <si>
    <t>시멘트</t>
  </si>
  <si>
    <t>석유화학</t>
  </si>
  <si>
    <t>정유</t>
  </si>
  <si>
    <t>납사에서 발생</t>
    <phoneticPr fontId="5" type="noConversion"/>
  </si>
  <si>
    <t>철강</t>
  </si>
  <si>
    <t>납사-&gt;바이오,수소</t>
    <phoneticPr fontId="5" type="noConversion"/>
  </si>
  <si>
    <t>(TOE)</t>
  </si>
  <si>
    <t>&lt;연료전환&gt;</t>
    <phoneticPr fontId="5" type="noConversion"/>
  </si>
  <si>
    <t>LNG에서 발생</t>
    <phoneticPr fontId="5" type="noConversion"/>
  </si>
  <si>
    <t>화학적재활용</t>
    <phoneticPr fontId="5" type="noConversion"/>
  </si>
  <si>
    <t>raw material use</t>
  </si>
  <si>
    <t>감축수단 적용</t>
    <phoneticPr fontId="5" type="noConversion"/>
  </si>
  <si>
    <t>MWh</t>
  </si>
  <si>
    <t>high(&gt;100)</t>
  </si>
  <si>
    <t>low(=&lt;100)</t>
  </si>
  <si>
    <t>석유원료전환</t>
    <phoneticPr fontId="5" type="noConversion"/>
  </si>
  <si>
    <t>지역면적</t>
    <phoneticPr fontId="5" type="noConversion"/>
  </si>
  <si>
    <t>전국면적</t>
    <phoneticPr fontId="5" type="noConversion"/>
  </si>
  <si>
    <t>개질수소 추정(전국 생산량과 LNG 소비량을 사용)</t>
  </si>
  <si>
    <t>석탄원료전환</t>
    <phoneticPr fontId="5" type="noConversion"/>
  </si>
  <si>
    <t>개질수소</t>
    <phoneticPr fontId="5" type="noConversion"/>
  </si>
  <si>
    <t>&lt;원료전환&gt;</t>
    <phoneticPr fontId="5" type="noConversion"/>
  </si>
  <si>
    <t>50~70%</t>
    <phoneticPr fontId="5" type="noConversion"/>
  </si>
  <si>
    <t>바이오가스 메탄 비중</t>
    <phoneticPr fontId="5" type="noConversion"/>
  </si>
  <si>
    <t>(%)</t>
  </si>
  <si>
    <t>MJ</t>
    <phoneticPr fontId="5" type="noConversion"/>
  </si>
  <si>
    <t>EAF</t>
    <phoneticPr fontId="5" type="noConversion"/>
  </si>
  <si>
    <t>발열량</t>
    <phoneticPr fontId="5" type="noConversion"/>
  </si>
  <si>
    <t>Industry(TWh)</t>
  </si>
  <si>
    <t>heat temperature(%)</t>
  </si>
  <si>
    <t>수소 에너지밀도 141.8MJ/kg</t>
    <phoneticPr fontId="5" type="noConversion"/>
  </si>
  <si>
    <t>DRI</t>
    <phoneticPr fontId="5" type="noConversion"/>
  </si>
  <si>
    <t>하수처리</t>
    <phoneticPr fontId="5" type="noConversion"/>
  </si>
  <si>
    <t>수소 밀도</t>
    <phoneticPr fontId="5" type="noConversion"/>
  </si>
  <si>
    <t>수소 50000~55000Nm3</t>
    <phoneticPr fontId="5" type="noConversion"/>
  </si>
  <si>
    <t>DRI 공정</t>
    <phoneticPr fontId="5" type="noConversion"/>
  </si>
  <si>
    <t>MWh/km2</t>
  </si>
  <si>
    <t>소각열 회수율</t>
  </si>
  <si>
    <t>유연탄 에너지 밀도 24~28MJ/kg</t>
    <phoneticPr fontId="5" type="noConversion"/>
  </si>
  <si>
    <t>kcal/kg</t>
  </si>
  <si>
    <t>사업장폐기물 저위발열량</t>
  </si>
  <si>
    <t>1톤 생산시 350~700kWh 전력</t>
    <phoneticPr fontId="5" type="noConversion"/>
  </si>
  <si>
    <t>유연탄 0.6~0.8톤</t>
    <phoneticPr fontId="5" type="noConversion"/>
  </si>
  <si>
    <t>전기로 공정</t>
    <phoneticPr fontId="5" type="noConversion"/>
  </si>
  <si>
    <t>고로공정</t>
    <phoneticPr fontId="5" type="noConversion"/>
  </si>
  <si>
    <t>*전환비율 확인 필요</t>
    <phoneticPr fontId="5" type="noConversion"/>
  </si>
  <si>
    <t>온산산업단지 폐기물 발생 및 처리현황</t>
    <phoneticPr fontId="5" type="noConversion"/>
  </si>
  <si>
    <t>소각열</t>
    <phoneticPr fontId="5" type="noConversion"/>
  </si>
  <si>
    <t>전기로</t>
    <phoneticPr fontId="5" type="noConversion"/>
  </si>
  <si>
    <t xml:space="preserve">고로 </t>
    <phoneticPr fontId="5" type="noConversion"/>
  </si>
  <si>
    <t>유연탄</t>
    <phoneticPr fontId="5" type="noConversion"/>
  </si>
  <si>
    <t>일반적으로 고로 철강 1톤 생산시 0.6~0.8톤 유연탄, 50000~55000Nm3 수소 각가 필요</t>
    <phoneticPr fontId="5" type="noConversion"/>
  </si>
  <si>
    <t>석탄(톤)</t>
    <phoneticPr fontId="5" type="noConversion"/>
  </si>
  <si>
    <t>철강 1톤 생산시</t>
    <phoneticPr fontId="5" type="noConversion"/>
  </si>
  <si>
    <t>총 에너지 수요</t>
    <phoneticPr fontId="5" type="noConversion"/>
  </si>
  <si>
    <t>기타지원시설</t>
    <phoneticPr fontId="5" type="noConversion"/>
  </si>
  <si>
    <t>2. 업종별 변경내용 반영</t>
    <phoneticPr fontId="5" type="noConversion"/>
  </si>
  <si>
    <t>주유소</t>
    <phoneticPr fontId="5" type="noConversion"/>
  </si>
  <si>
    <t>1. 산업부문 에너지 수요 전망 반영(2050 탄소중립 시나리오)</t>
    <phoneticPr fontId="5" type="noConversion"/>
  </si>
  <si>
    <t>일반용도</t>
    <phoneticPr fontId="5" type="noConversion"/>
  </si>
  <si>
    <t>항만배후시설</t>
    <phoneticPr fontId="5" type="noConversion"/>
  </si>
  <si>
    <t>하수처리시설</t>
    <phoneticPr fontId="5" type="noConversion"/>
  </si>
  <si>
    <t>변전소</t>
    <phoneticPr fontId="5" type="noConversion"/>
  </si>
  <si>
    <t>특정용도</t>
    <phoneticPr fontId="5" type="noConversion"/>
  </si>
  <si>
    <t>업종별 km2 당 에너지원별 소비</t>
  </si>
  <si>
    <t>세부용도</t>
    <phoneticPr fontId="5" type="noConversion"/>
  </si>
  <si>
    <t>용도구분</t>
    <phoneticPr fontId="5" type="noConversion"/>
  </si>
  <si>
    <t>자원시설구역</t>
    <phoneticPr fontId="5" type="noConversion"/>
  </si>
  <si>
    <t>폐기물처리시설</t>
    <phoneticPr fontId="5" type="noConversion"/>
  </si>
  <si>
    <t>자원비축시설</t>
    <phoneticPr fontId="5" type="noConversion"/>
  </si>
  <si>
    <t>종이인쇄</t>
    <phoneticPr fontId="5" type="noConversion"/>
  </si>
  <si>
    <t>1차금속</t>
    <phoneticPr fontId="5" type="noConversion"/>
  </si>
  <si>
    <t>조선</t>
    <phoneticPr fontId="5" type="noConversion"/>
  </si>
  <si>
    <t>공장시설용도</t>
    <phoneticPr fontId="5" type="noConversion"/>
  </si>
  <si>
    <t>녹지구역</t>
    <phoneticPr fontId="5" type="noConversion"/>
  </si>
  <si>
    <t>공공시설구역</t>
    <phoneticPr fontId="5" type="noConversion"/>
  </si>
  <si>
    <t>총면적</t>
    <phoneticPr fontId="5" type="noConversion"/>
  </si>
  <si>
    <t>용도별 구역 면적</t>
    <phoneticPr fontId="5" type="noConversion"/>
  </si>
  <si>
    <t>온산국가산업단지 현황</t>
    <phoneticPr fontId="5" type="noConversion"/>
  </si>
  <si>
    <t>전기로비중(전력)</t>
    <phoneticPr fontId="5" type="noConversion"/>
  </si>
  <si>
    <t>DRI비중(수소)</t>
    <phoneticPr fontId="5" type="noConversion"/>
  </si>
  <si>
    <t>업종별 km2 당 에너지원별 소비(2020)</t>
    <phoneticPr fontId="5" type="noConversion"/>
  </si>
  <si>
    <t>raw</t>
    <phoneticPr fontId="5" type="noConversion"/>
  </si>
  <si>
    <t>fuel</t>
    <phoneticPr fontId="5" type="noConversion"/>
  </si>
  <si>
    <t>기준년도 고로를 100% 기준으로 이를 다른 기술으로 대체한다고 했을 때</t>
    <phoneticPr fontId="5" type="noConversion"/>
  </si>
  <si>
    <t>고로 비중 감소율은 전기로비중+DRI비중</t>
    <phoneticPr fontId="5" type="noConversion"/>
  </si>
  <si>
    <t>MWh/톤</t>
  </si>
  <si>
    <t xml:space="preserve">고로 </t>
  </si>
  <si>
    <t>DRI</t>
  </si>
  <si>
    <t>전기로</t>
  </si>
  <si>
    <t>*전환비율 확인 필요</t>
  </si>
  <si>
    <t>석탄원료</t>
    <phoneticPr fontId="5" type="noConversion"/>
  </si>
  <si>
    <t>석유원료</t>
    <phoneticPr fontId="5" type="noConversion"/>
  </si>
  <si>
    <t>연료용 에너지</t>
    <phoneticPr fontId="5" type="noConversion"/>
  </si>
  <si>
    <t>연료전환</t>
    <phoneticPr fontId="5" type="noConversion"/>
  </si>
  <si>
    <t>(감축수단 적용)</t>
    <phoneticPr fontId="5" type="noConversion"/>
  </si>
  <si>
    <t>1 에너지효율</t>
    <phoneticPr fontId="5" type="noConversion"/>
  </si>
  <si>
    <t>2 전력화비중</t>
    <phoneticPr fontId="5" type="noConversion"/>
  </si>
  <si>
    <t>접안용량 개선</t>
    <phoneticPr fontId="5" type="noConversion"/>
  </si>
  <si>
    <t>해역면적 변화</t>
    <phoneticPr fontId="5" type="noConversion"/>
  </si>
  <si>
    <t>단지밀집도 변화</t>
    <phoneticPr fontId="5" type="noConversion"/>
  </si>
  <si>
    <t>수소 고정생산 비중변화</t>
    <phoneticPr fontId="5" type="noConversion"/>
  </si>
  <si>
    <t>수소생산비중</t>
    <phoneticPr fontId="5" type="noConversion"/>
  </si>
  <si>
    <t>온산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</si>
</sst>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  <numFmt numFmtId="203" formatCode="_-* #,##0.0_-;\-* #,##0.0_-;_-* &quot;-&quot;?_-;_-@_-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67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77" fontId="2" fillId="39" borderId="0" xfId="1" applyNumberFormat="1" applyFill="1"/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20" borderId="0" xfId="0" applyFill="1" applyAlignment="1">
      <alignment horizontal="center" vertical="center"/>
    </xf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7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43" fontId="13" fillId="0" borderId="0" xfId="0" applyNumberFormat="1" applyFont="1"/>
    <xf numFmtId="10" fontId="11" fillId="27" borderId="0" xfId="3" applyNumberFormat="1" applyFont="1" applyFill="1">
      <alignment vertical="center"/>
    </xf>
    <xf numFmtId="0" fontId="0" fillId="0" borderId="11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3" fontId="0" fillId="0" borderId="0" xfId="0" applyNumberFormat="1"/>
    <xf numFmtId="180" fontId="6" fillId="0" borderId="0" xfId="3" applyNumberFormat="1" applyFont="1">
      <alignment vertical="center"/>
    </xf>
    <xf numFmtId="0" fontId="7" fillId="0" borderId="29" xfId="0" applyFont="1" applyBorder="1"/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0" borderId="73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84" fillId="10" borderId="30" xfId="0" applyFont="1" applyFill="1" applyBorder="1" applyAlignment="1">
      <alignment horizontal="center" vertical="center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5" fillId="34" borderId="0" xfId="20" applyFont="1" applyFill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9" fillId="27" borderId="30" xfId="20" applyFont="1" applyFill="1" applyBorder="1" applyAlignment="1">
      <alignment horizontal="center" vertical="center"/>
    </xf>
    <xf numFmtId="0" fontId="17" fillId="27" borderId="30" xfId="26" applyFill="1" applyBorder="1" applyAlignment="1">
      <alignment horizontal="center" vertical="center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  <xf numFmtId="180" fontId="2" fillId="0" borderId="20" xfId="3" applyNumberFormat="1" applyBorder="1">
      <alignment vertical="center"/>
    </xf>
    <xf numFmtId="180" fontId="2" fillId="0" borderId="13" xfId="3" applyNumberFormat="1" applyBorder="1">
      <alignment vertical="center"/>
    </xf>
    <xf numFmtId="180" fontId="2" fillId="0" borderId="0" xfId="3" applyNumberFormat="1" applyBorder="1">
      <alignment vertical="center"/>
    </xf>
    <xf numFmtId="180" fontId="2" fillId="0" borderId="15" xfId="3" applyNumberFormat="1" applyBorder="1">
      <alignment vertical="center"/>
    </xf>
    <xf numFmtId="9" fontId="2" fillId="0" borderId="0" xfId="3" applyBorder="1">
      <alignment vertical="center"/>
    </xf>
    <xf numFmtId="9" fontId="2" fillId="0" borderId="15" xfId="3" applyBorder="1">
      <alignment vertical="center"/>
    </xf>
    <xf numFmtId="180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0" xfId="20" applyNumberFormat="1" applyBorder="1">
      <alignment vertical="center"/>
    </xf>
    <xf numFmtId="41" fontId="2" fillId="0" borderId="0" xfId="1" applyBorder="1"/>
    <xf numFmtId="41" fontId="2" fillId="0" borderId="15" xfId="1" applyBorder="1"/>
    <xf numFmtId="0" fontId="0" fillId="0" borderId="0" xfId="21" applyNumberFormat="1" applyFont="1" applyBorder="1" applyAlignment="1">
      <alignment horizontal="center" vertical="center"/>
    </xf>
    <xf numFmtId="0" fontId="2" fillId="0" borderId="0" xfId="20" applyBorder="1">
      <alignment vertical="center"/>
    </xf>
    <xf numFmtId="180" fontId="2" fillId="0" borderId="18" xfId="3" applyNumberFormat="1" applyBorder="1">
      <alignment vertical="center"/>
    </xf>
    <xf numFmtId="0" fontId="0" fillId="0" borderId="0" xfId="0" applyFill="1"/>
    <xf numFmtId="9" fontId="2" fillId="0" borderId="0" xfId="3" applyFill="1">
      <alignment vertical="center"/>
    </xf>
    <xf numFmtId="181" fontId="0" fillId="0" borderId="0" xfId="0" applyNumberFormat="1" applyFill="1"/>
    <xf numFmtId="177" fontId="0" fillId="0" borderId="0" xfId="14" applyNumberFormat="1" applyFont="1" applyBorder="1" applyAlignment="1">
      <alignment horizontal="center" vertical="center"/>
    </xf>
    <xf numFmtId="0" fontId="0" fillId="0" borderId="0" xfId="0" applyBorder="1"/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 applyFill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9" fontId="0" fillId="7" borderId="0" xfId="15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40" fillId="0" borderId="16" xfId="20" applyFont="1" applyBorder="1" applyAlignment="1">
      <alignment horizontal="left" vertical="center"/>
    </xf>
    <xf numFmtId="0" fontId="40" fillId="0" borderId="60" xfId="20" applyFont="1" applyBorder="1" applyAlignment="1">
      <alignment horizontal="left" vertical="center"/>
    </xf>
    <xf numFmtId="0" fontId="40" fillId="0" borderId="1" xfId="20" applyFont="1" applyBorder="1" applyAlignment="1">
      <alignment horizontal="left" vertical="center"/>
    </xf>
    <xf numFmtId="41" fontId="2" fillId="0" borderId="0" xfId="20" applyNumberFormat="1" applyFill="1">
      <alignment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0" fontId="2" fillId="0" borderId="0" xfId="20" applyFill="1">
      <alignment vertical="center"/>
    </xf>
    <xf numFmtId="0" fontId="2" fillId="0" borderId="0" xfId="20" applyFill="1" applyAlignment="1">
      <alignment horizontal="center" vertical="center"/>
    </xf>
    <xf numFmtId="0" fontId="0" fillId="4" borderId="109" xfId="0" applyFill="1" applyBorder="1"/>
    <xf numFmtId="0" fontId="0" fillId="30" borderId="0" xfId="0" applyFill="1" applyBorder="1"/>
    <xf numFmtId="180" fontId="2" fillId="30" borderId="0" xfId="3" applyNumberFormat="1" applyFill="1">
      <alignment vertical="center"/>
    </xf>
    <xf numFmtId="9" fontId="2" fillId="30" borderId="0" xfId="3" applyFill="1">
      <alignment vertical="center"/>
    </xf>
    <xf numFmtId="180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7" fontId="11" fillId="30" borderId="0" xfId="1" applyNumberFormat="1" applyFont="1" applyFill="1"/>
    <xf numFmtId="177" fontId="2" fillId="30" borderId="0" xfId="1" applyNumberFormat="1" applyFill="1"/>
    <xf numFmtId="41" fontId="0" fillId="30" borderId="0" xfId="0" applyNumberFormat="1" applyFill="1"/>
    <xf numFmtId="0" fontId="0" fillId="4" borderId="111" xfId="0" applyFill="1" applyBorder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DC8-975B-C7BCFF7435CA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F-4DC8-975B-C7BCFF7435CA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F-4DC8-975B-C7BCFF7435CA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F-4DC8-975B-C7BCFF7435CA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6F-4DC8-975B-C7BCFF7435CA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6F-4DC8-975B-C7BCFF7435CA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6F-4DC8-975B-C7BCFF74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7AE82AF-D026-435D-A56E-2CF1700B7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ESI%20Moon\Desktop\&#50728;&#49328;&#44397;&#44032;&#49328;&#50629;&#45800;&#51648;%20&#50640;&#45320;&#51648;%20&#49548;&#48708;_v1.xlsx" TargetMode="External"/><Relationship Id="rId1" Type="http://schemas.openxmlformats.org/officeDocument/2006/relationships/externalLinkPath" Target="/Users/GESI%20Moon/Desktop/&#50728;&#49328;&#44397;&#44032;&#49328;&#50629;&#45800;&#51648;%20&#50640;&#45320;&#51648;%20&#49548;&#48708;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  <person displayName=" " id="{C3BD1F46-BEA8-4C9D-B9BB-3CCD8A967078}" userId="S::hyodong.moon@gesi.kr::a6a0c444-c8aa-4fee-b609-663d93e8d169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E31" dT="2023-03-17T04:41:42.05" personId="{C3BD1F46-BEA8-4C9D-B9BB-3CCD8A967078}" id="{629AD9FC-04B9-4790-AE27-A75E54790355}">
    <text>필요 면적의 10배 임의설정</text>
  </threadedComment>
  <threadedComment ref="B36" dT="2023-03-17T04:41:20.26" personId="{C3BD1F46-BEA8-4C9D-B9BB-3CCD8A967078}" id="{A519813E-B994-4E7D-9E6F-AC1C6AD05BC3}">
    <text>저장소 용량의 1/5 임의 설정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eiec.kdi.re.kr/policy/materialView.do?num=211080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5"/>
  <sheetViews>
    <sheetView zoomScale="85" zoomScaleNormal="85" workbookViewId="0">
      <selection activeCell="E11" sqref="E11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79" t="s">
        <v>2004</v>
      </c>
      <c r="C2" s="677"/>
      <c r="D2" s="677"/>
      <c r="E2" s="677"/>
      <c r="F2" s="677"/>
      <c r="H2" t="s">
        <v>1159</v>
      </c>
      <c r="I2" t="s">
        <v>109</v>
      </c>
      <c r="P2" t="s">
        <v>1971</v>
      </c>
      <c r="Q2" t="s">
        <v>167</v>
      </c>
    </row>
    <row r="3" spans="1:25">
      <c r="B3" s="677"/>
      <c r="C3" s="677"/>
      <c r="D3" s="677"/>
      <c r="E3" s="677"/>
      <c r="F3" s="677"/>
      <c r="H3" t="s">
        <v>94</v>
      </c>
      <c r="I3" s="21">
        <f>(유형화!D60+유형화!D63)/1000000*((1-Scenario!$E$7)^(Scenario!$H$4-(Scenario!$E$4-1)))</f>
        <v>4.201099398425133</v>
      </c>
      <c r="Q3" t="s">
        <v>169</v>
      </c>
      <c r="Y3" t="s">
        <v>1976</v>
      </c>
    </row>
    <row r="4" spans="1:25">
      <c r="B4" s="677" t="s">
        <v>167</v>
      </c>
      <c r="C4" s="677"/>
      <c r="D4" s="677"/>
      <c r="E4" s="678">
        <v>5</v>
      </c>
      <c r="F4" s="677" t="s">
        <v>352</v>
      </c>
      <c r="H4" t="s">
        <v>95</v>
      </c>
      <c r="I4" s="19">
        <f>(유형화!E60+유형화!E63)/1000000*((1-Scenario!$E$7)^(Scenario!$H$4-(Scenario!$E$4-1)))+'1.수요도시형'!E25/1000000</f>
        <v>3.5235739053263209</v>
      </c>
      <c r="Q4" t="s">
        <v>1972</v>
      </c>
      <c r="R4" t="s">
        <v>1974</v>
      </c>
      <c r="Y4" t="s">
        <v>1977</v>
      </c>
    </row>
    <row r="5" spans="1:25">
      <c r="B5" s="677" t="s">
        <v>2005</v>
      </c>
      <c r="C5" s="677" t="s">
        <v>392</v>
      </c>
      <c r="D5" s="677"/>
      <c r="E5" s="20">
        <v>0.4</v>
      </c>
      <c r="F5" s="677" t="s">
        <v>711</v>
      </c>
      <c r="H5" t="s">
        <v>172</v>
      </c>
      <c r="I5" s="19">
        <f>(유형화!F60+유형화!F63)/1000000*((1-Scenario!$E$7)^(Scenario!$H$4-(Scenario!$E$4-1)))</f>
        <v>4.6384059772278112</v>
      </c>
      <c r="Q5" t="s">
        <v>399</v>
      </c>
      <c r="R5" t="s">
        <v>1975</v>
      </c>
      <c r="Y5" t="s">
        <v>1978</v>
      </c>
    </row>
    <row r="6" spans="1:25">
      <c r="B6" s="677"/>
      <c r="C6" s="677" t="s">
        <v>393</v>
      </c>
      <c r="D6" s="677"/>
      <c r="E6" s="20">
        <v>0.4</v>
      </c>
      <c r="F6" s="677" t="s">
        <v>711</v>
      </c>
      <c r="H6" t="s">
        <v>97</v>
      </c>
      <c r="I6" s="19">
        <f>(유형화!G60+유형화!G63)/1000000*((1-Scenario!$E$7)^(Scenario!$H$4-(Scenario!$E$4-1)))+'1.수요도시형'!E26/1000000</f>
        <v>3.1103748612747943</v>
      </c>
      <c r="Q6" t="s">
        <v>1983</v>
      </c>
      <c r="R6" t="s">
        <v>1984</v>
      </c>
      <c r="Y6" t="s">
        <v>1979</v>
      </c>
    </row>
    <row r="7" spans="1:25">
      <c r="B7" s="677"/>
      <c r="C7" s="677" t="s">
        <v>432</v>
      </c>
      <c r="D7" s="677"/>
      <c r="E7" s="20">
        <v>0.01</v>
      </c>
      <c r="F7" s="677" t="s">
        <v>711</v>
      </c>
      <c r="H7" t="s">
        <v>98</v>
      </c>
      <c r="I7" s="19">
        <f>(유형화!H60+유형화!H63)/1000000*((1-Scenario!$E$7)^(Scenario!$H$4-(Scenario!$E$4-1)))</f>
        <v>0.46150644002483138</v>
      </c>
      <c r="Y7" t="s">
        <v>1980</v>
      </c>
    </row>
    <row r="8" spans="1:25">
      <c r="B8" s="677"/>
      <c r="C8" s="677" t="s">
        <v>1531</v>
      </c>
      <c r="D8" s="677"/>
      <c r="E8" s="20">
        <v>0.01</v>
      </c>
      <c r="F8" s="677" t="s">
        <v>711</v>
      </c>
      <c r="H8" t="s">
        <v>2082</v>
      </c>
      <c r="I8" s="19">
        <f>(유형화!I60+유형화!I63)/1000000*((1-Scenario!$E$7)^(Scenario!$H$4-(Scenario!$E$4-1)))+'1.수요도시형'!E27/1000000</f>
        <v>2.7332086599223029</v>
      </c>
      <c r="P8" t="s">
        <v>1982</v>
      </c>
      <c r="Q8" t="s">
        <v>1987</v>
      </c>
      <c r="Y8" t="s">
        <v>1981</v>
      </c>
    </row>
    <row r="9" spans="1:25">
      <c r="B9" s="677"/>
      <c r="C9" s="677" t="s">
        <v>110</v>
      </c>
      <c r="D9" s="677"/>
      <c r="E9" s="681">
        <f>1-SUM(E5:E8)</f>
        <v>0.17999999999999994</v>
      </c>
      <c r="F9" s="677" t="s">
        <v>711</v>
      </c>
      <c r="H9" s="6" t="s">
        <v>2205</v>
      </c>
      <c r="I9" s="747">
        <f>I11*Supply!$E$44*1000000/8760</f>
        <v>21.364375553872303</v>
      </c>
      <c r="K9" t="s">
        <v>178</v>
      </c>
      <c r="Q9" t="s">
        <v>1988</v>
      </c>
    </row>
    <row r="10" spans="1:25">
      <c r="B10" s="677"/>
      <c r="C10" s="677"/>
      <c r="D10" s="677"/>
      <c r="E10" s="677"/>
      <c r="F10" s="677"/>
      <c r="H10" t="s">
        <v>2083</v>
      </c>
      <c r="I10" s="19">
        <f>(유형화!J60+유형화!J63)/1000000*((1-Scenario!$E$7)^(Scenario!$H$4-(Scenario!$E$4-1)))</f>
        <v>4.7023742990949746E-2</v>
      </c>
    </row>
    <row r="11" spans="1:25">
      <c r="B11" s="677" t="s">
        <v>399</v>
      </c>
      <c r="C11" s="677"/>
      <c r="D11" s="677"/>
      <c r="E11" s="682">
        <f>$E$4*($E$5*Scenario!$H$25*(1-Scenario!E25)^(Scenario!$H$4-(Scenario!$E$4-1))+Demand!$E$6*Scenario!$H$26*(1-Scenario!E26)^(Scenario!$H$4-(Scenario!$E$4-1)))</f>
        <v>108089.66161972976</v>
      </c>
      <c r="F11" s="677" t="s">
        <v>245</v>
      </c>
      <c r="H11" t="s">
        <v>99</v>
      </c>
      <c r="I11" s="19">
        <f>I3+I4+I5+I6+I7+I8+I10</f>
        <v>18.715192985192139</v>
      </c>
      <c r="Q11" t="s">
        <v>1986</v>
      </c>
    </row>
    <row r="12" spans="1:25">
      <c r="B12" s="677"/>
      <c r="C12" s="677"/>
      <c r="D12" s="677"/>
      <c r="E12" s="677"/>
      <c r="F12" s="677"/>
      <c r="Q12" t="s">
        <v>1985</v>
      </c>
    </row>
    <row r="13" spans="1:25">
      <c r="B13" s="677" t="s">
        <v>896</v>
      </c>
      <c r="C13" s="677" t="s">
        <v>2006</v>
      </c>
      <c r="D13" s="677"/>
      <c r="E13" s="682">
        <f>E11*'환경연계형(자원회수)'!$Q$44</f>
        <v>41654.827317187141</v>
      </c>
      <c r="F13" s="677" t="s">
        <v>630</v>
      </c>
      <c r="Q13" t="s">
        <v>1989</v>
      </c>
    </row>
    <row r="14" spans="1:25">
      <c r="B14" s="677"/>
      <c r="C14" s="677" t="s">
        <v>584</v>
      </c>
      <c r="D14" s="677"/>
      <c r="E14" s="682">
        <f>E11*'환경연계형(물재생센터)'!$AF$48*365</f>
        <v>554743.51056442037</v>
      </c>
      <c r="F14" s="677" t="s">
        <v>590</v>
      </c>
      <c r="Q14" t="s">
        <v>1990</v>
      </c>
    </row>
    <row r="15" spans="1:25">
      <c r="Q15" t="s">
        <v>1991</v>
      </c>
      <c r="R15" t="s">
        <v>1992</v>
      </c>
    </row>
    <row r="16" spans="1:25">
      <c r="B16" s="679" t="s">
        <v>128</v>
      </c>
      <c r="C16" s="677"/>
      <c r="D16" s="677"/>
      <c r="E16" s="677"/>
      <c r="F16" s="677"/>
    </row>
    <row r="17" spans="2:18">
      <c r="B17" s="677"/>
      <c r="C17" s="677"/>
      <c r="D17" s="677"/>
      <c r="E17" s="677"/>
      <c r="F17" s="677"/>
      <c r="P17" t="s">
        <v>1993</v>
      </c>
      <c r="Q17" t="s">
        <v>1994</v>
      </c>
    </row>
    <row r="18" spans="2:18">
      <c r="B18" s="677" t="s">
        <v>167</v>
      </c>
      <c r="C18" s="677"/>
      <c r="D18" s="677"/>
      <c r="E18" s="678">
        <v>5</v>
      </c>
      <c r="F18" s="677" t="s">
        <v>352</v>
      </c>
      <c r="Q18" t="s">
        <v>1596</v>
      </c>
      <c r="R18" t="s">
        <v>1995</v>
      </c>
    </row>
    <row r="19" spans="2:18">
      <c r="B19" s="677" t="s">
        <v>2008</v>
      </c>
      <c r="C19" s="677" t="s">
        <v>102</v>
      </c>
      <c r="D19" s="677"/>
      <c r="E19" s="20">
        <v>0.3</v>
      </c>
      <c r="F19" s="677" t="s">
        <v>711</v>
      </c>
      <c r="I19" s="21"/>
    </row>
    <row r="20" spans="2:18">
      <c r="B20" s="677"/>
      <c r="C20" s="677" t="s">
        <v>103</v>
      </c>
      <c r="D20" s="677"/>
      <c r="E20" s="20">
        <v>0.2</v>
      </c>
      <c r="F20" s="677" t="s">
        <v>711</v>
      </c>
      <c r="P20" t="s">
        <v>1996</v>
      </c>
      <c r="Q20" t="s">
        <v>1997</v>
      </c>
    </row>
    <row r="21" spans="2:18">
      <c r="B21" s="677"/>
      <c r="C21" s="677" t="s">
        <v>104</v>
      </c>
      <c r="D21" s="677"/>
      <c r="E21" s="20">
        <v>0.27</v>
      </c>
      <c r="F21" s="677" t="s">
        <v>711</v>
      </c>
    </row>
    <row r="22" spans="2:18">
      <c r="B22" s="677"/>
      <c r="C22" s="677" t="s">
        <v>106</v>
      </c>
      <c r="D22" s="677"/>
      <c r="E22" s="20">
        <v>7.0000000000000007E-2</v>
      </c>
      <c r="F22" s="677" t="s">
        <v>711</v>
      </c>
    </row>
    <row r="23" spans="2:18">
      <c r="B23" s="677"/>
      <c r="C23" s="677" t="s">
        <v>362</v>
      </c>
      <c r="D23" s="677"/>
      <c r="E23" s="681">
        <f>1-SUM(E19:E22)</f>
        <v>0.15999999999999992</v>
      </c>
      <c r="F23" s="677" t="s">
        <v>711</v>
      </c>
    </row>
    <row r="24" spans="2:18">
      <c r="B24" s="677"/>
      <c r="C24" s="677"/>
      <c r="D24" s="677"/>
      <c r="E24" s="677"/>
      <c r="F24" s="677"/>
    </row>
    <row r="25" spans="2:18">
      <c r="B25" s="677" t="s">
        <v>896</v>
      </c>
      <c r="C25" s="677" t="s">
        <v>2006</v>
      </c>
      <c r="D25" s="677"/>
      <c r="E25" s="21">
        <f>$E$18/산업중심형!$Q$38*산업중심형!$P$85</f>
        <v>35258.363054414767</v>
      </c>
      <c r="F25" s="677" t="s">
        <v>630</v>
      </c>
    </row>
    <row r="26" spans="2:18">
      <c r="B26" s="677"/>
      <c r="C26" s="677" t="s">
        <v>808</v>
      </c>
      <c r="D26" s="677"/>
      <c r="E26" s="21">
        <f>$E$18/산업중심형!$Q$38*산업중심형!$Q$111</f>
        <v>21986.19363940541</v>
      </c>
      <c r="F26" s="677" t="s">
        <v>812</v>
      </c>
      <c r="P26" t="s">
        <v>1998</v>
      </c>
    </row>
    <row r="27" spans="2:18">
      <c r="P27" s="6" t="s">
        <v>2002</v>
      </c>
    </row>
    <row r="28" spans="2:18">
      <c r="B28" s="679" t="s">
        <v>129</v>
      </c>
      <c r="C28" s="677"/>
      <c r="D28" s="677"/>
      <c r="E28" s="677"/>
      <c r="F28" s="677"/>
      <c r="P28" t="s">
        <v>1999</v>
      </c>
    </row>
    <row r="29" spans="2:18">
      <c r="B29" s="677"/>
      <c r="C29" s="677"/>
      <c r="D29" s="677"/>
      <c r="E29" s="677"/>
      <c r="F29" s="677"/>
      <c r="P29" t="s">
        <v>2000</v>
      </c>
    </row>
    <row r="30" spans="2:18">
      <c r="B30" s="677" t="s">
        <v>167</v>
      </c>
      <c r="C30" s="677"/>
      <c r="D30" s="677"/>
      <c r="E30" s="678">
        <v>0</v>
      </c>
      <c r="F30" s="677" t="s">
        <v>352</v>
      </c>
      <c r="P30" t="s">
        <v>2003</v>
      </c>
    </row>
    <row r="31" spans="2:18">
      <c r="B31" s="677" t="s">
        <v>2009</v>
      </c>
      <c r="C31" s="677" t="s">
        <v>1552</v>
      </c>
      <c r="D31" s="677"/>
      <c r="E31" s="20">
        <v>0.5</v>
      </c>
      <c r="F31" s="677" t="s">
        <v>711</v>
      </c>
      <c r="P31" t="s">
        <v>2001</v>
      </c>
    </row>
    <row r="32" spans="2:18">
      <c r="B32" s="677"/>
      <c r="C32" s="677" t="s">
        <v>1553</v>
      </c>
      <c r="D32" s="677"/>
      <c r="E32" s="20">
        <v>0.5</v>
      </c>
      <c r="F32" s="677" t="s">
        <v>711</v>
      </c>
    </row>
    <row r="33" spans="2:6">
      <c r="B33" s="677"/>
      <c r="C33" s="677"/>
      <c r="D33" s="677"/>
      <c r="E33" s="677"/>
      <c r="F33" s="677"/>
    </row>
    <row r="34" spans="2:6">
      <c r="B34" s="677" t="s">
        <v>2010</v>
      </c>
      <c r="C34" s="677" t="s">
        <v>2011</v>
      </c>
      <c r="D34" s="677"/>
      <c r="E34" s="456">
        <f>$E$30*'4.농어촌연계형'!$C$7/'4.농어촌연계형'!$A$7*'4.농어촌연계형'!$P$5</f>
        <v>0</v>
      </c>
      <c r="F34" s="677" t="s">
        <v>352</v>
      </c>
    </row>
    <row r="35" spans="2:6">
      <c r="B35" s="677"/>
      <c r="C35" s="677" t="s">
        <v>2012</v>
      </c>
      <c r="D35" s="677"/>
      <c r="E35" s="456">
        <f>$E$30*'4.농어촌연계형'!$C$7/'4.농어촌연계형'!$A$7*'4.농어촌연계형'!$P$6</f>
        <v>0</v>
      </c>
      <c r="F35" s="677" t="s">
        <v>352</v>
      </c>
    </row>
    <row r="36" spans="2:6">
      <c r="B36" s="677" t="s">
        <v>2013</v>
      </c>
      <c r="C36" s="677"/>
      <c r="D36" s="677"/>
      <c r="E36" s="456">
        <f>$E$30*'4.농어촌연계형'!$B$7/'4.농어촌연계형'!$A$7</f>
        <v>0</v>
      </c>
      <c r="F36" s="677" t="s">
        <v>352</v>
      </c>
    </row>
    <row r="37" spans="2:6">
      <c r="B37" s="677" t="s">
        <v>2014</v>
      </c>
      <c r="C37" s="677" t="s">
        <v>2015</v>
      </c>
      <c r="D37" s="677"/>
      <c r="E37" s="21">
        <f>'4.농어촌연계형'!$B$18/'4.농어촌연계형'!$G$18*Demand!$E$30</f>
        <v>0</v>
      </c>
      <c r="F37" s="677" t="s">
        <v>2021</v>
      </c>
    </row>
    <row r="38" spans="2:6">
      <c r="B38" s="677"/>
      <c r="C38" s="677" t="s">
        <v>2016</v>
      </c>
      <c r="D38" s="677"/>
      <c r="E38" s="21">
        <f>'4.농어촌연계형'!$B$19/'4.농어촌연계형'!$G$18*Demand!$E$30</f>
        <v>0</v>
      </c>
      <c r="F38" s="677" t="s">
        <v>2021</v>
      </c>
    </row>
    <row r="39" spans="2:6">
      <c r="B39" s="677"/>
      <c r="C39" s="677" t="s">
        <v>2017</v>
      </c>
      <c r="D39" s="677"/>
      <c r="E39" s="21">
        <f>'4.농어촌연계형'!$B$20/'4.농어촌연계형'!$G$18*Demand!$E$30</f>
        <v>0</v>
      </c>
      <c r="F39" s="677" t="s">
        <v>2021</v>
      </c>
    </row>
    <row r="40" spans="2:6">
      <c r="B40" s="677"/>
      <c r="C40" s="677"/>
      <c r="D40" s="677"/>
      <c r="E40" s="677"/>
      <c r="F40" s="677"/>
    </row>
    <row r="41" spans="2:6">
      <c r="B41" s="677" t="s">
        <v>2018</v>
      </c>
      <c r="C41" s="677"/>
      <c r="D41" s="677"/>
      <c r="E41" s="682">
        <f>'4.농어촌연계형'!$H$7*Demand!$E$30/'4.농어촌연계형'!$A$7</f>
        <v>0</v>
      </c>
      <c r="F41" s="677" t="s">
        <v>352</v>
      </c>
    </row>
    <row r="42" spans="2:6">
      <c r="B42" s="677" t="s">
        <v>2019</v>
      </c>
      <c r="C42" s="677"/>
      <c r="D42" s="677"/>
      <c r="E42" s="21">
        <f>'4.농어촌연계형'!$B$25*Demand!$E$30/'4.농어촌연계형'!$A$7</f>
        <v>0</v>
      </c>
      <c r="F42" s="677" t="s">
        <v>413</v>
      </c>
    </row>
    <row r="43" spans="2:6">
      <c r="B43" s="677" t="s">
        <v>2020</v>
      </c>
      <c r="C43" s="677"/>
      <c r="D43" s="677"/>
      <c r="E43" s="21">
        <f>'4.농어촌연계형'!$C$25*Demand!$E$30/'4.농어촌연계형'!$A$7</f>
        <v>0</v>
      </c>
      <c r="F43" s="677" t="s">
        <v>524</v>
      </c>
    </row>
    <row r="45" spans="2:6">
      <c r="B45" s="679" t="s">
        <v>130</v>
      </c>
      <c r="C45" s="677"/>
      <c r="D45" s="677"/>
      <c r="E45" s="677"/>
      <c r="F45" s="677"/>
    </row>
    <row r="46" spans="2:6">
      <c r="B46" s="677"/>
      <c r="C46" s="677"/>
      <c r="D46" s="677"/>
      <c r="E46" s="677"/>
      <c r="F46" s="677"/>
    </row>
    <row r="47" spans="2:6">
      <c r="B47" s="677" t="s">
        <v>167</v>
      </c>
      <c r="C47" s="677" t="s">
        <v>2022</v>
      </c>
      <c r="D47" s="677"/>
      <c r="E47" s="678">
        <v>5</v>
      </c>
      <c r="F47" s="677" t="s">
        <v>352</v>
      </c>
    </row>
    <row r="48" spans="2:6">
      <c r="B48" s="677"/>
      <c r="C48" s="677" t="s">
        <v>2023</v>
      </c>
      <c r="D48" s="677"/>
      <c r="E48" s="678">
        <v>200</v>
      </c>
      <c r="F48" s="677" t="s">
        <v>352</v>
      </c>
    </row>
    <row r="49" spans="2:6">
      <c r="B49" s="677"/>
      <c r="C49" s="677"/>
      <c r="D49" s="677"/>
      <c r="E49" s="677"/>
      <c r="F49" s="677"/>
    </row>
    <row r="50" spans="2:6">
      <c r="B50" s="677" t="s">
        <v>2024</v>
      </c>
      <c r="C50" s="677"/>
      <c r="D50" s="677"/>
      <c r="E50" s="21">
        <f>항만인프라형!$O$54*Demand!$E$47/항만인프라형!$T$18</f>
        <v>1179763.7808928792</v>
      </c>
      <c r="F50" s="677" t="s">
        <v>700</v>
      </c>
    </row>
    <row r="51" spans="2:6">
      <c r="B51" s="677" t="s">
        <v>2025</v>
      </c>
      <c r="C51" s="677" t="s">
        <v>1453</v>
      </c>
      <c r="D51" s="677"/>
      <c r="E51" s="20">
        <v>0.3</v>
      </c>
      <c r="F51" s="677" t="s">
        <v>711</v>
      </c>
    </row>
    <row r="52" spans="2:6">
      <c r="B52" s="677"/>
      <c r="C52" s="677" t="s">
        <v>1454</v>
      </c>
      <c r="D52" s="677"/>
      <c r="E52" s="20">
        <f>1-E51</f>
        <v>0.7</v>
      </c>
      <c r="F52" s="677" t="s">
        <v>711</v>
      </c>
    </row>
    <row r="53" spans="2:6">
      <c r="B53" s="679"/>
      <c r="C53" s="677"/>
      <c r="D53" s="677"/>
      <c r="E53" s="677"/>
      <c r="F53" s="677"/>
    </row>
    <row r="54" spans="2:6">
      <c r="B54" s="677" t="s">
        <v>2106</v>
      </c>
      <c r="C54" s="677"/>
      <c r="D54" s="677"/>
      <c r="E54" s="677"/>
      <c r="F54" s="677"/>
    </row>
    <row r="55" spans="2:6">
      <c r="B55" s="677"/>
      <c r="C55" s="677" t="s">
        <v>2422</v>
      </c>
      <c r="D55" s="677"/>
      <c r="E55" s="20"/>
      <c r="F55" s="677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R49"/>
  <sheetViews>
    <sheetView zoomScale="70" zoomScaleNormal="70" workbookViewId="0">
      <selection activeCell="J40" sqref="J40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79" t="s">
        <v>2026</v>
      </c>
      <c r="C2" s="677"/>
      <c r="D2" s="677"/>
      <c r="E2" s="677"/>
      <c r="F2" s="677"/>
      <c r="O2" t="s">
        <v>2042</v>
      </c>
    </row>
    <row r="3" spans="2:15">
      <c r="B3" s="677"/>
      <c r="C3" s="677"/>
      <c r="D3" s="677"/>
      <c r="E3" s="677"/>
      <c r="F3" s="677"/>
      <c r="O3" t="s">
        <v>2043</v>
      </c>
    </row>
    <row r="4" spans="2:15">
      <c r="B4" s="677" t="s">
        <v>1174</v>
      </c>
      <c r="C4" s="677" t="s">
        <v>2097</v>
      </c>
      <c r="D4" s="677"/>
      <c r="E4" s="21">
        <v>0</v>
      </c>
      <c r="F4" s="677" t="s">
        <v>453</v>
      </c>
      <c r="O4" t="s">
        <v>2044</v>
      </c>
    </row>
    <row r="5" spans="2:15">
      <c r="B5" s="677"/>
      <c r="C5" s="677" t="s">
        <v>2098</v>
      </c>
      <c r="D5" s="677"/>
      <c r="E5" s="21">
        <v>0</v>
      </c>
      <c r="F5" s="677" t="s">
        <v>453</v>
      </c>
    </row>
    <row r="6" spans="2:15">
      <c r="B6" s="677" t="s">
        <v>82</v>
      </c>
      <c r="C6" s="677"/>
      <c r="D6" s="677"/>
      <c r="E6" s="21">
        <v>0</v>
      </c>
      <c r="F6" s="677" t="s">
        <v>453</v>
      </c>
    </row>
    <row r="7" spans="2:15">
      <c r="B7" s="677" t="s">
        <v>2027</v>
      </c>
      <c r="C7" s="677"/>
      <c r="D7" s="677"/>
      <c r="E7" s="21">
        <v>0</v>
      </c>
      <c r="F7" s="677" t="s">
        <v>453</v>
      </c>
    </row>
    <row r="8" spans="2:15">
      <c r="B8" s="677" t="s">
        <v>963</v>
      </c>
      <c r="C8" s="677"/>
      <c r="D8" s="677"/>
      <c r="E8" s="21">
        <v>0</v>
      </c>
      <c r="F8" s="677" t="s">
        <v>453</v>
      </c>
    </row>
    <row r="9" spans="2:15">
      <c r="B9" s="677" t="s">
        <v>2028</v>
      </c>
      <c r="C9" s="677"/>
      <c r="D9" s="677"/>
      <c r="E9" s="21">
        <v>0</v>
      </c>
      <c r="F9" s="677" t="s">
        <v>453</v>
      </c>
    </row>
    <row r="10" spans="2:15">
      <c r="B10" s="677" t="s">
        <v>896</v>
      </c>
      <c r="C10" s="677"/>
      <c r="D10" s="677"/>
      <c r="E10" s="21">
        <v>0</v>
      </c>
      <c r="F10" s="677" t="s">
        <v>453</v>
      </c>
    </row>
    <row r="11" spans="2:15">
      <c r="B11" s="677" t="s">
        <v>2030</v>
      </c>
      <c r="C11" s="677"/>
      <c r="D11" s="677"/>
      <c r="E11" s="21">
        <v>0</v>
      </c>
      <c r="F11" s="677" t="s">
        <v>453</v>
      </c>
    </row>
    <row r="12" spans="2:15">
      <c r="B12" s="677" t="s">
        <v>2031</v>
      </c>
      <c r="C12" s="677"/>
      <c r="D12" s="677"/>
      <c r="E12" s="21">
        <v>0</v>
      </c>
      <c r="F12" s="677" t="s">
        <v>453</v>
      </c>
    </row>
    <row r="13" spans="2:15">
      <c r="B13" s="677"/>
      <c r="C13" s="677"/>
      <c r="D13" s="677"/>
      <c r="E13" s="677"/>
      <c r="F13" s="677"/>
    </row>
    <row r="14" spans="2:15">
      <c r="B14" s="679" t="s">
        <v>2029</v>
      </c>
      <c r="C14" s="677"/>
      <c r="D14" s="677"/>
      <c r="E14" s="677"/>
      <c r="F14" s="677"/>
    </row>
    <row r="15" spans="2:15">
      <c r="B15" s="679"/>
      <c r="C15" s="677"/>
      <c r="D15" s="677"/>
      <c r="E15" s="677"/>
      <c r="F15" s="677"/>
    </row>
    <row r="16" spans="2:15">
      <c r="B16" s="677" t="s">
        <v>2032</v>
      </c>
      <c r="C16" s="677"/>
      <c r="D16" s="677"/>
      <c r="E16" s="21">
        <v>0</v>
      </c>
      <c r="F16" s="677" t="s">
        <v>453</v>
      </c>
    </row>
    <row r="17" spans="2:6">
      <c r="B17" s="677" t="s">
        <v>912</v>
      </c>
      <c r="C17" s="677"/>
      <c r="D17" s="677"/>
      <c r="E17" s="21">
        <v>0</v>
      </c>
      <c r="F17" s="677" t="s">
        <v>453</v>
      </c>
    </row>
    <row r="18" spans="2:6">
      <c r="B18" s="677" t="s">
        <v>1546</v>
      </c>
      <c r="C18" s="677"/>
      <c r="D18" s="677"/>
      <c r="E18" s="21">
        <v>0</v>
      </c>
      <c r="F18" s="677" t="s">
        <v>453</v>
      </c>
    </row>
    <row r="19" spans="2:6">
      <c r="B19" s="677" t="s">
        <v>2034</v>
      </c>
      <c r="C19" s="677"/>
      <c r="D19" s="677"/>
      <c r="E19" s="21">
        <v>0</v>
      </c>
      <c r="F19" s="677" t="s">
        <v>453</v>
      </c>
    </row>
    <row r="20" spans="2:6">
      <c r="B20" s="677" t="s">
        <v>2035</v>
      </c>
      <c r="C20" s="677"/>
      <c r="D20" s="677"/>
      <c r="E20" s="21">
        <v>0</v>
      </c>
      <c r="F20" s="677" t="s">
        <v>453</v>
      </c>
    </row>
    <row r="21" spans="2:6">
      <c r="B21" s="677"/>
      <c r="C21" s="677"/>
      <c r="D21" s="677"/>
      <c r="E21" s="677"/>
      <c r="F21" s="677"/>
    </row>
    <row r="22" spans="2:6">
      <c r="B22" s="679" t="s">
        <v>2036</v>
      </c>
      <c r="C22" s="677"/>
      <c r="D22" s="677"/>
      <c r="E22" s="677"/>
      <c r="F22" s="677"/>
    </row>
    <row r="23" spans="2:6">
      <c r="B23" s="679"/>
      <c r="C23" s="677"/>
      <c r="D23" s="677"/>
      <c r="E23" s="677"/>
      <c r="F23" s="677"/>
    </row>
    <row r="24" spans="2:6">
      <c r="B24" s="677" t="s">
        <v>2033</v>
      </c>
      <c r="C24" s="677"/>
      <c r="D24" s="677"/>
      <c r="E24" s="21">
        <v>0</v>
      </c>
      <c r="F24" s="677" t="s">
        <v>178</v>
      </c>
    </row>
    <row r="25" spans="2:6">
      <c r="B25" s="677" t="s">
        <v>2038</v>
      </c>
      <c r="C25" s="677"/>
      <c r="D25" s="677"/>
      <c r="E25" s="21">
        <v>0</v>
      </c>
      <c r="F25" s="677" t="s">
        <v>178</v>
      </c>
    </row>
    <row r="26" spans="2:6">
      <c r="B26" s="677" t="s">
        <v>2037</v>
      </c>
      <c r="C26" s="677"/>
      <c r="D26" s="677"/>
      <c r="E26" s="21">
        <v>0</v>
      </c>
      <c r="F26" s="677" t="s">
        <v>178</v>
      </c>
    </row>
    <row r="28" spans="2:6">
      <c r="B28" s="679" t="s">
        <v>1576</v>
      </c>
      <c r="C28" s="677"/>
      <c r="D28" s="677"/>
      <c r="E28" s="677"/>
      <c r="F28" s="677"/>
    </row>
    <row r="29" spans="2:6">
      <c r="B29" s="677"/>
      <c r="C29" s="677"/>
      <c r="D29" s="677"/>
      <c r="E29" s="677"/>
      <c r="F29" s="677"/>
    </row>
    <row r="30" spans="2:6">
      <c r="B30" s="677" t="s">
        <v>2039</v>
      </c>
      <c r="C30" s="677"/>
      <c r="D30" s="677"/>
      <c r="E30" s="21">
        <v>0</v>
      </c>
      <c r="F30" s="677" t="s">
        <v>453</v>
      </c>
    </row>
    <row r="31" spans="2:6">
      <c r="B31" s="677" t="s">
        <v>2040</v>
      </c>
      <c r="C31" s="677"/>
      <c r="D31" s="677"/>
      <c r="E31" s="20">
        <v>0.05</v>
      </c>
      <c r="F31" s="677" t="s">
        <v>711</v>
      </c>
    </row>
    <row r="32" spans="2:6">
      <c r="B32" s="677"/>
      <c r="C32" s="677"/>
      <c r="D32" s="677"/>
      <c r="E32" s="677"/>
      <c r="F32" s="677"/>
    </row>
    <row r="33" spans="2:18">
      <c r="B33" s="679" t="s">
        <v>2045</v>
      </c>
      <c r="C33" s="677"/>
      <c r="D33" s="677"/>
      <c r="E33" s="678"/>
      <c r="F33" s="677" t="s">
        <v>711</v>
      </c>
      <c r="H33" t="s">
        <v>2099</v>
      </c>
    </row>
    <row r="34" spans="2:18">
      <c r="B34" s="677" t="s">
        <v>82</v>
      </c>
      <c r="C34" s="677"/>
      <c r="D34" s="677"/>
      <c r="E34" s="678"/>
      <c r="F34" s="677" t="s">
        <v>711</v>
      </c>
      <c r="H34" t="s">
        <v>2100</v>
      </c>
    </row>
    <row r="35" spans="2:18">
      <c r="B35" s="677" t="s">
        <v>1174</v>
      </c>
      <c r="C35" s="677"/>
      <c r="D35" s="677"/>
      <c r="E35" s="678"/>
      <c r="F35" s="677" t="s">
        <v>711</v>
      </c>
      <c r="H35" t="s">
        <v>2101</v>
      </c>
    </row>
    <row r="36" spans="2:18">
      <c r="B36" s="677"/>
      <c r="C36" s="677"/>
      <c r="D36" s="677"/>
      <c r="E36" s="677"/>
      <c r="F36" s="677"/>
    </row>
    <row r="37" spans="2:18">
      <c r="B37" s="677" t="s">
        <v>2041</v>
      </c>
      <c r="C37" s="677"/>
      <c r="D37" s="677"/>
      <c r="E37" s="678">
        <v>0</v>
      </c>
      <c r="F37" s="677" t="s">
        <v>2102</v>
      </c>
      <c r="H37" t="s">
        <v>2081</v>
      </c>
    </row>
    <row r="38" spans="2:18">
      <c r="B38" s="677" t="s">
        <v>2103</v>
      </c>
      <c r="C38" s="677"/>
      <c r="D38" s="677"/>
      <c r="E38" s="678">
        <v>30</v>
      </c>
      <c r="F38" s="677" t="s">
        <v>1575</v>
      </c>
    </row>
    <row r="40" spans="2:18">
      <c r="B40" s="677" t="s">
        <v>2199</v>
      </c>
      <c r="C40" s="677"/>
      <c r="D40" s="677"/>
      <c r="E40" s="677"/>
      <c r="F40" s="677"/>
    </row>
    <row r="41" spans="2:18">
      <c r="B41" s="677"/>
      <c r="C41" s="677"/>
      <c r="D41" s="677"/>
      <c r="E41" s="677"/>
      <c r="F41" s="677"/>
    </row>
    <row r="42" spans="2:18">
      <c r="B42" s="677" t="s">
        <v>1454</v>
      </c>
      <c r="C42" s="677"/>
      <c r="D42" s="677"/>
      <c r="E42" s="744">
        <v>0</v>
      </c>
      <c r="F42" s="677" t="s">
        <v>1575</v>
      </c>
    </row>
    <row r="43" spans="2:18">
      <c r="B43" s="677" t="s">
        <v>1453</v>
      </c>
      <c r="C43" s="677"/>
      <c r="D43" s="677"/>
      <c r="E43" s="744">
        <v>0</v>
      </c>
      <c r="F43" s="677" t="s">
        <v>1575</v>
      </c>
    </row>
    <row r="44" spans="2:18">
      <c r="B44" s="677" t="s">
        <v>2204</v>
      </c>
      <c r="C44" s="746"/>
      <c r="D44" s="746"/>
      <c r="E44" s="745">
        <v>0.01</v>
      </c>
      <c r="F44" s="677" t="s">
        <v>711</v>
      </c>
    </row>
    <row r="45" spans="2:18">
      <c r="B45" s="677" t="s">
        <v>2201</v>
      </c>
      <c r="C45" s="746"/>
      <c r="D45" s="746"/>
      <c r="E45" s="745">
        <v>0.05</v>
      </c>
      <c r="F45" s="677" t="s">
        <v>711</v>
      </c>
    </row>
    <row r="46" spans="2:18">
      <c r="O46">
        <v>3650000</v>
      </c>
      <c r="Q46">
        <v>3000000</v>
      </c>
      <c r="R46">
        <f>2800000*3</f>
        <v>8400000</v>
      </c>
    </row>
    <row r="47" spans="2:18">
      <c r="O47" s="21">
        <f>O46*12</f>
        <v>43800000</v>
      </c>
      <c r="Q47">
        <f>Q46*12</f>
        <v>36000000</v>
      </c>
    </row>
    <row r="48" spans="2:18">
      <c r="Q48" s="21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Y71"/>
  <sheetViews>
    <sheetView topLeftCell="A40" zoomScale="85" zoomScaleNormal="85" workbookViewId="0">
      <selection activeCell="H75" sqref="H75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9" max="19" width="11.75" bestFit="1" customWidth="1"/>
    <col min="21" max="21" width="11.75" bestFit="1" customWidth="1"/>
  </cols>
  <sheetData>
    <row r="2" spans="2:16">
      <c r="B2" s="679" t="s">
        <v>2050</v>
      </c>
      <c r="C2" s="677"/>
      <c r="D2" s="677"/>
      <c r="E2" s="677"/>
      <c r="F2" s="677"/>
      <c r="H2" s="680" t="s">
        <v>2075</v>
      </c>
      <c r="I2" s="680" t="s">
        <v>2073</v>
      </c>
      <c r="L2" s="751">
        <f>E4</f>
        <v>2030</v>
      </c>
    </row>
    <row r="3" spans="2:16">
      <c r="B3" s="677"/>
      <c r="C3" s="677"/>
      <c r="D3" s="677"/>
      <c r="E3" s="677"/>
      <c r="F3" s="677"/>
      <c r="H3" s="677"/>
      <c r="I3" s="677"/>
    </row>
    <row r="4" spans="2:16">
      <c r="B4" s="677" t="s">
        <v>2073</v>
      </c>
      <c r="C4" s="677"/>
      <c r="D4" s="677"/>
      <c r="E4" s="678">
        <v>2030</v>
      </c>
      <c r="F4" s="677" t="s">
        <v>2051</v>
      </c>
      <c r="H4" s="677">
        <v>2020</v>
      </c>
      <c r="I4" s="677">
        <f>E4</f>
        <v>2030</v>
      </c>
      <c r="L4">
        <f>E4</f>
        <v>2030</v>
      </c>
      <c r="P4" t="s">
        <v>2074</v>
      </c>
    </row>
    <row r="5" spans="2:16" ht="18">
      <c r="B5" s="677" t="s">
        <v>1595</v>
      </c>
      <c r="C5" s="677"/>
      <c r="D5" s="677"/>
      <c r="E5" s="20">
        <v>0.7</v>
      </c>
      <c r="F5" s="677" t="s">
        <v>711</v>
      </c>
      <c r="H5" s="677"/>
      <c r="I5" s="677"/>
      <c r="J5" t="s">
        <v>2076</v>
      </c>
      <c r="L5">
        <f>H5*E5</f>
        <v>0</v>
      </c>
    </row>
    <row r="6" spans="2:16">
      <c r="B6" s="677"/>
      <c r="C6" s="677"/>
      <c r="D6" s="677"/>
      <c r="E6" s="677"/>
      <c r="F6" s="677"/>
      <c r="H6" s="677"/>
      <c r="I6" s="677"/>
    </row>
    <row r="7" spans="2:16">
      <c r="B7" s="677" t="s">
        <v>2078</v>
      </c>
      <c r="C7" s="677"/>
      <c r="D7" s="677"/>
      <c r="E7" s="20">
        <v>-0.01</v>
      </c>
      <c r="F7" s="677" t="s">
        <v>2198</v>
      </c>
      <c r="H7" s="677"/>
      <c r="I7" s="956">
        <f>(1+Scenario!E7)^($I$4-$H$4)-1</f>
        <v>-9.5617924991195702E-2</v>
      </c>
      <c r="J7" t="s">
        <v>109</v>
      </c>
      <c r="L7" s="20">
        <f>(1+E7)^($E$4-$H$4)</f>
        <v>0.9043820750088043</v>
      </c>
      <c r="P7" t="s">
        <v>2052</v>
      </c>
    </row>
    <row r="8" spans="2:16">
      <c r="B8" s="677" t="s">
        <v>2079</v>
      </c>
      <c r="C8" s="677"/>
      <c r="D8" s="677"/>
      <c r="E8" s="20">
        <v>0.01</v>
      </c>
      <c r="F8" s="677" t="s">
        <v>2198</v>
      </c>
      <c r="H8" s="677"/>
      <c r="I8" s="956">
        <f>(1+Scenario!E8)^($I$4-$H$4)-1</f>
        <v>0.10462212541120475</v>
      </c>
      <c r="J8" t="s">
        <v>2007</v>
      </c>
      <c r="L8" s="20">
        <f>(1+E8)^($E$4-$H$4)</f>
        <v>1.1046221254112047</v>
      </c>
      <c r="P8" t="s">
        <v>2052</v>
      </c>
    </row>
    <row r="10" spans="2:16">
      <c r="B10" s="677"/>
      <c r="C10" s="677"/>
      <c r="D10" s="677"/>
      <c r="E10" s="677"/>
      <c r="F10" s="677"/>
      <c r="H10" s="677"/>
      <c r="I10" s="677"/>
    </row>
    <row r="11" spans="2:16">
      <c r="B11" s="677" t="s">
        <v>2058</v>
      </c>
      <c r="C11" s="677"/>
      <c r="D11" s="677"/>
      <c r="E11" s="20">
        <v>0.1</v>
      </c>
      <c r="F11" s="677" t="s">
        <v>711</v>
      </c>
      <c r="H11" s="677"/>
      <c r="I11" s="677"/>
      <c r="J11" t="s">
        <v>711</v>
      </c>
    </row>
    <row r="12" spans="2:16">
      <c r="B12" s="677" t="s">
        <v>2059</v>
      </c>
      <c r="C12" s="677" t="s">
        <v>93</v>
      </c>
      <c r="D12" s="677"/>
      <c r="E12" s="20">
        <v>0.1</v>
      </c>
      <c r="F12" s="677" t="s">
        <v>711</v>
      </c>
      <c r="H12" s="677"/>
      <c r="I12" s="677"/>
      <c r="J12" t="s">
        <v>711</v>
      </c>
    </row>
    <row r="13" spans="2:16">
      <c r="B13" s="677"/>
      <c r="C13" s="677" t="s">
        <v>90</v>
      </c>
      <c r="D13" s="677"/>
      <c r="E13" s="20">
        <v>0.1</v>
      </c>
      <c r="F13" s="677" t="s">
        <v>711</v>
      </c>
      <c r="H13" s="677"/>
      <c r="I13" s="677"/>
    </row>
    <row r="14" spans="2:16">
      <c r="B14" s="679" t="s">
        <v>2056</v>
      </c>
      <c r="C14" s="677"/>
      <c r="D14" s="677"/>
      <c r="E14" s="677"/>
      <c r="F14" s="677"/>
      <c r="H14" s="677"/>
      <c r="I14" s="677"/>
    </row>
    <row r="15" spans="2:16">
      <c r="B15" s="679"/>
      <c r="C15" s="677"/>
      <c r="D15" s="677"/>
      <c r="E15" s="677"/>
      <c r="F15" s="677"/>
      <c r="H15" s="677"/>
      <c r="I15" s="677"/>
    </row>
    <row r="16" spans="2:16">
      <c r="B16" s="722" t="s">
        <v>2166</v>
      </c>
      <c r="C16" s="677"/>
      <c r="D16" s="677"/>
      <c r="E16" s="20">
        <v>0.01</v>
      </c>
      <c r="F16" s="677" t="s">
        <v>2198</v>
      </c>
      <c r="H16" s="677">
        <v>0</v>
      </c>
      <c r="I16" s="956">
        <f>(1+Scenario!E16)^($I$4-$H$4)-1</f>
        <v>0.10462212541120475</v>
      </c>
      <c r="J16" t="s">
        <v>711</v>
      </c>
      <c r="L16">
        <v>0</v>
      </c>
      <c r="P16" t="s">
        <v>2142</v>
      </c>
    </row>
    <row r="17" spans="2:25">
      <c r="B17" s="722" t="s">
        <v>2143</v>
      </c>
      <c r="C17" s="677"/>
      <c r="D17" s="677"/>
      <c r="E17" s="20">
        <v>0.5</v>
      </c>
      <c r="F17" s="677" t="s">
        <v>711</v>
      </c>
      <c r="H17" s="677">
        <v>10</v>
      </c>
      <c r="I17" s="677"/>
      <c r="J17" t="s">
        <v>711</v>
      </c>
      <c r="L17">
        <v>10</v>
      </c>
    </row>
    <row r="18" spans="2:25">
      <c r="B18" s="679"/>
      <c r="C18" s="677"/>
      <c r="D18" s="677"/>
      <c r="E18" s="677"/>
      <c r="F18" s="677"/>
      <c r="H18" s="677"/>
      <c r="I18" s="677"/>
    </row>
    <row r="19" spans="2:25">
      <c r="B19" s="677" t="s">
        <v>1598</v>
      </c>
      <c r="C19" s="677"/>
      <c r="D19" s="677"/>
      <c r="E19" s="678"/>
      <c r="F19" s="677"/>
      <c r="H19" s="677"/>
      <c r="I19" s="677"/>
      <c r="P19" t="s">
        <v>2057</v>
      </c>
    </row>
    <row r="20" spans="2:25">
      <c r="B20" s="677" t="s">
        <v>2060</v>
      </c>
      <c r="C20" s="677"/>
      <c r="D20" s="677"/>
      <c r="E20" s="678"/>
      <c r="F20" s="677"/>
      <c r="H20" s="677"/>
      <c r="I20" s="677"/>
    </row>
    <row r="21" spans="2:25">
      <c r="B21" s="677" t="s">
        <v>2036</v>
      </c>
      <c r="C21" s="677"/>
      <c r="D21" s="677"/>
      <c r="E21" s="678"/>
      <c r="F21" s="677"/>
      <c r="H21" s="677"/>
      <c r="I21" s="677"/>
    </row>
    <row r="23" spans="2:25">
      <c r="B23" s="679" t="s">
        <v>2004</v>
      </c>
      <c r="C23" s="677"/>
      <c r="D23" s="677"/>
      <c r="E23" s="677"/>
      <c r="F23" s="677"/>
      <c r="H23" s="677"/>
      <c r="I23" s="677"/>
    </row>
    <row r="24" spans="2:25">
      <c r="B24" s="679"/>
      <c r="C24" s="677"/>
      <c r="D24" s="677"/>
      <c r="E24" s="677"/>
      <c r="F24" s="677"/>
      <c r="H24" s="677"/>
      <c r="I24" s="677"/>
    </row>
    <row r="25" spans="2:25">
      <c r="B25" s="677" t="s">
        <v>2077</v>
      </c>
      <c r="C25" s="677" t="s">
        <v>162</v>
      </c>
      <c r="D25" s="677"/>
      <c r="E25" s="20">
        <v>0.01</v>
      </c>
      <c r="F25" s="677" t="s">
        <v>2198</v>
      </c>
      <c r="H25" s="701">
        <f>주거중심형!F36</f>
        <v>25979.330348419018</v>
      </c>
      <c r="I25" s="701">
        <f>H25*(1+Scenario!$E$25)^($I$4-$H$4)-1</f>
        <v>28696.34310623043</v>
      </c>
      <c r="J25" t="s">
        <v>2261</v>
      </c>
      <c r="L25" s="752">
        <f>H25*(1+E25)^($E$4-$H$4)</f>
        <v>28697.34310623043</v>
      </c>
      <c r="Y25" t="s">
        <v>107</v>
      </c>
    </row>
    <row r="26" spans="2:25">
      <c r="B26" s="677"/>
      <c r="C26" s="677" t="s">
        <v>163</v>
      </c>
      <c r="D26" s="677"/>
      <c r="E26" s="20">
        <v>0.01</v>
      </c>
      <c r="F26" s="677" t="s">
        <v>2198</v>
      </c>
      <c r="H26" s="701">
        <f>상업중심형!X30/2</f>
        <v>23391.554733727811</v>
      </c>
      <c r="I26" s="701">
        <f>H26*(1+Scenario!$E$26)^($I$4-$H$4)-1</f>
        <v>25837.828906642942</v>
      </c>
      <c r="J26" t="s">
        <v>2261</v>
      </c>
      <c r="L26" s="752">
        <f>H26*(1+E26)^($E$4-$H$4)</f>
        <v>25838.828906642942</v>
      </c>
    </row>
    <row r="27" spans="2:25">
      <c r="B27" s="677"/>
      <c r="C27" s="677"/>
      <c r="D27" s="677"/>
      <c r="E27" s="677"/>
      <c r="F27" s="677"/>
      <c r="H27" s="677"/>
      <c r="I27" s="677"/>
    </row>
    <row r="28" spans="2:25">
      <c r="B28" s="677" t="s">
        <v>392</v>
      </c>
      <c r="C28" s="677" t="s">
        <v>2061</v>
      </c>
      <c r="D28" s="677"/>
      <c r="E28" s="24">
        <v>0.4</v>
      </c>
      <c r="F28" s="677" t="s">
        <v>711</v>
      </c>
      <c r="H28" s="955">
        <f>주거중심형!F43/주거중심형!I43</f>
        <v>0.29830363703988128</v>
      </c>
      <c r="I28" s="957">
        <f>E28</f>
        <v>0.4</v>
      </c>
      <c r="J28" t="s">
        <v>711</v>
      </c>
      <c r="L28" s="24">
        <f>E28</f>
        <v>0.4</v>
      </c>
    </row>
    <row r="29" spans="2:25">
      <c r="B29" s="677"/>
      <c r="C29" s="677" t="s">
        <v>2053</v>
      </c>
      <c r="D29" s="677"/>
      <c r="E29" s="24">
        <v>0.2</v>
      </c>
      <c r="F29" s="677" t="s">
        <v>711</v>
      </c>
      <c r="H29" s="955">
        <f>주거중심형!P47/주거중심형!N47</f>
        <v>0.11354597157904275</v>
      </c>
      <c r="I29" s="957">
        <f t="shared" ref="I29:I34" si="0">E29</f>
        <v>0.2</v>
      </c>
      <c r="J29" t="s">
        <v>711</v>
      </c>
      <c r="L29" s="24">
        <f>E29</f>
        <v>0.2</v>
      </c>
    </row>
    <row r="30" spans="2:25">
      <c r="B30" s="677"/>
      <c r="C30" s="677" t="s">
        <v>2055</v>
      </c>
      <c r="D30" s="677"/>
      <c r="E30" s="24">
        <f>H30</f>
        <v>7.8346885723823961E-3</v>
      </c>
      <c r="F30" s="677" t="s">
        <v>711</v>
      </c>
      <c r="H30" s="955">
        <f>주거중심형!H43/주거중심형!I43</f>
        <v>7.8346885723823961E-3</v>
      </c>
      <c r="I30" s="957">
        <f t="shared" si="0"/>
        <v>7.8346885723823961E-3</v>
      </c>
      <c r="J30" t="s">
        <v>711</v>
      </c>
      <c r="L30" s="24">
        <f>E30</f>
        <v>7.8346885723823961E-3</v>
      </c>
    </row>
    <row r="31" spans="2:25">
      <c r="B31" s="677" t="s">
        <v>393</v>
      </c>
      <c r="C31" s="677" t="s">
        <v>2054</v>
      </c>
      <c r="D31" s="677"/>
      <c r="E31" s="20">
        <v>0.8</v>
      </c>
      <c r="F31" s="677" t="s">
        <v>711</v>
      </c>
      <c r="H31" s="955">
        <f>상업중심형!B65</f>
        <v>0.60876560261578627</v>
      </c>
      <c r="I31" s="957">
        <f t="shared" si="0"/>
        <v>0.8</v>
      </c>
      <c r="J31" t="s">
        <v>711</v>
      </c>
      <c r="L31" s="24">
        <f t="shared" ref="L31:L32" si="1">H31*(1+E31)^($E$4-$H$4)</f>
        <v>217.35776328356755</v>
      </c>
    </row>
    <row r="32" spans="2:25">
      <c r="B32" s="677"/>
      <c r="C32" s="677" t="s">
        <v>2055</v>
      </c>
      <c r="D32" s="677"/>
      <c r="E32" s="20">
        <v>0.1</v>
      </c>
      <c r="F32" s="677" t="s">
        <v>711</v>
      </c>
      <c r="H32" s="956">
        <f>상업중심형!B67</f>
        <v>0</v>
      </c>
      <c r="I32" s="957">
        <f t="shared" si="0"/>
        <v>0.1</v>
      </c>
      <c r="J32" t="s">
        <v>711</v>
      </c>
      <c r="L32" s="24">
        <f t="shared" si="1"/>
        <v>0</v>
      </c>
    </row>
    <row r="33" spans="2:16">
      <c r="B33" s="677" t="s">
        <v>1531</v>
      </c>
      <c r="C33" s="677" t="s">
        <v>2062</v>
      </c>
      <c r="D33" s="677"/>
      <c r="E33" s="20">
        <v>0.1</v>
      </c>
      <c r="F33" s="677" t="s">
        <v>711</v>
      </c>
      <c r="H33" s="956">
        <v>0</v>
      </c>
      <c r="I33" s="957">
        <f t="shared" si="0"/>
        <v>0.1</v>
      </c>
      <c r="J33" t="s">
        <v>711</v>
      </c>
      <c r="L33" s="24">
        <f>E33</f>
        <v>0.1</v>
      </c>
      <c r="P33" t="s">
        <v>2262</v>
      </c>
    </row>
    <row r="34" spans="2:16">
      <c r="B34" s="677"/>
      <c r="C34" s="677" t="s">
        <v>807</v>
      </c>
      <c r="D34" s="677"/>
      <c r="E34" s="20">
        <v>0.9</v>
      </c>
      <c r="F34" s="677" t="s">
        <v>711</v>
      </c>
      <c r="H34" s="956">
        <v>0.8</v>
      </c>
      <c r="I34" s="957">
        <f t="shared" si="0"/>
        <v>0.9</v>
      </c>
      <c r="J34" t="s">
        <v>711</v>
      </c>
      <c r="L34" s="2">
        <f>E34</f>
        <v>0.9</v>
      </c>
      <c r="P34" t="s">
        <v>2262</v>
      </c>
    </row>
    <row r="35" spans="2:16">
      <c r="B35" s="923"/>
      <c r="C35" s="923"/>
      <c r="D35" s="923"/>
      <c r="E35" s="924"/>
      <c r="F35" s="923"/>
      <c r="G35" s="923"/>
      <c r="H35" s="924"/>
      <c r="I35" s="924"/>
      <c r="L35" s="2"/>
    </row>
    <row r="36" spans="2:16">
      <c r="B36" s="677" t="s">
        <v>2290</v>
      </c>
      <c r="C36" s="677" t="s">
        <v>2292</v>
      </c>
      <c r="D36" s="677"/>
      <c r="E36" s="745">
        <v>0.1</v>
      </c>
      <c r="F36" s="677" t="s">
        <v>711</v>
      </c>
      <c r="H36" s="955">
        <f>'1.수요도시형'!M43/'1.수요도시형'!O43</f>
        <v>0</v>
      </c>
      <c r="I36" s="957">
        <f>E36</f>
        <v>0.1</v>
      </c>
      <c r="J36" t="s">
        <v>711</v>
      </c>
      <c r="L36" s="24">
        <f>H36*(1+E36)^($E$4-$H$4)</f>
        <v>0</v>
      </c>
    </row>
    <row r="37" spans="2:16">
      <c r="B37" s="677"/>
      <c r="C37" s="677" t="s">
        <v>2291</v>
      </c>
      <c r="D37" s="677"/>
      <c r="E37" s="745">
        <v>0.1</v>
      </c>
      <c r="F37" s="677" t="s">
        <v>711</v>
      </c>
      <c r="H37" s="955">
        <f>'1.수요도시형'!N43/'1.수요도시형'!O43</f>
        <v>2.1959880416245257E-3</v>
      </c>
      <c r="I37" s="957">
        <f>E37</f>
        <v>0.1</v>
      </c>
      <c r="J37" t="s">
        <v>711</v>
      </c>
      <c r="L37" s="24"/>
    </row>
    <row r="38" spans="2:16">
      <c r="B38" s="677"/>
      <c r="C38" s="677" t="s">
        <v>2293</v>
      </c>
      <c r="D38" s="677"/>
      <c r="E38" s="745">
        <v>0.1</v>
      </c>
      <c r="F38" s="677" t="s">
        <v>711</v>
      </c>
      <c r="H38" s="955">
        <f>'1.수요도시형'!N38/'1.수요도시형'!O38</f>
        <v>1.44135764615575E-4</v>
      </c>
      <c r="I38" s="957">
        <f>E38</f>
        <v>0.1</v>
      </c>
      <c r="J38" t="s">
        <v>711</v>
      </c>
      <c r="L38" s="24"/>
    </row>
    <row r="39" spans="2:16">
      <c r="B39" s="677"/>
      <c r="C39" s="677" t="s">
        <v>2294</v>
      </c>
      <c r="D39" s="677"/>
      <c r="E39" s="745">
        <v>0.3</v>
      </c>
      <c r="F39" s="677" t="s">
        <v>711</v>
      </c>
      <c r="H39" s="955">
        <f>'1.수요도시형'!M38/'1.수요도시형'!O38</f>
        <v>9.5823248842484131E-4</v>
      </c>
      <c r="I39" s="957">
        <f>E39</f>
        <v>0.3</v>
      </c>
      <c r="J39" t="s">
        <v>711</v>
      </c>
      <c r="L39" s="24"/>
    </row>
    <row r="40" spans="2:16">
      <c r="B40" s="923"/>
      <c r="C40" s="923"/>
      <c r="D40" s="923"/>
      <c r="E40" s="924"/>
      <c r="F40" s="923"/>
      <c r="G40" s="923"/>
      <c r="H40" s="925"/>
      <c r="I40" s="925"/>
      <c r="L40" s="24"/>
    </row>
    <row r="41" spans="2:16">
      <c r="B41" s="679" t="s">
        <v>128</v>
      </c>
      <c r="C41" s="677"/>
      <c r="D41" s="677"/>
      <c r="E41" s="677"/>
      <c r="F41" s="677"/>
      <c r="H41" s="677"/>
      <c r="I41" s="677"/>
    </row>
    <row r="42" spans="2:16">
      <c r="B42" s="677"/>
      <c r="C42" s="677"/>
      <c r="D42" s="677"/>
      <c r="E42" s="677"/>
      <c r="F42" s="677"/>
      <c r="H42" s="677"/>
      <c r="I42" s="677"/>
    </row>
    <row r="43" spans="2:16">
      <c r="B43" s="677" t="s">
        <v>2411</v>
      </c>
      <c r="C43" s="677" t="s">
        <v>2399</v>
      </c>
      <c r="D43" s="677"/>
      <c r="E43" s="20">
        <v>0.1</v>
      </c>
      <c r="F43" s="677" t="s">
        <v>711</v>
      </c>
      <c r="H43" s="956">
        <v>0.2</v>
      </c>
      <c r="I43" s="958">
        <f>E43</f>
        <v>0.1</v>
      </c>
      <c r="J43" t="s">
        <v>711</v>
      </c>
      <c r="L43">
        <v>20</v>
      </c>
      <c r="N43" t="s">
        <v>2404</v>
      </c>
    </row>
    <row r="44" spans="2:16">
      <c r="B44" s="677"/>
      <c r="C44" s="677" t="s">
        <v>2400</v>
      </c>
      <c r="D44" s="677"/>
      <c r="E44" s="20">
        <v>0.1</v>
      </c>
      <c r="F44" s="677" t="s">
        <v>711</v>
      </c>
      <c r="H44" s="956">
        <v>0</v>
      </c>
      <c r="I44" s="958">
        <f>E44</f>
        <v>0.1</v>
      </c>
      <c r="J44" t="s">
        <v>711</v>
      </c>
      <c r="L44">
        <v>0</v>
      </c>
      <c r="N44" t="s">
        <v>2405</v>
      </c>
    </row>
    <row r="45" spans="2:16">
      <c r="B45" s="677" t="s">
        <v>2412</v>
      </c>
      <c r="C45" s="677" t="s">
        <v>2329</v>
      </c>
      <c r="D45" s="677"/>
      <c r="E45" s="20">
        <v>0.1</v>
      </c>
      <c r="F45" s="677" t="s">
        <v>711</v>
      </c>
      <c r="H45" s="956">
        <v>0</v>
      </c>
      <c r="I45" s="958">
        <f>E45</f>
        <v>0.1</v>
      </c>
      <c r="J45" t="s">
        <v>711</v>
      </c>
    </row>
    <row r="46" spans="2:16">
      <c r="B46" s="677"/>
      <c r="C46" s="677" t="s">
        <v>123</v>
      </c>
      <c r="D46" s="677"/>
      <c r="E46" s="20">
        <v>0.1</v>
      </c>
      <c r="F46" s="677" t="s">
        <v>711</v>
      </c>
      <c r="H46" s="956">
        <v>0</v>
      </c>
      <c r="I46" s="958">
        <f>E46</f>
        <v>0.1</v>
      </c>
      <c r="J46" t="s">
        <v>711</v>
      </c>
    </row>
    <row r="47" spans="2:16">
      <c r="B47" s="677"/>
      <c r="C47" s="677"/>
      <c r="D47" s="677"/>
      <c r="E47" s="677"/>
      <c r="F47" s="677"/>
      <c r="H47" s="677"/>
      <c r="I47" s="677"/>
    </row>
    <row r="48" spans="2:16">
      <c r="B48" s="677" t="s">
        <v>2413</v>
      </c>
      <c r="C48" s="677" t="s">
        <v>2063</v>
      </c>
      <c r="D48" s="677"/>
      <c r="E48" s="20">
        <v>0.01</v>
      </c>
      <c r="F48" s="677" t="s">
        <v>2198</v>
      </c>
      <c r="H48" s="956">
        <v>0</v>
      </c>
      <c r="I48" s="966">
        <f>(1+Scenario!$E$48)^($I$4-$H$4)-1</f>
        <v>0.10462212541120475</v>
      </c>
      <c r="J48" t="s">
        <v>711</v>
      </c>
    </row>
    <row r="49" spans="2:22">
      <c r="B49" s="677"/>
      <c r="C49" s="677" t="s">
        <v>2061</v>
      </c>
      <c r="D49" s="677"/>
      <c r="E49" s="20">
        <v>0.02</v>
      </c>
      <c r="F49" s="677" t="s">
        <v>711</v>
      </c>
      <c r="H49" s="956">
        <v>0</v>
      </c>
      <c r="I49" s="966">
        <f>(1+Scenario!$E$49)^($I$4-$H$4)-1</f>
        <v>0.21899441999475711</v>
      </c>
      <c r="J49" t="s">
        <v>711</v>
      </c>
    </row>
    <row r="51" spans="2:22">
      <c r="B51" s="679" t="s">
        <v>129</v>
      </c>
      <c r="C51" s="677"/>
      <c r="D51" s="677"/>
      <c r="E51" s="677"/>
      <c r="F51" s="677"/>
      <c r="H51" s="677"/>
      <c r="I51" s="677"/>
    </row>
    <row r="52" spans="2:22">
      <c r="B52" s="677"/>
      <c r="C52" s="677"/>
      <c r="D52" s="677"/>
      <c r="E52" s="677"/>
      <c r="F52" s="677"/>
      <c r="H52" s="677"/>
      <c r="I52" s="677"/>
    </row>
    <row r="53" spans="2:22">
      <c r="B53" s="677" t="s">
        <v>1552</v>
      </c>
      <c r="C53" s="677" t="s">
        <v>2064</v>
      </c>
      <c r="D53" s="677"/>
      <c r="E53" s="20"/>
      <c r="F53" s="677" t="s">
        <v>711</v>
      </c>
      <c r="H53" s="677"/>
      <c r="I53" s="677"/>
      <c r="J53" t="s">
        <v>711</v>
      </c>
    </row>
    <row r="54" spans="2:22">
      <c r="B54" s="677"/>
      <c r="C54" s="677" t="s">
        <v>2065</v>
      </c>
      <c r="D54" s="677"/>
      <c r="E54" s="20"/>
      <c r="F54" s="677" t="s">
        <v>711</v>
      </c>
      <c r="H54" s="677"/>
      <c r="I54" s="677"/>
    </row>
    <row r="55" spans="2:22">
      <c r="B55" s="677"/>
      <c r="C55" s="677" t="s">
        <v>2066</v>
      </c>
      <c r="D55" s="677"/>
      <c r="E55" s="20"/>
      <c r="F55" s="677" t="s">
        <v>711</v>
      </c>
      <c r="H55" s="677"/>
      <c r="I55" s="677"/>
    </row>
    <row r="56" spans="2:22">
      <c r="B56" s="677"/>
      <c r="C56" s="677" t="s">
        <v>2067</v>
      </c>
      <c r="D56" s="677"/>
      <c r="E56" s="20"/>
      <c r="F56" s="677" t="s">
        <v>711</v>
      </c>
      <c r="H56" s="677"/>
      <c r="I56" s="677"/>
    </row>
    <row r="57" spans="2:22">
      <c r="B57" s="677"/>
      <c r="C57" s="677"/>
      <c r="D57" s="677"/>
      <c r="E57" s="677"/>
      <c r="F57" s="677"/>
      <c r="H57" s="677"/>
      <c r="I57" s="677"/>
      <c r="S57" s="21"/>
      <c r="T57" s="21"/>
      <c r="U57" s="21"/>
      <c r="V57" s="21"/>
    </row>
    <row r="58" spans="2:22">
      <c r="B58" s="677" t="s">
        <v>1553</v>
      </c>
      <c r="C58" s="677" t="s">
        <v>2069</v>
      </c>
      <c r="D58" s="677"/>
      <c r="E58" s="20"/>
      <c r="F58" s="677" t="s">
        <v>711</v>
      </c>
      <c r="H58" s="677">
        <v>10</v>
      </c>
      <c r="I58" s="677"/>
      <c r="J58" t="s">
        <v>711</v>
      </c>
      <c r="L58">
        <v>10</v>
      </c>
    </row>
    <row r="59" spans="2:22">
      <c r="B59" s="677"/>
      <c r="C59" s="677" t="s">
        <v>2068</v>
      </c>
      <c r="D59" s="677"/>
      <c r="E59" s="20"/>
      <c r="F59" s="677" t="s">
        <v>711</v>
      </c>
      <c r="H59" s="677">
        <v>0</v>
      </c>
      <c r="I59" s="677"/>
      <c r="J59" t="s">
        <v>711</v>
      </c>
      <c r="L59">
        <v>0</v>
      </c>
    </row>
    <row r="61" spans="2:22">
      <c r="B61" s="679" t="s">
        <v>130</v>
      </c>
      <c r="C61" s="677"/>
      <c r="D61" s="677"/>
      <c r="E61" s="677"/>
      <c r="F61" s="677"/>
      <c r="H61" s="677"/>
      <c r="I61" s="677"/>
    </row>
    <row r="62" spans="2:22">
      <c r="B62" s="677"/>
      <c r="C62" s="677"/>
      <c r="D62" s="677"/>
      <c r="E62" s="677"/>
      <c r="F62" s="677"/>
      <c r="H62" s="677"/>
      <c r="I62" s="677"/>
    </row>
    <row r="63" spans="2:22">
      <c r="B63" s="677" t="s">
        <v>2068</v>
      </c>
      <c r="C63" s="677"/>
      <c r="D63" s="677"/>
      <c r="E63" s="953">
        <v>30</v>
      </c>
      <c r="F63" s="677" t="s">
        <v>711</v>
      </c>
      <c r="H63" s="956">
        <v>0</v>
      </c>
      <c r="I63" s="966">
        <v>0.3</v>
      </c>
      <c r="J63" t="s">
        <v>711</v>
      </c>
      <c r="P63" t="s">
        <v>2070</v>
      </c>
    </row>
    <row r="64" spans="2:22">
      <c r="B64" s="677" t="s">
        <v>2418</v>
      </c>
      <c r="C64" s="677"/>
      <c r="D64" s="677"/>
      <c r="E64" s="745">
        <v>0.01</v>
      </c>
      <c r="F64" s="677" t="s">
        <v>2198</v>
      </c>
      <c r="H64" s="963">
        <f>Demand!E50</f>
        <v>1179763.7808928792</v>
      </c>
      <c r="I64" s="960">
        <f>H64*(1+Scenario!E64)^($I$4-$H$4)</f>
        <v>1303193.1751330511</v>
      </c>
      <c r="J64" s="923" t="s">
        <v>700</v>
      </c>
      <c r="L64">
        <v>0</v>
      </c>
    </row>
    <row r="65" spans="2:16">
      <c r="B65" s="677" t="s">
        <v>2071</v>
      </c>
      <c r="C65" s="677"/>
      <c r="D65" s="677"/>
      <c r="E65" s="964"/>
      <c r="F65" s="677"/>
      <c r="H65" s="677"/>
      <c r="I65" s="677"/>
    </row>
    <row r="66" spans="2:16">
      <c r="B66" s="677" t="s">
        <v>2072</v>
      </c>
      <c r="C66" s="677"/>
      <c r="D66" s="677"/>
      <c r="E66" s="678"/>
      <c r="F66" s="677" t="s">
        <v>178</v>
      </c>
      <c r="H66" s="677"/>
      <c r="I66" s="677"/>
    </row>
    <row r="67" spans="2:16">
      <c r="B67" s="677"/>
      <c r="C67" s="677"/>
      <c r="D67" s="677"/>
      <c r="E67" s="677"/>
      <c r="F67" s="677"/>
      <c r="H67" s="677"/>
      <c r="I67" s="677"/>
    </row>
    <row r="68" spans="2:16">
      <c r="B68" s="677" t="s">
        <v>2419</v>
      </c>
      <c r="C68" s="677"/>
      <c r="D68" s="677"/>
      <c r="E68" s="745">
        <v>0.01</v>
      </c>
      <c r="F68" s="677" t="s">
        <v>2198</v>
      </c>
      <c r="H68" s="959">
        <v>200</v>
      </c>
      <c r="I68" s="960">
        <f>Demand!E48*(1+Scenario!E68)^($I$4-$H$4)</f>
        <v>220.92442508224096</v>
      </c>
      <c r="J68" t="s">
        <v>352</v>
      </c>
      <c r="P68" t="s">
        <v>2070</v>
      </c>
    </row>
    <row r="69" spans="2:16">
      <c r="B69" s="677" t="s">
        <v>2420</v>
      </c>
      <c r="C69" s="677"/>
      <c r="D69" s="677"/>
      <c r="E69" s="965">
        <v>0.01</v>
      </c>
      <c r="F69" s="677" t="s">
        <v>2198</v>
      </c>
      <c r="H69" s="962">
        <f>1000000/ES!F27</f>
        <v>7.6923076923076925</v>
      </c>
      <c r="I69" s="961">
        <f>1000000/ES!F27*(1+Scenario!E69)^($I$4-$H$4)</f>
        <v>8.497093272393883</v>
      </c>
      <c r="J69" t="s">
        <v>1246</v>
      </c>
      <c r="L69">
        <v>0</v>
      </c>
    </row>
    <row r="70" spans="2:16">
      <c r="B70" s="677" t="s">
        <v>2421</v>
      </c>
      <c r="C70" s="677"/>
      <c r="D70" s="677"/>
      <c r="E70" s="744">
        <v>50</v>
      </c>
      <c r="F70" s="677" t="s">
        <v>711</v>
      </c>
      <c r="H70" s="956">
        <f>Demand!E55</f>
        <v>0</v>
      </c>
      <c r="I70" s="966">
        <v>0.5</v>
      </c>
      <c r="J70" t="s">
        <v>711</v>
      </c>
    </row>
    <row r="71" spans="2:16">
      <c r="B71" s="677"/>
      <c r="C71" s="677"/>
      <c r="D71" s="677"/>
      <c r="E71" s="954"/>
      <c r="F71" s="677"/>
      <c r="H71" s="677"/>
      <c r="I71" s="677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2047</v>
      </c>
      <c r="K1" t="s">
        <v>2046</v>
      </c>
    </row>
    <row r="2" spans="1:11">
      <c r="A2" t="s">
        <v>2048</v>
      </c>
      <c r="C2" t="s">
        <v>2049</v>
      </c>
    </row>
    <row r="3" spans="1:11">
      <c r="F3">
        <v>2020</v>
      </c>
    </row>
    <row r="4" spans="1:11">
      <c r="A4" t="s">
        <v>2206</v>
      </c>
      <c r="C4" s="20">
        <v>7.0000000000000007E-2</v>
      </c>
      <c r="D4" t="s">
        <v>2198</v>
      </c>
      <c r="F4" s="21">
        <v>40000</v>
      </c>
      <c r="G4" t="s">
        <v>2207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14" zoomScale="70" zoomScaleNormal="70" workbookViewId="0">
      <selection activeCell="E57" sqref="E57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790" t="s">
        <v>1556</v>
      </c>
      <c r="C1" s="790"/>
      <c r="D1" s="790"/>
      <c r="E1" s="790"/>
      <c r="F1" s="791"/>
      <c r="G1" s="788" t="s">
        <v>1555</v>
      </c>
      <c r="H1" s="789"/>
      <c r="I1" s="789"/>
      <c r="J1" s="789"/>
      <c r="K1" s="29"/>
      <c r="O1" s="768" t="s">
        <v>157</v>
      </c>
      <c r="P1" s="768"/>
      <c r="Q1" s="768"/>
      <c r="R1" s="768"/>
      <c r="S1" s="768"/>
      <c r="T1" s="768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3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792" t="s">
        <v>1538</v>
      </c>
      <c r="AE2" s="792"/>
      <c r="AF2" s="792"/>
      <c r="AG2" s="792"/>
      <c r="AH2" s="792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4"/>
      <c r="AE3" s="444"/>
      <c r="AF3" s="444"/>
      <c r="AG3" s="444"/>
      <c r="AH3" s="444"/>
    </row>
    <row r="4" spans="1:34">
      <c r="B4" s="47" t="s">
        <v>126</v>
      </c>
      <c r="C4" s="774" t="s">
        <v>127</v>
      </c>
      <c r="D4" s="774"/>
      <c r="E4" s="774"/>
      <c r="F4" s="774"/>
      <c r="G4" s="795" t="s">
        <v>128</v>
      </c>
      <c r="H4" s="795" t="s">
        <v>129</v>
      </c>
      <c r="I4" s="795" t="s">
        <v>130</v>
      </c>
      <c r="J4" s="774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2">
        <v>2020</v>
      </c>
      <c r="AF4" s="442">
        <v>2030</v>
      </c>
      <c r="AG4" s="442">
        <v>2040</v>
      </c>
      <c r="AH4" s="442">
        <v>2050</v>
      </c>
    </row>
    <row r="5" spans="1:34">
      <c r="A5" s="484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795"/>
      <c r="H5" s="795"/>
      <c r="I5" s="795"/>
      <c r="J5" s="774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759" t="s">
        <v>155</v>
      </c>
      <c r="C10" s="759"/>
      <c r="D10" s="759"/>
      <c r="E10" s="759"/>
      <c r="F10" s="796"/>
      <c r="G10" s="797" t="s">
        <v>156</v>
      </c>
      <c r="H10" s="759"/>
      <c r="I10" s="759"/>
      <c r="J10" s="759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782" t="s">
        <v>1597</v>
      </c>
      <c r="C13" s="785" t="s">
        <v>1539</v>
      </c>
      <c r="D13" s="785"/>
      <c r="E13" s="513">
        <f>Scenario!E4</f>
        <v>2030</v>
      </c>
      <c r="F13" s="78"/>
      <c r="G13" s="50"/>
      <c r="H13" s="808" t="s">
        <v>1598</v>
      </c>
      <c r="I13" s="787" t="s">
        <v>1599</v>
      </c>
      <c r="J13" s="787"/>
      <c r="K13" s="514" t="s">
        <v>1616</v>
      </c>
      <c r="AE13" s="50" t="s">
        <v>630</v>
      </c>
      <c r="AF13" s="50"/>
      <c r="AG13" s="50"/>
      <c r="AH13" s="50"/>
    </row>
    <row r="14" spans="1:34">
      <c r="B14" s="783"/>
      <c r="C14" s="786" t="s">
        <v>1595</v>
      </c>
      <c r="D14" s="786"/>
      <c r="E14" s="504">
        <f>Scenario!E5</f>
        <v>0.7</v>
      </c>
      <c r="F14" s="280"/>
      <c r="G14" s="50"/>
      <c r="H14" s="772"/>
      <c r="I14" s="802" t="s">
        <v>132</v>
      </c>
      <c r="J14" s="446" t="s">
        <v>1600</v>
      </c>
      <c r="K14" s="519">
        <v>0.8</v>
      </c>
      <c r="AE14" s="50"/>
      <c r="AF14" s="50"/>
      <c r="AG14" s="50"/>
      <c r="AH14" s="50"/>
    </row>
    <row r="15" spans="1:34">
      <c r="B15" s="783"/>
      <c r="C15" s="786" t="s">
        <v>1596</v>
      </c>
      <c r="D15" s="487" t="s">
        <v>114</v>
      </c>
      <c r="E15" s="504">
        <f>Scenario!E11</f>
        <v>0.1</v>
      </c>
      <c r="F15" s="280"/>
      <c r="G15" s="50"/>
      <c r="H15" s="772"/>
      <c r="I15" s="802"/>
      <c r="J15" s="446" t="s">
        <v>1601</v>
      </c>
      <c r="K15" s="517">
        <v>0.5</v>
      </c>
      <c r="AE15" s="50"/>
      <c r="AF15" s="50"/>
      <c r="AG15" s="50"/>
      <c r="AH15" s="50"/>
    </row>
    <row r="16" spans="1:34" ht="17.25" thickBot="1">
      <c r="B16" s="784"/>
      <c r="C16" s="807"/>
      <c r="D16" s="494" t="s">
        <v>96</v>
      </c>
      <c r="E16" s="505">
        <f>Scenario!E12</f>
        <v>0.1</v>
      </c>
      <c r="F16" s="495"/>
      <c r="G16" s="50"/>
      <c r="H16" s="772"/>
      <c r="I16" s="802"/>
      <c r="J16" s="446" t="s">
        <v>1602</v>
      </c>
      <c r="K16" s="517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5"/>
      <c r="F17" s="50"/>
      <c r="G17" s="50"/>
      <c r="H17" s="772"/>
      <c r="I17" s="802"/>
      <c r="J17" s="61"/>
      <c r="K17" s="518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5"/>
      <c r="F18" s="50"/>
      <c r="G18" s="50"/>
      <c r="H18" s="772"/>
      <c r="I18" s="802"/>
      <c r="J18" s="61"/>
      <c r="K18" s="518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5"/>
      <c r="F19" s="50"/>
      <c r="G19" s="50"/>
      <c r="H19" s="772"/>
      <c r="I19" s="802"/>
      <c r="J19" s="61"/>
      <c r="K19" s="518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773"/>
      <c r="I20" s="803"/>
      <c r="J20" s="502" t="s">
        <v>1603</v>
      </c>
      <c r="K20" s="520">
        <v>1300</v>
      </c>
    </row>
    <row r="21" spans="2:34">
      <c r="B21" s="771" t="s">
        <v>1556</v>
      </c>
      <c r="C21" s="778" t="s">
        <v>167</v>
      </c>
      <c r="D21" s="779"/>
      <c r="E21" s="510">
        <f>Demand!E4</f>
        <v>5</v>
      </c>
      <c r="F21" s="488" t="s">
        <v>168</v>
      </c>
      <c r="G21" s="50"/>
      <c r="H21" s="481"/>
      <c r="I21" s="104"/>
      <c r="J21" s="503"/>
    </row>
    <row r="22" spans="2:34">
      <c r="B22" s="772"/>
      <c r="C22" s="769" t="s">
        <v>169</v>
      </c>
      <c r="D22" s="446" t="s">
        <v>1533</v>
      </c>
      <c r="E22" s="477" t="s">
        <v>170</v>
      </c>
      <c r="F22" s="489"/>
      <c r="G22" s="50"/>
      <c r="H22" s="481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772"/>
      <c r="C23" s="798"/>
      <c r="D23" s="446" t="s">
        <v>392</v>
      </c>
      <c r="E23" s="511">
        <f>Demand!E5</f>
        <v>0.4</v>
      </c>
      <c r="F23" s="490"/>
      <c r="H23" s="481"/>
      <c r="Q23" s="446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772"/>
      <c r="C24" s="798"/>
      <c r="D24" s="446" t="s">
        <v>393</v>
      </c>
      <c r="E24" s="511">
        <f>Demand!E6</f>
        <v>0.4</v>
      </c>
      <c r="F24" s="490"/>
      <c r="G24" s="50"/>
      <c r="H24" s="481"/>
      <c r="Q24" s="446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772"/>
      <c r="C25" s="798"/>
      <c r="D25" s="446" t="s">
        <v>432</v>
      </c>
      <c r="E25" s="511">
        <f>Demand!E7</f>
        <v>0.01</v>
      </c>
      <c r="F25" s="490"/>
      <c r="G25" s="50"/>
      <c r="H25" s="481"/>
      <c r="Q25" s="446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772"/>
      <c r="C26" s="798"/>
      <c r="D26" s="446" t="s">
        <v>1531</v>
      </c>
      <c r="E26" s="511">
        <f>Demand!E8</f>
        <v>0.01</v>
      </c>
      <c r="F26" s="490"/>
      <c r="G26" s="50"/>
      <c r="H26" s="481"/>
      <c r="Q26" s="446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772"/>
      <c r="C27" s="770"/>
      <c r="D27" s="446" t="s">
        <v>1532</v>
      </c>
      <c r="E27" s="511">
        <v>8.0000000000000002E-3</v>
      </c>
      <c r="F27" s="490"/>
      <c r="G27" s="478"/>
      <c r="H27" s="481"/>
      <c r="Q27" s="446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772"/>
      <c r="C28" s="780" t="s">
        <v>399</v>
      </c>
      <c r="D28" s="781"/>
      <c r="E28" s="512">
        <f>Demand!E11</f>
        <v>108089.66161972976</v>
      </c>
      <c r="F28" s="490" t="s">
        <v>245</v>
      </c>
      <c r="G28" s="50"/>
      <c r="H28" s="481"/>
      <c r="O28" s="30" t="s">
        <v>107</v>
      </c>
      <c r="Q28" s="447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772"/>
      <c r="C29" s="769" t="s">
        <v>1535</v>
      </c>
      <c r="D29" s="446" t="s">
        <v>896</v>
      </c>
      <c r="E29" s="515">
        <f>E28*'환경연계형(자원회수)'!$Q$44</f>
        <v>41654.827317187141</v>
      </c>
      <c r="F29" s="490" t="s">
        <v>630</v>
      </c>
      <c r="G29" s="50"/>
      <c r="H29" s="481"/>
      <c r="Q29" s="447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772"/>
      <c r="C30" s="770"/>
      <c r="D30" s="446" t="s">
        <v>584</v>
      </c>
      <c r="E30" s="515">
        <f>$E$28*'환경연계형(물재생센터)'!$AF$48*365</f>
        <v>554743.51056442037</v>
      </c>
      <c r="F30" s="490" t="s">
        <v>590</v>
      </c>
      <c r="G30" s="50"/>
      <c r="H30" s="481"/>
      <c r="Q30" s="447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773"/>
      <c r="C31" s="496" t="s">
        <v>1534</v>
      </c>
      <c r="D31" s="496" t="s">
        <v>1536</v>
      </c>
      <c r="E31" s="516"/>
      <c r="F31" s="497" t="s">
        <v>1557</v>
      </c>
      <c r="G31" s="50"/>
      <c r="H31" s="481"/>
      <c r="Q31" s="447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1"/>
      <c r="I32" s="32"/>
      <c r="J32" s="32"/>
      <c r="K32" s="480"/>
      <c r="L32" s="79"/>
      <c r="Q32" s="447" t="s">
        <v>1589</v>
      </c>
      <c r="R32" s="30">
        <f>$E$33*E38</f>
        <v>0.7999999999999996</v>
      </c>
    </row>
    <row r="33" spans="2:18" ht="16.5" customHeight="1">
      <c r="B33" s="799" t="s">
        <v>1555</v>
      </c>
      <c r="C33" s="793" t="s">
        <v>167</v>
      </c>
      <c r="D33" s="794"/>
      <c r="E33" s="506">
        <f>Demand!E18</f>
        <v>5</v>
      </c>
      <c r="F33" s="491" t="s">
        <v>168</v>
      </c>
      <c r="G33" s="50"/>
      <c r="H33" s="481"/>
      <c r="I33" s="32"/>
      <c r="J33" s="32"/>
      <c r="K33" s="480"/>
      <c r="L33" s="79"/>
      <c r="Q33" s="447" t="s">
        <v>1591</v>
      </c>
      <c r="R33" s="30">
        <f>$E$39*E40</f>
        <v>0</v>
      </c>
    </row>
    <row r="34" spans="2:18" ht="16.5" customHeight="1">
      <c r="B34" s="800"/>
      <c r="C34" s="775" t="s">
        <v>128</v>
      </c>
      <c r="D34" s="447" t="s">
        <v>102</v>
      </c>
      <c r="E34" s="507">
        <f>Demand!E19</f>
        <v>0.3</v>
      </c>
      <c r="F34" s="492"/>
      <c r="G34" s="50"/>
      <c r="H34" s="481"/>
      <c r="I34" s="32"/>
      <c r="J34" s="32"/>
      <c r="K34" s="480"/>
      <c r="L34" s="79"/>
      <c r="Q34" s="447" t="s">
        <v>1592</v>
      </c>
      <c r="R34" s="30">
        <f>$E$39*E41</f>
        <v>0</v>
      </c>
    </row>
    <row r="35" spans="2:18" ht="16.5" customHeight="1">
      <c r="B35" s="800"/>
      <c r="C35" s="776"/>
      <c r="D35" s="447" t="s">
        <v>103</v>
      </c>
      <c r="E35" s="507">
        <f>Demand!E20</f>
        <v>0.2</v>
      </c>
      <c r="F35" s="492"/>
      <c r="G35" s="50"/>
      <c r="H35" s="481"/>
      <c r="I35" s="32"/>
      <c r="J35" s="32"/>
      <c r="K35" s="480"/>
      <c r="L35" s="79"/>
      <c r="Q35" s="447" t="s">
        <v>1594</v>
      </c>
      <c r="R35" s="30">
        <f>E42</f>
        <v>5</v>
      </c>
    </row>
    <row r="36" spans="2:18" ht="16.5" customHeight="1">
      <c r="B36" s="800"/>
      <c r="C36" s="776"/>
      <c r="D36" s="447" t="s">
        <v>104</v>
      </c>
      <c r="E36" s="507">
        <f>Demand!E21</f>
        <v>0.27</v>
      </c>
      <c r="F36" s="492"/>
      <c r="G36" s="50"/>
      <c r="H36" s="481"/>
      <c r="I36" s="32"/>
      <c r="J36" s="32"/>
      <c r="K36" s="480"/>
      <c r="L36" s="79"/>
      <c r="Q36" s="30" t="s">
        <v>1593</v>
      </c>
      <c r="R36" s="30">
        <f>E43</f>
        <v>200</v>
      </c>
    </row>
    <row r="37" spans="2:18" ht="16.5" customHeight="1">
      <c r="B37" s="800"/>
      <c r="C37" s="776"/>
      <c r="D37" s="447" t="s">
        <v>106</v>
      </c>
      <c r="E37" s="507">
        <f>Demand!E22</f>
        <v>7.0000000000000007E-2</v>
      </c>
      <c r="F37" s="492"/>
      <c r="G37" s="50"/>
      <c r="H37" s="481"/>
      <c r="I37" s="32"/>
      <c r="J37" s="32"/>
      <c r="K37" s="480"/>
      <c r="L37" s="79"/>
    </row>
    <row r="38" spans="2:18" ht="16.5" customHeight="1">
      <c r="B38" s="800"/>
      <c r="C38" s="776"/>
      <c r="D38" s="447" t="s">
        <v>362</v>
      </c>
      <c r="E38" s="507">
        <f>1-SUM(E34:E37)</f>
        <v>0.15999999999999992</v>
      </c>
      <c r="F38" s="492"/>
      <c r="G38" s="50"/>
      <c r="H38" s="481"/>
      <c r="I38" s="32"/>
      <c r="J38" s="32"/>
      <c r="K38" s="480"/>
      <c r="L38" s="79"/>
    </row>
    <row r="39" spans="2:18" ht="16.5" customHeight="1">
      <c r="B39" s="800"/>
      <c r="C39" s="775" t="s">
        <v>129</v>
      </c>
      <c r="D39" s="447" t="s">
        <v>167</v>
      </c>
      <c r="E39" s="508">
        <f>Demand!E30</f>
        <v>0</v>
      </c>
      <c r="F39" s="492" t="s">
        <v>168</v>
      </c>
      <c r="H39" s="481"/>
      <c r="I39" s="104"/>
      <c r="J39" s="104"/>
      <c r="K39" s="480"/>
      <c r="L39" s="79"/>
    </row>
    <row r="40" spans="2:18" ht="16.5" customHeight="1">
      <c r="B40" s="800"/>
      <c r="C40" s="776"/>
      <c r="D40" s="447" t="s">
        <v>1552</v>
      </c>
      <c r="E40" s="507">
        <f>Demand!E31</f>
        <v>0.5</v>
      </c>
      <c r="F40" s="492"/>
      <c r="H40" s="481"/>
      <c r="I40" s="104"/>
      <c r="J40" s="104"/>
      <c r="K40" s="480"/>
      <c r="L40" s="79"/>
    </row>
    <row r="41" spans="2:18" ht="16.5" customHeight="1">
      <c r="B41" s="800"/>
      <c r="C41" s="777"/>
      <c r="D41" s="447" t="s">
        <v>1553</v>
      </c>
      <c r="E41" s="507">
        <f>Demand!E32</f>
        <v>0.5</v>
      </c>
      <c r="F41" s="492"/>
      <c r="H41" s="481"/>
      <c r="I41" s="104"/>
      <c r="J41" s="104"/>
      <c r="K41" s="480"/>
      <c r="L41" s="79"/>
    </row>
    <row r="42" spans="2:18" ht="16.5" customHeight="1">
      <c r="B42" s="800"/>
      <c r="C42" s="447" t="s">
        <v>130</v>
      </c>
      <c r="D42" s="447" t="s">
        <v>1554</v>
      </c>
      <c r="E42" s="508">
        <f>Demand!E47</f>
        <v>5</v>
      </c>
      <c r="F42" s="492" t="s">
        <v>168</v>
      </c>
      <c r="H42" s="481"/>
      <c r="I42" s="104"/>
      <c r="J42" s="104"/>
      <c r="K42" s="480"/>
      <c r="L42" s="79"/>
    </row>
    <row r="43" spans="2:18" ht="16.5" customHeight="1" thickBot="1">
      <c r="B43" s="801"/>
      <c r="C43" s="482" t="s">
        <v>131</v>
      </c>
      <c r="D43" s="482" t="s">
        <v>167</v>
      </c>
      <c r="E43" s="509">
        <f>Demand!E48</f>
        <v>200</v>
      </c>
      <c r="F43" s="493" t="s">
        <v>168</v>
      </c>
      <c r="H43" s="481"/>
      <c r="I43" s="104"/>
      <c r="J43" s="104"/>
      <c r="K43" s="480"/>
      <c r="L43" s="79"/>
    </row>
    <row r="44" spans="2:18" ht="16.5" hidden="1" customHeight="1">
      <c r="H44" s="481"/>
      <c r="I44" s="104"/>
      <c r="J44" s="104"/>
      <c r="K44" s="480"/>
      <c r="L44" s="79"/>
    </row>
    <row r="45" spans="2:18" ht="16.5" hidden="1" customHeight="1">
      <c r="H45" s="481"/>
      <c r="I45" s="104"/>
      <c r="J45" s="104"/>
      <c r="K45" s="480"/>
      <c r="L45" s="79"/>
    </row>
    <row r="46" spans="2:18" ht="16.5" hidden="1" customHeight="1">
      <c r="H46" s="481"/>
      <c r="I46" s="104"/>
      <c r="J46" s="104"/>
      <c r="K46" s="480"/>
      <c r="L46" s="79"/>
    </row>
    <row r="47" spans="2:18" ht="16.5" hidden="1" customHeight="1">
      <c r="F47" s="30" t="s">
        <v>107</v>
      </c>
      <c r="H47" s="481"/>
      <c r="I47" s="104"/>
      <c r="J47" s="104"/>
      <c r="K47" s="480"/>
      <c r="L47" s="79"/>
    </row>
    <row r="48" spans="2:18" ht="16.5" hidden="1" customHeight="1">
      <c r="B48" s="50"/>
      <c r="D48" s="72"/>
      <c r="G48" s="72"/>
      <c r="H48" s="481"/>
      <c r="I48" s="104"/>
      <c r="J48" s="104"/>
      <c r="K48" s="480"/>
      <c r="L48" s="79"/>
    </row>
    <row r="49" spans="2:12" ht="16.5" hidden="1" customHeight="1">
      <c r="H49" s="481"/>
      <c r="I49" s="104"/>
      <c r="J49" s="104"/>
      <c r="K49" s="480"/>
      <c r="L49" s="320"/>
    </row>
    <row r="50" spans="2:12" ht="16.5" hidden="1" customHeight="1">
      <c r="H50" s="481"/>
      <c r="I50" s="104"/>
      <c r="J50" s="104"/>
      <c r="K50" s="480"/>
      <c r="L50" s="79"/>
    </row>
    <row r="51" spans="2:12" ht="16.5" hidden="1" customHeight="1">
      <c r="H51" s="481"/>
      <c r="I51" s="104"/>
      <c r="J51" s="104"/>
      <c r="K51" s="480"/>
      <c r="L51" s="79"/>
    </row>
    <row r="52" spans="2:12" ht="16.5" hidden="1" customHeight="1">
      <c r="B52" s="50"/>
      <c r="C52" s="50"/>
      <c r="D52" s="50"/>
      <c r="E52" s="50"/>
      <c r="H52" s="481"/>
      <c r="I52" s="104"/>
      <c r="J52" s="104"/>
      <c r="K52" s="480"/>
      <c r="L52" s="79"/>
    </row>
    <row r="53" spans="2:12" hidden="1">
      <c r="B53" s="50"/>
      <c r="C53" s="50"/>
      <c r="D53" s="50"/>
      <c r="E53" s="50"/>
      <c r="H53" s="481"/>
    </row>
    <row r="54" spans="2:12" hidden="1">
      <c r="B54" s="50"/>
      <c r="C54" s="50"/>
      <c r="D54" s="50"/>
      <c r="E54" s="50"/>
      <c r="H54" s="479"/>
      <c r="I54" s="32"/>
      <c r="J54" s="32"/>
      <c r="K54" s="480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804" t="s">
        <v>1560</v>
      </c>
      <c r="C58" s="805"/>
      <c r="D58" s="805"/>
      <c r="E58" s="805"/>
      <c r="F58" s="805"/>
      <c r="G58" s="805"/>
      <c r="H58" s="805"/>
      <c r="I58" s="805"/>
      <c r="J58" s="805"/>
      <c r="K58" s="806"/>
    </row>
    <row r="59" spans="2:12">
      <c r="B59" s="756"/>
      <c r="C59" s="757"/>
      <c r="D59" s="450" t="s">
        <v>111</v>
      </c>
      <c r="E59" s="450" t="s">
        <v>112</v>
      </c>
      <c r="F59" s="450" t="s">
        <v>172</v>
      </c>
      <c r="G59" s="450" t="s">
        <v>114</v>
      </c>
      <c r="H59" s="450" t="s">
        <v>117</v>
      </c>
      <c r="I59" s="450" t="s">
        <v>96</v>
      </c>
      <c r="J59" s="450" t="s">
        <v>105</v>
      </c>
      <c r="K59" s="451" t="s">
        <v>91</v>
      </c>
    </row>
    <row r="60" spans="2:12">
      <c r="B60" s="758" t="s">
        <v>1556</v>
      </c>
      <c r="C60" s="50" t="s">
        <v>173</v>
      </c>
      <c r="D60" s="80">
        <f>C77</f>
        <v>1968.6656689521469</v>
      </c>
      <c r="E60" s="80">
        <f t="shared" ref="E60:J60" si="5">D77</f>
        <v>30043.066162624309</v>
      </c>
      <c r="F60" s="80">
        <f t="shared" si="5"/>
        <v>4091754.6804174278</v>
      </c>
      <c r="G60" s="80">
        <f t="shared" si="5"/>
        <v>1909643.3357993334</v>
      </c>
      <c r="H60" s="80">
        <f t="shared" si="5"/>
        <v>85131.797576854733</v>
      </c>
      <c r="I60" s="80">
        <f t="shared" si="5"/>
        <v>224062.3228668143</v>
      </c>
      <c r="J60" s="80">
        <f t="shared" si="5"/>
        <v>942.53266753653838</v>
      </c>
      <c r="K60" s="452">
        <f t="shared" ref="K60:K65" si="6">SUM(D60:J60)</f>
        <v>6343546.4011595435</v>
      </c>
    </row>
    <row r="61" spans="2:12">
      <c r="B61" s="758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2">
        <f t="shared" si="6"/>
        <v>3450928.7452826067</v>
      </c>
    </row>
    <row r="62" spans="2:12">
      <c r="B62" s="758"/>
      <c r="C62" s="50" t="s">
        <v>91</v>
      </c>
      <c r="D62" s="80">
        <f>D61-D60</f>
        <v>-1968.6656689521469</v>
      </c>
      <c r="E62" s="80">
        <f t="shared" ref="E62:J62" si="8">E61-E60</f>
        <v>-30043.066162624309</v>
      </c>
      <c r="F62" s="80">
        <f t="shared" si="8"/>
        <v>-4091754.6804174278</v>
      </c>
      <c r="G62" s="80">
        <f>IFERROR(G61-G60,0)</f>
        <v>-364234.93791833497</v>
      </c>
      <c r="H62" s="80">
        <f t="shared" si="8"/>
        <v>1795382.5385335248</v>
      </c>
      <c r="I62" s="80">
        <f t="shared" si="8"/>
        <v>-205986.05811076678</v>
      </c>
      <c r="J62" s="80">
        <f t="shared" si="8"/>
        <v>5987.2138676447476</v>
      </c>
      <c r="K62" s="452">
        <f t="shared" si="6"/>
        <v>-2892617.6558769369</v>
      </c>
    </row>
    <row r="63" spans="2:12">
      <c r="B63" s="758" t="s">
        <v>1555</v>
      </c>
      <c r="C63" s="50" t="s">
        <v>173</v>
      </c>
      <c r="D63" s="80">
        <f>C94+C107+C114+C119</f>
        <v>4592711.8754717447</v>
      </c>
      <c r="E63" s="80">
        <f t="shared" ref="E63:J63" si="9">D94+D107+D114+D119</f>
        <v>3771400.4761249349</v>
      </c>
      <c r="F63" s="80">
        <f t="shared" si="9"/>
        <v>981201.62560774072</v>
      </c>
      <c r="G63" s="80">
        <f t="shared" si="9"/>
        <v>1491493.0352141627</v>
      </c>
      <c r="H63" s="80">
        <f t="shared" si="9"/>
        <v>419610.99912729173</v>
      </c>
      <c r="I63" s="80">
        <f t="shared" si="9"/>
        <v>2764795.2922302028</v>
      </c>
      <c r="J63" s="80">
        <f t="shared" si="9"/>
        <v>50486.642508159654</v>
      </c>
      <c r="K63" s="452">
        <f t="shared" si="6"/>
        <v>14071699.946284238</v>
      </c>
    </row>
    <row r="64" spans="2:12">
      <c r="B64" s="758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>
        <f t="shared" si="10"/>
        <v>123599976.47818723</v>
      </c>
      <c r="H64" s="80">
        <f t="shared" si="10"/>
        <v>253322.17282745667</v>
      </c>
      <c r="I64" s="80">
        <f t="shared" si="10"/>
        <v>133334138.64759511</v>
      </c>
      <c r="J64" s="80">
        <f t="shared" si="10"/>
        <v>0</v>
      </c>
      <c r="K64" s="452">
        <f t="shared" si="6"/>
        <v>257187437.29860979</v>
      </c>
    </row>
    <row r="65" spans="1:11">
      <c r="B65" s="758"/>
      <c r="C65" s="50" t="s">
        <v>91</v>
      </c>
      <c r="D65" s="80">
        <f>D64-D63</f>
        <v>-4592711.8754717447</v>
      </c>
      <c r="E65" s="80">
        <f t="shared" ref="E65:J65" si="11">E64-E63</f>
        <v>-3771400.4761249349</v>
      </c>
      <c r="F65" s="80">
        <f t="shared" si="11"/>
        <v>-981201.62560774072</v>
      </c>
      <c r="G65" s="80">
        <f t="shared" si="11"/>
        <v>122108483.44297308</v>
      </c>
      <c r="H65" s="80">
        <f t="shared" si="11"/>
        <v>-166288.82629983505</v>
      </c>
      <c r="I65" s="80">
        <f t="shared" si="11"/>
        <v>130569343.3553649</v>
      </c>
      <c r="J65" s="80">
        <f t="shared" si="11"/>
        <v>-50486.642508159654</v>
      </c>
      <c r="K65" s="452">
        <f t="shared" si="6"/>
        <v>243115737.35232559</v>
      </c>
    </row>
    <row r="66" spans="1:11" ht="17.25" thickBot="1">
      <c r="B66" s="760" t="s">
        <v>91</v>
      </c>
      <c r="C66" s="761"/>
      <c r="D66" s="454">
        <f>D62+D65</f>
        <v>-4594680.541140697</v>
      </c>
      <c r="E66" s="454">
        <f t="shared" ref="E66:K66" si="12">E62+E65</f>
        <v>-3801443.5422875592</v>
      </c>
      <c r="F66" s="454">
        <f t="shared" si="12"/>
        <v>-5072956.3060251689</v>
      </c>
      <c r="G66" s="454">
        <f t="shared" si="12"/>
        <v>121744248.50505474</v>
      </c>
      <c r="H66" s="454">
        <f t="shared" si="12"/>
        <v>1629093.7122336898</v>
      </c>
      <c r="I66" s="454">
        <f t="shared" si="12"/>
        <v>130363357.29725413</v>
      </c>
      <c r="J66" s="454">
        <f t="shared" si="12"/>
        <v>-44499.428640514903</v>
      </c>
      <c r="K66" s="455">
        <f t="shared" si="12"/>
        <v>240223119.69644865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767" t="s">
        <v>171</v>
      </c>
      <c r="B69" s="767"/>
      <c r="C69" s="767"/>
      <c r="D69" s="767"/>
      <c r="E69" s="767"/>
      <c r="F69" s="767"/>
      <c r="G69" s="767"/>
      <c r="H69" s="767"/>
      <c r="I69" s="767"/>
      <c r="J69" s="767"/>
    </row>
    <row r="70" spans="1:11">
      <c r="A70" s="762"/>
      <c r="B70" s="763"/>
      <c r="C70" s="448" t="s">
        <v>111</v>
      </c>
      <c r="D70" s="448" t="s">
        <v>112</v>
      </c>
      <c r="E70" s="448" t="s">
        <v>172</v>
      </c>
      <c r="F70" s="448" t="s">
        <v>114</v>
      </c>
      <c r="G70" s="448" t="s">
        <v>117</v>
      </c>
      <c r="H70" s="448" t="s">
        <v>96</v>
      </c>
      <c r="I70" s="448" t="s">
        <v>105</v>
      </c>
      <c r="J70" s="449" t="s">
        <v>91</v>
      </c>
    </row>
    <row r="71" spans="1:11">
      <c r="A71" s="764" t="s">
        <v>173</v>
      </c>
      <c r="B71" s="50" t="s">
        <v>162</v>
      </c>
      <c r="C71" s="80">
        <f>INDEX($X$3:$AC$8,$M2,MATCH($E$22,$X$2:$AC$2,0))*주거중심형!B$48</f>
        <v>1929.0211216093992</v>
      </c>
      <c r="D71" s="80">
        <f>INDEX($X$3:$AC$8,$M2,MATCH($E$22,$X$2:$AC$2,0))*주거중심형!C$48</f>
        <v>8515.5702594361646</v>
      </c>
      <c r="E71" s="80">
        <f>INDEX($X$3:$AC$8,$M2,MATCH($E$22,$X$2:$AC$2,0))*주거중심형!D$48</f>
        <v>38363.314585681153</v>
      </c>
      <c r="F71" s="80">
        <f>INDEX($X$3:$AC$8,$M2,MATCH($E$22,$X$2:$AC$2,0))*주거중심형!E$48</f>
        <v>41980.016003611636</v>
      </c>
      <c r="G71" s="80">
        <f>INDEX($X$3:$AC$8,$M2,MATCH($E$22,$X$2:$AC$2,0))*주거중심형!F$48</f>
        <v>13339.867159560923</v>
      </c>
      <c r="H71" s="80">
        <f>INDEX($X$3:$AC$8,$M2,MATCH($E$22,$X$2:$AC$2,0))*주거중심형!G$48</f>
        <v>822.25087912981553</v>
      </c>
      <c r="I71" s="80">
        <f>INDEX($X$3:$AC$8,$M2,MATCH($E$22,$X$2:$AC$2,0))*주거중심형!H$48</f>
        <v>0</v>
      </c>
      <c r="J71" s="81">
        <f>SUM(C71:I71)</f>
        <v>104950.04000902909</v>
      </c>
    </row>
    <row r="72" spans="1:11">
      <c r="A72" s="764"/>
      <c r="B72" s="50" t="s">
        <v>163</v>
      </c>
      <c r="C72" s="80">
        <f>INDEX($X$3:$AC$8,$M3,MATCH($E$22,$X$2:$AC$2,0))*상업중심형!B$44</f>
        <v>39.644547342747813</v>
      </c>
      <c r="D72" s="80">
        <f>INDEX($X$3:$AC$8,$M3,MATCH($E$22,$X$2:$AC$2,0))*상업중심형!C$44</f>
        <v>2453.6819340672864</v>
      </c>
      <c r="E72" s="80">
        <f>INDEX($X$3:$AC$8,$M3,MATCH($E$22,$X$2:$AC$2,0))*상업중심형!D$44</f>
        <v>86388.52027008096</v>
      </c>
      <c r="F72" s="80">
        <f>INDEX($X$3:$AC$8,$M3,MATCH($E$22,$X$2:$AC$2,0))*상업중심형!E$44</f>
        <v>1856396.2808739468</v>
      </c>
      <c r="G72" s="80">
        <f>INDEX($X$3:$AC$8,$M3,MATCH($E$22,$X$2:$AC$2,0))*상업중심형!F$44</f>
        <v>69888.501749636504</v>
      </c>
      <c r="H72" s="80">
        <f>INDEX($X$3:$AC$8,$M3,MATCH($E$22,$X$2:$AC$2,0))*상업중심형!G$44</f>
        <v>222818.25939334487</v>
      </c>
      <c r="I72" s="80">
        <f>INDEX($X$3:$AC$8,$M3,MATCH($E$22,$X$2:$AC$2,0))*상업중심형!H$44</f>
        <v>436.09002077022609</v>
      </c>
      <c r="J72" s="81">
        <f t="shared" ref="J72:J77" si="13">SUM(C72:I72)</f>
        <v>2238420.9787891898</v>
      </c>
    </row>
    <row r="73" spans="1:11">
      <c r="A73" s="764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764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764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5">
        <f t="shared" si="13"/>
        <v>3965077.7401295784</v>
      </c>
    </row>
    <row r="76" spans="1:11">
      <c r="A76" s="764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764"/>
      <c r="B77" s="50" t="s">
        <v>91</v>
      </c>
      <c r="C77" s="80">
        <f t="shared" ref="C77:I77" si="14">SUM(C71:C76)</f>
        <v>1968.6656689521469</v>
      </c>
      <c r="D77" s="80">
        <f t="shared" si="14"/>
        <v>30043.066162624309</v>
      </c>
      <c r="E77" s="80">
        <f t="shared" si="14"/>
        <v>4091754.6804174278</v>
      </c>
      <c r="F77" s="80">
        <f t="shared" si="14"/>
        <v>1909643.3357993334</v>
      </c>
      <c r="G77" s="80">
        <f t="shared" si="14"/>
        <v>85131.797576854733</v>
      </c>
      <c r="H77" s="80">
        <f t="shared" si="14"/>
        <v>224062.3228668143</v>
      </c>
      <c r="I77" s="80">
        <f t="shared" si="14"/>
        <v>942.53266753653838</v>
      </c>
      <c r="J77" s="81">
        <f t="shared" si="13"/>
        <v>6343546.4011595435</v>
      </c>
    </row>
    <row r="78" spans="1:11">
      <c r="A78" s="764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764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764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764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764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764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765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767" t="s">
        <v>1550</v>
      </c>
      <c r="B86" s="767"/>
      <c r="C86" s="767"/>
      <c r="D86" s="767"/>
      <c r="E86" s="767"/>
      <c r="F86" s="767"/>
      <c r="G86" s="767"/>
      <c r="H86" s="767"/>
      <c r="I86" s="767"/>
      <c r="J86" s="767"/>
    </row>
    <row r="87" spans="1:10">
      <c r="A87" s="762"/>
      <c r="B87" s="763"/>
      <c r="C87" s="448" t="s">
        <v>111</v>
      </c>
      <c r="D87" s="448" t="s">
        <v>112</v>
      </c>
      <c r="E87" s="448" t="s">
        <v>172</v>
      </c>
      <c r="F87" s="448" t="s">
        <v>114</v>
      </c>
      <c r="G87" s="448" t="s">
        <v>117</v>
      </c>
      <c r="H87" s="448" t="s">
        <v>96</v>
      </c>
      <c r="I87" s="448" t="s">
        <v>105</v>
      </c>
      <c r="J87" s="449" t="s">
        <v>91</v>
      </c>
    </row>
    <row r="88" spans="1:10">
      <c r="A88" s="764" t="s">
        <v>173</v>
      </c>
      <c r="B88" s="50" t="s">
        <v>102</v>
      </c>
      <c r="C88" s="80">
        <f>산업중심형!D41</f>
        <v>4464723.1708118897</v>
      </c>
      <c r="D88" s="80">
        <f>산업중심형!E41</f>
        <v>70019.883130446833</v>
      </c>
      <c r="E88" s="80">
        <f>산업중심형!F41</f>
        <v>409347.00907030446</v>
      </c>
      <c r="F88" s="80">
        <f>산업중심형!G41</f>
        <v>419398.09244227095</v>
      </c>
      <c r="G88" s="80">
        <f>산업중심형!H41</f>
        <v>32828.402624884497</v>
      </c>
      <c r="H88" s="80">
        <f>산업중심형!I41</f>
        <v>334799.00610080571</v>
      </c>
      <c r="I88" s="80">
        <f>산업중심형!J41</f>
        <v>9848.5207874653497</v>
      </c>
      <c r="J88" s="81">
        <f>SUM(C88:I88)</f>
        <v>5740964.0849680677</v>
      </c>
    </row>
    <row r="89" spans="1:10">
      <c r="A89" s="764"/>
      <c r="B89" s="50" t="s">
        <v>103</v>
      </c>
      <c r="C89" s="80">
        <f>산업중심형!D42</f>
        <v>0</v>
      </c>
      <c r="D89" s="80">
        <f>산업중심형!E42</f>
        <v>1770209.279230319</v>
      </c>
      <c r="E89" s="80">
        <f>산업중심형!F42</f>
        <v>313770.23630257387</v>
      </c>
      <c r="F89" s="80">
        <f>산업중심형!G42</f>
        <v>357379.09824548685</v>
      </c>
      <c r="G89" s="80">
        <f>산업중심형!H42</f>
        <v>148743.84280516207</v>
      </c>
      <c r="H89" s="80">
        <f>산업중심형!I42</f>
        <v>2116348.1247608964</v>
      </c>
      <c r="I89" s="80">
        <f>산업중심형!J42</f>
        <v>10624.560200368722</v>
      </c>
      <c r="J89" s="81">
        <f t="shared" ref="J89:J94" si="17">SUM(C89:I89)</f>
        <v>4717075.1415448077</v>
      </c>
    </row>
    <row r="90" spans="1:10">
      <c r="A90" s="764"/>
      <c r="B90" s="50" t="s">
        <v>104</v>
      </c>
      <c r="C90" s="80">
        <f>산업중심형!D43</f>
        <v>31152.915507276826</v>
      </c>
      <c r="D90" s="80">
        <f>산업중심형!E43</f>
        <v>253898.4723912098</v>
      </c>
      <c r="E90" s="80">
        <f>산업중심형!F43</f>
        <v>193148.0761451163</v>
      </c>
      <c r="F90" s="80">
        <f>산업중심형!G43</f>
        <v>494235.38848996512</v>
      </c>
      <c r="G90" s="80">
        <f>산업중심형!H43</f>
        <v>224053.85800263769</v>
      </c>
      <c r="H90" s="80">
        <f>산업중심형!I43</f>
        <v>293128.4073906595</v>
      </c>
      <c r="I90" s="80">
        <f>산업중심형!J43</f>
        <v>9493.8075424846465</v>
      </c>
      <c r="J90" s="81">
        <f t="shared" si="17"/>
        <v>1499110.9254693498</v>
      </c>
    </row>
    <row r="91" spans="1:10">
      <c r="A91" s="764"/>
      <c r="B91" s="50" t="s">
        <v>106</v>
      </c>
      <c r="C91" s="80">
        <f>산업중심형!D44</f>
        <v>96835.789152578203</v>
      </c>
      <c r="D91" s="80">
        <f>산업중심형!E44</f>
        <v>63769.909929746616</v>
      </c>
      <c r="E91" s="80">
        <f>산업중심형!F44</f>
        <v>25980.333675081954</v>
      </c>
      <c r="F91" s="80">
        <f>산업중심형!G44</f>
        <v>22693.554743080942</v>
      </c>
      <c r="G91" s="80">
        <f>산업중심형!H44</f>
        <v>1599.4889787639788</v>
      </c>
      <c r="H91" s="80">
        <f>산업중심형!I44</f>
        <v>13915.554115246616</v>
      </c>
      <c r="I91" s="80">
        <f>산업중심형!J44</f>
        <v>13915.554115246616</v>
      </c>
      <c r="J91" s="81">
        <f t="shared" si="17"/>
        <v>238710.18470974491</v>
      </c>
    </row>
    <row r="92" spans="1:10">
      <c r="A92" s="764"/>
      <c r="B92" s="50" t="s">
        <v>362</v>
      </c>
      <c r="C92" s="80">
        <f>산업중심형!D45</f>
        <v>0</v>
      </c>
      <c r="D92" s="80">
        <f>산업중심형!E45</f>
        <v>2586.8942021181306</v>
      </c>
      <c r="E92" s="80">
        <f>산업중심형!F45</f>
        <v>38690.421294304942</v>
      </c>
      <c r="F92" s="80">
        <f>산업중심형!G45</f>
        <v>195849.37622999703</v>
      </c>
      <c r="G92" s="80">
        <f>산업중심형!H45</f>
        <v>12385.406715843465</v>
      </c>
      <c r="H92" s="80">
        <f>산업중심형!I45</f>
        <v>6604.1998625943143</v>
      </c>
      <c r="I92" s="80">
        <f>산업중심형!J45</f>
        <v>6604.1998625943143</v>
      </c>
      <c r="J92" s="445">
        <f t="shared" si="17"/>
        <v>262720.49816745223</v>
      </c>
    </row>
    <row r="93" spans="1:10">
      <c r="A93" s="764"/>
      <c r="B93" s="50" t="s">
        <v>1045</v>
      </c>
      <c r="C93" s="80">
        <f>산업중심형!D46</f>
        <v>0</v>
      </c>
      <c r="D93" s="80">
        <f>산업중심형!E46</f>
        <v>0</v>
      </c>
      <c r="E93" s="80">
        <f>산업중심형!F46</f>
        <v>0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0</v>
      </c>
      <c r="J93" s="81">
        <f t="shared" si="17"/>
        <v>0</v>
      </c>
    </row>
    <row r="94" spans="1:10">
      <c r="A94" s="764"/>
      <c r="B94" s="50" t="s">
        <v>91</v>
      </c>
      <c r="C94" s="80">
        <f t="shared" ref="C94:I94" si="18">SUM(C88:C93)</f>
        <v>4592711.8754717447</v>
      </c>
      <c r="D94" s="80">
        <f t="shared" si="18"/>
        <v>2160484.4388838406</v>
      </c>
      <c r="E94" s="80">
        <f t="shared" si="18"/>
        <v>980936.07648738148</v>
      </c>
      <c r="F94" s="80">
        <f t="shared" si="18"/>
        <v>1489555.5101508007</v>
      </c>
      <c r="G94" s="80">
        <f t="shared" si="18"/>
        <v>419610.99912729173</v>
      </c>
      <c r="H94" s="80">
        <f t="shared" si="18"/>
        <v>2764795.2922302028</v>
      </c>
      <c r="I94" s="80">
        <f t="shared" si="18"/>
        <v>50486.642508159654</v>
      </c>
      <c r="J94" s="81">
        <f t="shared" si="17"/>
        <v>12458580.834859423</v>
      </c>
    </row>
    <row r="95" spans="1:10">
      <c r="A95" s="764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764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764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764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764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764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0</v>
      </c>
      <c r="G100" s="80">
        <f>산업중심형!H53</f>
        <v>0</v>
      </c>
      <c r="H100" s="80">
        <f>산업중심형!I53</f>
        <v>0</v>
      </c>
      <c r="I100" s="80">
        <f>산업중심형!J53</f>
        <v>0</v>
      </c>
      <c r="J100" s="81">
        <f t="shared" si="19"/>
        <v>0</v>
      </c>
    </row>
    <row r="101" spans="1:10" ht="17.25" thickBot="1">
      <c r="A101" s="765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317970.77867007861</v>
      </c>
      <c r="G101" s="84">
        <f t="shared" si="20"/>
        <v>253322.17282745667</v>
      </c>
      <c r="H101" s="84">
        <f t="shared" si="20"/>
        <v>43247.290206100472</v>
      </c>
      <c r="I101" s="84">
        <f t="shared" si="20"/>
        <v>0</v>
      </c>
      <c r="J101" s="85">
        <f t="shared" si="19"/>
        <v>614540.24170363566</v>
      </c>
    </row>
    <row r="103" spans="1:10" ht="17.25" thickBot="1">
      <c r="A103" s="766" t="s">
        <v>1551</v>
      </c>
      <c r="B103" s="766"/>
      <c r="C103" s="766"/>
      <c r="D103" s="766"/>
      <c r="E103" s="766"/>
      <c r="F103" s="766"/>
      <c r="G103" s="766"/>
      <c r="H103" s="766"/>
      <c r="I103" s="766"/>
      <c r="J103" s="766"/>
    </row>
    <row r="104" spans="1:10">
      <c r="A104" s="756"/>
      <c r="B104" s="757"/>
      <c r="C104" s="450" t="s">
        <v>111</v>
      </c>
      <c r="D104" s="450" t="s">
        <v>112</v>
      </c>
      <c r="E104" s="450" t="s">
        <v>172</v>
      </c>
      <c r="F104" s="450" t="s">
        <v>114</v>
      </c>
      <c r="G104" s="450" t="s">
        <v>117</v>
      </c>
      <c r="H104" s="450" t="s">
        <v>96</v>
      </c>
      <c r="I104" s="450" t="s">
        <v>105</v>
      </c>
      <c r="J104" s="451" t="s">
        <v>91</v>
      </c>
    </row>
    <row r="105" spans="1:10">
      <c r="A105" s="758" t="s">
        <v>173</v>
      </c>
      <c r="B105" s="50" t="s">
        <v>1552</v>
      </c>
      <c r="C105" s="80">
        <f>'농어촌지역형(농촌)'!B77*$E$39*$E$40</f>
        <v>0</v>
      </c>
      <c r="D105" s="80">
        <f>'농어촌지역형(농촌)'!C77*$E$39*$E$40</f>
        <v>0</v>
      </c>
      <c r="E105" s="80">
        <f>'농어촌지역형(농촌)'!D77*$E$39*$E$40</f>
        <v>0</v>
      </c>
      <c r="F105" s="80">
        <f>'농어촌지역형(농촌)'!E77*$E$39*$E$40</f>
        <v>0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0</v>
      </c>
      <c r="J105" s="452">
        <f t="shared" ref="J105:J110" si="21">SUM(C105:I105)</f>
        <v>0</v>
      </c>
    </row>
    <row r="106" spans="1:10">
      <c r="A106" s="758"/>
      <c r="B106" s="50" t="s">
        <v>1553</v>
      </c>
      <c r="C106" s="80">
        <f>'농어촌지역형(어촌)'!B77*$E$39*$E$41</f>
        <v>0</v>
      </c>
      <c r="D106" s="80">
        <f>'농어촌지역형(어촌)'!C77*$E$39*$E$41</f>
        <v>0</v>
      </c>
      <c r="E106" s="80">
        <f>'농어촌지역형(어촌)'!D77*$E$39*$E$41</f>
        <v>0</v>
      </c>
      <c r="F106" s="80">
        <f>'농어촌지역형(어촌)'!E77*$E$39*$E$41</f>
        <v>0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0</v>
      </c>
      <c r="J106" s="452">
        <f t="shared" si="21"/>
        <v>0</v>
      </c>
    </row>
    <row r="107" spans="1:10">
      <c r="A107" s="758"/>
      <c r="B107" s="50" t="s">
        <v>91</v>
      </c>
      <c r="C107" s="80">
        <f t="shared" ref="C107:I107" si="22">SUM(C105:C106)</f>
        <v>0</v>
      </c>
      <c r="D107" s="80">
        <f t="shared" si="22"/>
        <v>0</v>
      </c>
      <c r="E107" s="80">
        <f t="shared" si="22"/>
        <v>0</v>
      </c>
      <c r="F107" s="80">
        <f t="shared" si="22"/>
        <v>0</v>
      </c>
      <c r="G107" s="80">
        <f t="shared" si="22"/>
        <v>0</v>
      </c>
      <c r="H107" s="80">
        <f t="shared" si="22"/>
        <v>0</v>
      </c>
      <c r="I107" s="80">
        <f t="shared" si="22"/>
        <v>0</v>
      </c>
      <c r="J107" s="452">
        <f t="shared" si="21"/>
        <v>0</v>
      </c>
    </row>
    <row r="108" spans="1:10">
      <c r="A108" s="758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0</v>
      </c>
      <c r="G108" s="80">
        <f>'농어촌지역형(농촌)'!F78*$E$39*$E$40</f>
        <v>0</v>
      </c>
      <c r="H108" s="80">
        <f>'농어촌지역형(농촌)'!G78*$E$39*$E$40</f>
        <v>0</v>
      </c>
      <c r="I108" s="80">
        <f>'농어촌지역형(농촌)'!H78*$E$39*$E$40</f>
        <v>0</v>
      </c>
      <c r="J108" s="452">
        <f t="shared" si="21"/>
        <v>0</v>
      </c>
    </row>
    <row r="109" spans="1:10">
      <c r="A109" s="758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0</v>
      </c>
      <c r="G109" s="80">
        <f>'농어촌지역형(어촌)'!F78*$E$39*$E$41</f>
        <v>0</v>
      </c>
      <c r="H109" s="80">
        <f>'농어촌지역형(어촌)'!G78*$E$39*$E$41</f>
        <v>0</v>
      </c>
      <c r="I109" s="80">
        <f>'농어촌지역형(어촌)'!H78*$E$39*$E$41</f>
        <v>0</v>
      </c>
      <c r="J109" s="452">
        <f t="shared" si="21"/>
        <v>0</v>
      </c>
    </row>
    <row r="110" spans="1:10" ht="17.25" thickBot="1">
      <c r="A110" s="760"/>
      <c r="B110" s="453" t="s">
        <v>91</v>
      </c>
      <c r="C110" s="454">
        <f t="shared" ref="C110:I110" si="23">SUM(C108:C109)</f>
        <v>0</v>
      </c>
      <c r="D110" s="454">
        <f t="shared" si="23"/>
        <v>0</v>
      </c>
      <c r="E110" s="454">
        <f t="shared" si="23"/>
        <v>0</v>
      </c>
      <c r="F110" s="454">
        <f t="shared" si="23"/>
        <v>0</v>
      </c>
      <c r="G110" s="454">
        <f t="shared" si="23"/>
        <v>0</v>
      </c>
      <c r="H110" s="454">
        <f t="shared" si="23"/>
        <v>0</v>
      </c>
      <c r="I110" s="454">
        <f t="shared" si="23"/>
        <v>0</v>
      </c>
      <c r="J110" s="455">
        <f t="shared" si="21"/>
        <v>0</v>
      </c>
    </row>
    <row r="112" spans="1:10" ht="17.25" thickBot="1">
      <c r="A112" s="766" t="s">
        <v>1558</v>
      </c>
      <c r="B112" s="766"/>
      <c r="C112" s="766"/>
      <c r="D112" s="766"/>
      <c r="E112" s="766"/>
      <c r="F112" s="766"/>
      <c r="G112" s="766"/>
      <c r="H112" s="766"/>
      <c r="I112" s="766"/>
      <c r="J112" s="766"/>
    </row>
    <row r="113" spans="1:10">
      <c r="A113" s="756"/>
      <c r="B113" s="757"/>
      <c r="C113" s="450" t="s">
        <v>111</v>
      </c>
      <c r="D113" s="450" t="s">
        <v>112</v>
      </c>
      <c r="E113" s="450" t="s">
        <v>172</v>
      </c>
      <c r="F113" s="450" t="s">
        <v>114</v>
      </c>
      <c r="G113" s="450" t="s">
        <v>117</v>
      </c>
      <c r="H113" s="450" t="s">
        <v>96</v>
      </c>
      <c r="I113" s="450" t="s">
        <v>105</v>
      </c>
      <c r="J113" s="451" t="s">
        <v>91</v>
      </c>
    </row>
    <row r="114" spans="1:10">
      <c r="A114" s="758" t="s">
        <v>173</v>
      </c>
      <c r="B114" s="759"/>
      <c r="C114" s="80">
        <f>항만인프라형!B38*$E$42</f>
        <v>0</v>
      </c>
      <c r="D114" s="80">
        <f>항만인프라형!C38*$E$42</f>
        <v>1610916.0372410943</v>
      </c>
      <c r="E114" s="80">
        <f>항만인프라형!D38*$E$42</f>
        <v>265.54912035925446</v>
      </c>
      <c r="F114" s="80">
        <f>항만인프라형!E38*$E$42</f>
        <v>1937.5250633619671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2">
        <f>SUM(C114:I114)</f>
        <v>1613119.1114248156</v>
      </c>
    </row>
    <row r="115" spans="1:10" ht="17.25" thickBot="1">
      <c r="A115" s="760" t="s">
        <v>174</v>
      </c>
      <c r="B115" s="761"/>
      <c r="C115" s="454">
        <f>항만인프라형!B39*$E$42</f>
        <v>0</v>
      </c>
      <c r="D115" s="454">
        <f>항만인프라형!C39*$E$42</f>
        <v>0</v>
      </c>
      <c r="E115" s="454">
        <f>항만인프라형!D39*$E$42</f>
        <v>0</v>
      </c>
      <c r="F115" s="454">
        <f>항만인프라형!E39*$E$42</f>
        <v>438339.29951716069</v>
      </c>
      <c r="G115" s="454">
        <f>항만인프라형!F39*$E$42</f>
        <v>0</v>
      </c>
      <c r="H115" s="454">
        <f>항만인프라형!G39*$E$42</f>
        <v>111961598.6157611</v>
      </c>
      <c r="I115" s="454">
        <f>항만인프라형!H39*$E$42</f>
        <v>0</v>
      </c>
      <c r="J115" s="455">
        <f>SUM(C115:I115)</f>
        <v>112399937.91527826</v>
      </c>
    </row>
    <row r="117" spans="1:10" ht="17.25" thickBot="1">
      <c r="A117" s="766" t="s">
        <v>1559</v>
      </c>
      <c r="B117" s="766"/>
      <c r="C117" s="766"/>
      <c r="D117" s="766"/>
      <c r="E117" s="766"/>
      <c r="F117" s="766"/>
      <c r="G117" s="766"/>
      <c r="H117" s="766"/>
      <c r="I117" s="766"/>
      <c r="J117" s="766"/>
    </row>
    <row r="118" spans="1:10">
      <c r="A118" s="756"/>
      <c r="B118" s="757"/>
      <c r="C118" s="450" t="s">
        <v>111</v>
      </c>
      <c r="D118" s="450" t="s">
        <v>112</v>
      </c>
      <c r="E118" s="450" t="s">
        <v>172</v>
      </c>
      <c r="F118" s="450" t="s">
        <v>114</v>
      </c>
      <c r="G118" s="450" t="s">
        <v>117</v>
      </c>
      <c r="H118" s="450" t="s">
        <v>96</v>
      </c>
      <c r="I118" s="450" t="s">
        <v>105</v>
      </c>
      <c r="J118" s="451" t="s">
        <v>91</v>
      </c>
    </row>
    <row r="119" spans="1:10">
      <c r="A119" s="758" t="s">
        <v>173</v>
      </c>
      <c r="B119" s="759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2">
        <f>SUM(C119:I119)</f>
        <v>0</v>
      </c>
    </row>
    <row r="120" spans="1:10" ht="17.25" thickBot="1">
      <c r="A120" s="760" t="s">
        <v>174</v>
      </c>
      <c r="B120" s="761"/>
      <c r="C120" s="454">
        <v>0</v>
      </c>
      <c r="D120" s="454">
        <v>0</v>
      </c>
      <c r="E120" s="454">
        <v>0</v>
      </c>
      <c r="F120" s="454">
        <f>해상풍력연계형!B34*$E$43</f>
        <v>122843666.39999999</v>
      </c>
      <c r="G120" s="454">
        <v>0</v>
      </c>
      <c r="H120" s="454">
        <f>해상풍력연계형!C34*$E$43</f>
        <v>21329292.741627902</v>
      </c>
      <c r="I120" s="454">
        <v>0</v>
      </c>
      <c r="J120" s="455">
        <f>SUM(C120:I120)</f>
        <v>144172959.14162791</v>
      </c>
    </row>
  </sheetData>
  <mergeCells count="52">
    <mergeCell ref="B66:C66"/>
    <mergeCell ref="B58:K58"/>
    <mergeCell ref="B59:C59"/>
    <mergeCell ref="C15:C16"/>
    <mergeCell ref="H13:H20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112:J112"/>
    <mergeCell ref="A113:B113"/>
    <mergeCell ref="A117:J117"/>
    <mergeCell ref="A104:B104"/>
    <mergeCell ref="A105:A107"/>
    <mergeCell ref="A108:A110"/>
    <mergeCell ref="A87:B87"/>
    <mergeCell ref="A88:A94"/>
    <mergeCell ref="A95:A101"/>
    <mergeCell ref="A103:J103"/>
    <mergeCell ref="A70:B70"/>
    <mergeCell ref="A71:A77"/>
    <mergeCell ref="A78:A84"/>
    <mergeCell ref="A86:J86"/>
    <mergeCell ref="A118:B118"/>
    <mergeCell ref="A114:B114"/>
    <mergeCell ref="A115:B115"/>
    <mergeCell ref="A119:B119"/>
    <mergeCell ref="A120:B1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5543-EE1A-482D-9CE6-24FA8C30800E}">
  <sheetPr>
    <tabColor rgb="FF7030A0"/>
  </sheetPr>
  <dimension ref="A1:O40"/>
  <sheetViews>
    <sheetView topLeftCell="A11" workbookViewId="0">
      <selection activeCell="N36" sqref="N36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2213</v>
      </c>
    </row>
    <row r="3" spans="1:14">
      <c r="A3" t="s">
        <v>2220</v>
      </c>
      <c r="F3" t="s">
        <v>2221</v>
      </c>
      <c r="K3" t="s">
        <v>2228</v>
      </c>
    </row>
    <row r="4" spans="1:14">
      <c r="B4">
        <v>2018</v>
      </c>
      <c r="G4">
        <v>2018</v>
      </c>
      <c r="H4" t="s">
        <v>2218</v>
      </c>
      <c r="I4" t="s">
        <v>2219</v>
      </c>
      <c r="L4">
        <v>2018</v>
      </c>
      <c r="M4" t="s">
        <v>2218</v>
      </c>
      <c r="N4" t="s">
        <v>2219</v>
      </c>
    </row>
    <row r="5" spans="1:14">
      <c r="A5" t="s">
        <v>2214</v>
      </c>
      <c r="B5">
        <v>148.69999999999999</v>
      </c>
      <c r="C5">
        <v>139.30000000000001</v>
      </c>
      <c r="D5">
        <v>139.30000000000001</v>
      </c>
      <c r="F5" t="s">
        <v>111</v>
      </c>
      <c r="G5">
        <v>32.5</v>
      </c>
      <c r="H5">
        <v>0</v>
      </c>
      <c r="I5">
        <v>0</v>
      </c>
      <c r="K5" t="s">
        <v>2222</v>
      </c>
      <c r="L5">
        <v>269.60000000000002</v>
      </c>
      <c r="M5">
        <v>0</v>
      </c>
      <c r="N5">
        <v>20.7</v>
      </c>
    </row>
    <row r="6" spans="1:14">
      <c r="A6" t="s">
        <v>289</v>
      </c>
      <c r="B6">
        <v>46.9</v>
      </c>
      <c r="C6">
        <v>36</v>
      </c>
      <c r="D6">
        <v>36</v>
      </c>
      <c r="F6" t="s">
        <v>112</v>
      </c>
      <c r="G6">
        <v>116.3</v>
      </c>
      <c r="H6">
        <v>26.7</v>
      </c>
      <c r="I6">
        <v>26.3</v>
      </c>
      <c r="K6" t="s">
        <v>2214</v>
      </c>
      <c r="L6">
        <v>260.5</v>
      </c>
      <c r="M6">
        <v>51.1</v>
      </c>
      <c r="N6">
        <v>51.1</v>
      </c>
    </row>
    <row r="7" spans="1:14">
      <c r="A7" t="s">
        <v>122</v>
      </c>
      <c r="B7">
        <v>36</v>
      </c>
      <c r="C7">
        <v>12.6</v>
      </c>
      <c r="D7">
        <v>14.6</v>
      </c>
      <c r="F7" t="s">
        <v>113</v>
      </c>
      <c r="G7">
        <v>28.6</v>
      </c>
      <c r="H7">
        <v>6.9</v>
      </c>
      <c r="I7">
        <v>6.9</v>
      </c>
      <c r="K7" t="s">
        <v>289</v>
      </c>
      <c r="L7">
        <v>52.1</v>
      </c>
      <c r="M7">
        <v>6.2</v>
      </c>
      <c r="N7">
        <v>6.2</v>
      </c>
    </row>
    <row r="8" spans="1:14">
      <c r="A8" t="s">
        <v>2215</v>
      </c>
      <c r="B8">
        <v>2.7</v>
      </c>
      <c r="C8">
        <v>2.2999999999999998</v>
      </c>
      <c r="D8">
        <v>2.2999999999999998</v>
      </c>
      <c r="F8" t="s">
        <v>114</v>
      </c>
      <c r="G8">
        <v>45.2</v>
      </c>
      <c r="H8">
        <v>104.4</v>
      </c>
      <c r="I8">
        <v>100.3</v>
      </c>
      <c r="K8" t="s">
        <v>122</v>
      </c>
      <c r="L8">
        <v>98.1</v>
      </c>
      <c r="M8">
        <v>2.8</v>
      </c>
      <c r="N8">
        <v>9.1999999999999993</v>
      </c>
    </row>
    <row r="9" spans="1:14">
      <c r="A9" t="s">
        <v>96</v>
      </c>
      <c r="B9">
        <v>0</v>
      </c>
      <c r="C9">
        <v>20.2</v>
      </c>
      <c r="D9">
        <v>11.1</v>
      </c>
      <c r="F9" t="s">
        <v>117</v>
      </c>
      <c r="G9">
        <v>2.7</v>
      </c>
      <c r="H9">
        <v>2.7</v>
      </c>
      <c r="I9">
        <v>2.7</v>
      </c>
      <c r="K9" t="s">
        <v>896</v>
      </c>
      <c r="L9">
        <v>17.100000000000001</v>
      </c>
      <c r="M9">
        <v>4.4000000000000004</v>
      </c>
      <c r="N9">
        <v>4.4000000000000004</v>
      </c>
    </row>
    <row r="10" spans="1:14">
      <c r="A10" t="s">
        <v>2217</v>
      </c>
      <c r="B10">
        <v>0</v>
      </c>
      <c r="C10">
        <v>12.2</v>
      </c>
      <c r="D10">
        <v>19.3</v>
      </c>
      <c r="F10" t="s">
        <v>115</v>
      </c>
      <c r="G10">
        <v>9.1</v>
      </c>
      <c r="H10">
        <v>37.5</v>
      </c>
      <c r="I10">
        <v>37.5</v>
      </c>
      <c r="K10" t="s">
        <v>2223</v>
      </c>
      <c r="L10">
        <v>5.6</v>
      </c>
      <c r="M10">
        <v>0.5</v>
      </c>
      <c r="N10">
        <v>1.3</v>
      </c>
    </row>
    <row r="11" spans="1:14">
      <c r="A11" t="s">
        <v>91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96</v>
      </c>
      <c r="G11">
        <v>0</v>
      </c>
      <c r="H11">
        <v>44.7</v>
      </c>
      <c r="I11">
        <v>49</v>
      </c>
      <c r="K11" t="s">
        <v>96</v>
      </c>
      <c r="L11">
        <v>0</v>
      </c>
      <c r="M11">
        <v>0</v>
      </c>
      <c r="N11">
        <v>9</v>
      </c>
    </row>
    <row r="12" spans="1:14">
      <c r="F12" t="s">
        <v>91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2215</v>
      </c>
      <c r="L12">
        <v>24.7</v>
      </c>
      <c r="M12">
        <v>15.4</v>
      </c>
      <c r="N12">
        <v>15.4</v>
      </c>
    </row>
    <row r="13" spans="1:14">
      <c r="K13" t="s">
        <v>2224</v>
      </c>
      <c r="L13">
        <v>-41.3</v>
      </c>
      <c r="M13">
        <v>-25.3</v>
      </c>
      <c r="N13">
        <v>-25.3</v>
      </c>
    </row>
    <row r="14" spans="1:14">
      <c r="K14" t="s">
        <v>2216</v>
      </c>
      <c r="L14">
        <v>0</v>
      </c>
      <c r="M14">
        <v>-55.1</v>
      </c>
      <c r="N14">
        <v>-84.6</v>
      </c>
    </row>
    <row r="15" spans="1:14">
      <c r="K15" t="s">
        <v>2225</v>
      </c>
      <c r="L15">
        <v>0</v>
      </c>
      <c r="M15">
        <v>0</v>
      </c>
      <c r="N15">
        <v>-7.4</v>
      </c>
    </row>
    <row r="16" spans="1:14">
      <c r="K16" t="s">
        <v>2226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15">
      <c r="A17" t="s">
        <v>2229</v>
      </c>
      <c r="K17" t="s">
        <v>2227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15">
      <c r="C18" t="s">
        <v>2218</v>
      </c>
      <c r="D18" t="s">
        <v>2219</v>
      </c>
    </row>
    <row r="19" spans="1:15">
      <c r="A19" t="s">
        <v>2214</v>
      </c>
      <c r="C19" s="24">
        <f t="shared" ref="C19:D22" si="0">C5/$B5</f>
        <v>0.9367854741089443</v>
      </c>
      <c r="D19" s="24">
        <f t="shared" si="0"/>
        <v>0.9367854741089443</v>
      </c>
      <c r="F19" t="s">
        <v>128</v>
      </c>
    </row>
    <row r="20" spans="1:15">
      <c r="A20" t="s">
        <v>289</v>
      </c>
      <c r="C20" s="24">
        <f t="shared" si="0"/>
        <v>0.76759061833688702</v>
      </c>
      <c r="D20" s="24">
        <f t="shared" si="0"/>
        <v>0.76759061833688702</v>
      </c>
      <c r="F20" t="s">
        <v>2004</v>
      </c>
    </row>
    <row r="21" spans="1:15">
      <c r="A21" t="s">
        <v>122</v>
      </c>
      <c r="C21" s="24">
        <f t="shared" si="0"/>
        <v>0.35</v>
      </c>
      <c r="D21" s="24">
        <f t="shared" si="0"/>
        <v>0.40555555555555556</v>
      </c>
      <c r="F21" t="s">
        <v>2230</v>
      </c>
    </row>
    <row r="22" spans="1:15">
      <c r="A22" t="s">
        <v>2215</v>
      </c>
      <c r="C22" s="24">
        <f t="shared" si="0"/>
        <v>0.85185185185185175</v>
      </c>
      <c r="D22" s="24">
        <f t="shared" si="0"/>
        <v>0.85185185185185175</v>
      </c>
      <c r="F22" t="s">
        <v>129</v>
      </c>
    </row>
    <row r="24" spans="1:15">
      <c r="A24" t="s">
        <v>2231</v>
      </c>
    </row>
    <row r="26" spans="1:15">
      <c r="A26" t="s">
        <v>102</v>
      </c>
      <c r="B26" t="s">
        <v>2232</v>
      </c>
    </row>
    <row r="27" spans="1:15">
      <c r="A27" t="s">
        <v>106</v>
      </c>
      <c r="B27" t="s">
        <v>2233</v>
      </c>
    </row>
    <row r="28" spans="1:15">
      <c r="A28" t="s">
        <v>2234</v>
      </c>
      <c r="B28" t="s">
        <v>2235</v>
      </c>
      <c r="C28" t="s">
        <v>2236</v>
      </c>
    </row>
    <row r="29" spans="1:15">
      <c r="B29" t="s">
        <v>2237</v>
      </c>
      <c r="C29" t="s">
        <v>2238</v>
      </c>
    </row>
    <row r="30" spans="1:15">
      <c r="B30" t="s">
        <v>110</v>
      </c>
      <c r="C30" t="s">
        <v>2239</v>
      </c>
    </row>
    <row r="31" spans="1:15">
      <c r="B31" t="s">
        <v>2240</v>
      </c>
      <c r="L31" s="21">
        <v>5722</v>
      </c>
      <c r="M31" t="s">
        <v>1083</v>
      </c>
      <c r="N31" s="21">
        <v>518000000</v>
      </c>
      <c r="O31" t="s">
        <v>2263</v>
      </c>
    </row>
    <row r="32" spans="1:15">
      <c r="L32" s="21">
        <f>L31*8760</f>
        <v>50124720</v>
      </c>
      <c r="M32" t="s">
        <v>161</v>
      </c>
      <c r="N32" s="753">
        <f>N31*33.3</f>
        <v>17249400000</v>
      </c>
      <c r="O32" t="s">
        <v>178</v>
      </c>
    </row>
    <row r="33" spans="1:14">
      <c r="A33" t="s">
        <v>2245</v>
      </c>
      <c r="F33" t="s">
        <v>109</v>
      </c>
      <c r="I33" t="s">
        <v>2248</v>
      </c>
      <c r="N33" s="21">
        <f>N32/1000</f>
        <v>17249400</v>
      </c>
    </row>
    <row r="34" spans="1:14">
      <c r="B34" t="s">
        <v>2218</v>
      </c>
      <c r="C34" t="s">
        <v>2219</v>
      </c>
      <c r="E34" t="s">
        <v>2218</v>
      </c>
      <c r="F34" t="s">
        <v>2219</v>
      </c>
      <c r="I34">
        <v>2020</v>
      </c>
      <c r="N34" s="24">
        <f>N33/L32</f>
        <v>0.34412960311798252</v>
      </c>
    </row>
    <row r="35" spans="1:14">
      <c r="A35" t="s">
        <v>2241</v>
      </c>
      <c r="B35">
        <v>21.9</v>
      </c>
      <c r="C35">
        <v>22.9</v>
      </c>
      <c r="E35" s="456">
        <f>B35*33.3</f>
        <v>729.26999999999987</v>
      </c>
      <c r="F35" s="456">
        <f>C35*33.3</f>
        <v>762.56999999999994</v>
      </c>
      <c r="H35" t="s">
        <v>2247</v>
      </c>
      <c r="I35" s="21">
        <v>4400000</v>
      </c>
    </row>
    <row r="36" spans="1:14">
      <c r="A36" t="s">
        <v>912</v>
      </c>
      <c r="B36">
        <v>5.5</v>
      </c>
      <c r="C36">
        <v>3</v>
      </c>
      <c r="E36" s="456">
        <f t="shared" ref="E36:E39" si="1">B36*33.3</f>
        <v>183.14999999999998</v>
      </c>
      <c r="F36" s="456">
        <f t="shared" ref="F36:F39" si="2">C36*33.3</f>
        <v>99.899999999999991</v>
      </c>
      <c r="H36" t="s">
        <v>103</v>
      </c>
      <c r="I36" s="21">
        <f>I35*0.86</f>
        <v>3784000</v>
      </c>
    </row>
    <row r="37" spans="1:14">
      <c r="A37" t="s">
        <v>2242</v>
      </c>
      <c r="B37">
        <v>0</v>
      </c>
      <c r="C37">
        <v>1</v>
      </c>
      <c r="E37" s="456">
        <f t="shared" si="1"/>
        <v>0</v>
      </c>
      <c r="F37" s="456">
        <f t="shared" si="2"/>
        <v>33.299999999999997</v>
      </c>
    </row>
    <row r="38" spans="1:14">
      <c r="A38" t="s">
        <v>2243</v>
      </c>
      <c r="B38">
        <v>0</v>
      </c>
      <c r="C38">
        <v>1</v>
      </c>
      <c r="E38" s="456">
        <f t="shared" si="1"/>
        <v>0</v>
      </c>
      <c r="F38" s="456">
        <f t="shared" si="2"/>
        <v>33.299999999999997</v>
      </c>
      <c r="I38" t="s">
        <v>2249</v>
      </c>
    </row>
    <row r="39" spans="1:14">
      <c r="A39" t="s">
        <v>91</v>
      </c>
      <c r="B39">
        <f>SUM(B35:B38)</f>
        <v>27.4</v>
      </c>
      <c r="C39">
        <f>SUM(C35:C38)</f>
        <v>27.9</v>
      </c>
      <c r="E39" s="456">
        <f t="shared" si="1"/>
        <v>912.41999999999985</v>
      </c>
      <c r="F39" s="456">
        <f t="shared" si="2"/>
        <v>929.06999999999982</v>
      </c>
      <c r="I39" t="s">
        <v>2250</v>
      </c>
    </row>
    <row r="40" spans="1:14">
      <c r="A40" t="s">
        <v>2244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R37"/>
  <sheetViews>
    <sheetView zoomScale="85" zoomScaleNormal="85" workbookViewId="0">
      <selection activeCell="K31" sqref="K31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2086</v>
      </c>
    </row>
    <row r="2" spans="1:7">
      <c r="A2" s="686"/>
      <c r="B2" s="686"/>
      <c r="C2" s="686" t="s">
        <v>2085</v>
      </c>
    </row>
    <row r="3" spans="1:7">
      <c r="A3" s="684" t="s">
        <v>46</v>
      </c>
      <c r="B3" s="692">
        <v>1E-3</v>
      </c>
      <c r="C3" s="685" t="s">
        <v>2084</v>
      </c>
    </row>
    <row r="4" spans="1:7">
      <c r="A4" t="s">
        <v>2087</v>
      </c>
    </row>
    <row r="5" spans="1:7">
      <c r="A5" s="686"/>
      <c r="B5" s="686"/>
      <c r="C5" s="686" t="s">
        <v>2085</v>
      </c>
    </row>
    <row r="6" spans="1:7">
      <c r="A6" s="684" t="s">
        <v>52</v>
      </c>
      <c r="B6" s="689">
        <v>0</v>
      </c>
      <c r="C6" s="685" t="s">
        <v>53</v>
      </c>
    </row>
    <row r="7" spans="1:7">
      <c r="A7" s="684" t="s">
        <v>54</v>
      </c>
      <c r="B7" s="691">
        <v>12000</v>
      </c>
      <c r="C7" s="685" t="s">
        <v>55</v>
      </c>
    </row>
    <row r="8" spans="1:7">
      <c r="A8" s="684" t="s">
        <v>56</v>
      </c>
      <c r="B8" s="690">
        <v>0.1</v>
      </c>
      <c r="C8" s="685" t="s">
        <v>57</v>
      </c>
    </row>
    <row r="9" spans="1:7">
      <c r="A9" s="684" t="s">
        <v>58</v>
      </c>
      <c r="B9" s="690">
        <v>0.08</v>
      </c>
      <c r="C9" s="685" t="s">
        <v>59</v>
      </c>
    </row>
    <row r="10" spans="1:7">
      <c r="A10" s="684" t="s">
        <v>60</v>
      </c>
      <c r="B10" s="690">
        <v>0.3</v>
      </c>
      <c r="C10" s="685" t="s">
        <v>61</v>
      </c>
    </row>
    <row r="11" spans="1:7">
      <c r="A11" s="684" t="s">
        <v>62</v>
      </c>
      <c r="B11" s="690">
        <v>0.7</v>
      </c>
      <c r="C11" s="685" t="s">
        <v>63</v>
      </c>
    </row>
    <row r="12" spans="1:7">
      <c r="A12" s="684" t="s">
        <v>64</v>
      </c>
      <c r="B12" s="690">
        <v>6</v>
      </c>
      <c r="C12" s="685" t="s">
        <v>65</v>
      </c>
    </row>
    <row r="13" spans="1:7">
      <c r="A13" s="687" t="s">
        <v>2104</v>
      </c>
      <c r="B13" s="687"/>
      <c r="C13" s="687"/>
    </row>
    <row r="14" spans="1:7">
      <c r="A14" s="712"/>
      <c r="B14" s="712" t="s">
        <v>2088</v>
      </c>
      <c r="C14" s="712" t="s">
        <v>2096</v>
      </c>
    </row>
    <row r="15" spans="1:7">
      <c r="A15" s="713" t="s">
        <v>47</v>
      </c>
      <c r="B15" s="714">
        <v>41856</v>
      </c>
      <c r="C15" s="715">
        <v>0.21</v>
      </c>
      <c r="G15" s="21"/>
    </row>
    <row r="16" spans="1:7">
      <c r="A16" s="713" t="s">
        <v>24</v>
      </c>
      <c r="B16" s="714">
        <v>11776</v>
      </c>
      <c r="C16" s="715">
        <v>0.34</v>
      </c>
    </row>
    <row r="17" spans="1:18">
      <c r="A17" s="713" t="s">
        <v>48</v>
      </c>
      <c r="B17" s="714">
        <v>56832</v>
      </c>
      <c r="C17" s="715">
        <v>0.25</v>
      </c>
    </row>
    <row r="18" spans="1:18">
      <c r="A18" s="713" t="s">
        <v>2089</v>
      </c>
      <c r="B18" s="714">
        <v>0</v>
      </c>
      <c r="C18" s="715">
        <v>0</v>
      </c>
    </row>
    <row r="19" spans="1:18">
      <c r="A19" s="713" t="s">
        <v>2090</v>
      </c>
      <c r="B19" s="714">
        <v>0</v>
      </c>
      <c r="C19" s="715">
        <v>0</v>
      </c>
    </row>
    <row r="20" spans="1:18">
      <c r="A20" s="713" t="s">
        <v>1579</v>
      </c>
      <c r="B20" s="714">
        <v>0</v>
      </c>
      <c r="C20" s="715">
        <f>Supply!E37</f>
        <v>0</v>
      </c>
    </row>
    <row r="21" spans="1:18">
      <c r="A21" s="713" t="s">
        <v>49</v>
      </c>
      <c r="B21" s="714">
        <v>80000</v>
      </c>
      <c r="C21" s="715">
        <v>0</v>
      </c>
      <c r="E21" t="s">
        <v>2208</v>
      </c>
    </row>
    <row r="22" spans="1:18">
      <c r="A22" s="688" t="s">
        <v>2091</v>
      </c>
      <c r="B22" s="687"/>
    </row>
    <row r="23" spans="1:18">
      <c r="A23" s="686"/>
      <c r="B23" s="686"/>
      <c r="C23" s="686" t="s">
        <v>2085</v>
      </c>
    </row>
    <row r="24" spans="1:18">
      <c r="A24" s="684" t="s">
        <v>2095</v>
      </c>
      <c r="B24" s="21">
        <f>((유형화!C77+유형화!C94)*$C$16+$C$15*(유형화!E77+유형화!E94)+(유형화!D77+유형화!D94)*$C$17)*(1-Scenario!$E$5)</f>
        <v>952526.49575983896</v>
      </c>
      <c r="C24" s="685" t="s">
        <v>2094</v>
      </c>
    </row>
    <row r="25" spans="1:18">
      <c r="A25" s="684" t="s">
        <v>2092</v>
      </c>
      <c r="B25" s="21">
        <f>(유형화!E29*'환경연계형(자원회수)'!$F$115/860+유형화!$E$28*'환경연계형(물재생센터)'!AF45*'환경연계형(물재생센터)'!$X$71/860000)*(Scenario!$E$34/Scenario!$H$34)*(1+Scenario!$E$33)</f>
        <v>170141.36509584464</v>
      </c>
      <c r="C25" s="685" t="s">
        <v>178</v>
      </c>
    </row>
    <row r="26" spans="1:18">
      <c r="A26" s="684" t="s">
        <v>2093</v>
      </c>
      <c r="B26" s="21">
        <f>유형화!$E$30*'환경연계형(물재생센터)'!$X$61/860000*(Scenario!$E$34/Scenario!$H$34)*(1+Scenario!$E$33)</f>
        <v>3991.2505483922691</v>
      </c>
      <c r="C26" s="685" t="s">
        <v>178</v>
      </c>
    </row>
    <row r="27" spans="1:18">
      <c r="A27" s="694" t="s">
        <v>2105</v>
      </c>
      <c r="B27" s="21">
        <f>Demand!I6*1000000*(1-Scenario!E11)</f>
        <v>2799337.3751473147</v>
      </c>
      <c r="C27" s="685" t="s">
        <v>178</v>
      </c>
    </row>
    <row r="28" spans="1:18">
      <c r="A28" s="694" t="s">
        <v>2202</v>
      </c>
      <c r="B28" s="21">
        <f>Demand!I8*1000000*Scenario!E12</f>
        <v>273320.8659922303</v>
      </c>
      <c r="C28" s="685" t="s">
        <v>178</v>
      </c>
    </row>
    <row r="29" spans="1:18">
      <c r="A29" s="694" t="s">
        <v>2212</v>
      </c>
      <c r="B29" s="21">
        <f>(산업중심형!$AD$51*(산업중심형!$E$42+산업중심형!$F$42))+((산업중심형!$E$43+산업중심형!$F$43)*산업중심형!$AD$52)</f>
        <v>238270.2176079737</v>
      </c>
      <c r="C29" s="749" t="s">
        <v>178</v>
      </c>
      <c r="E29" t="s">
        <v>2260</v>
      </c>
    </row>
    <row r="30" spans="1:18">
      <c r="A30" t="s">
        <v>2251</v>
      </c>
    </row>
    <row r="31" spans="1:18">
      <c r="A31" s="686"/>
      <c r="B31" s="686"/>
      <c r="C31" s="686" t="s">
        <v>2085</v>
      </c>
      <c r="J31" s="750">
        <v>2020</v>
      </c>
      <c r="K31" s="750">
        <v>2025</v>
      </c>
      <c r="L31" s="750">
        <v>2030</v>
      </c>
      <c r="M31" s="750">
        <v>2035</v>
      </c>
      <c r="N31" s="750">
        <v>2040</v>
      </c>
      <c r="O31" s="750">
        <v>2045</v>
      </c>
      <c r="P31" s="750">
        <v>2050</v>
      </c>
    </row>
    <row r="32" spans="1:18">
      <c r="A32" s="684" t="s">
        <v>2253</v>
      </c>
      <c r="B32" s="21">
        <f>INDEX($J$32:$P$34,Q32,MATCH(Scenario!$E$4,$J$31:$P$31,1))*1000000/$G$37*(Demand!$E$4*(Demand!$E$5+Demand!$E$6))</f>
        <v>9075.5624271648849</v>
      </c>
      <c r="C32" s="685" t="s">
        <v>178</v>
      </c>
      <c r="E32" t="s">
        <v>2257</v>
      </c>
      <c r="F32" t="s">
        <v>2258</v>
      </c>
      <c r="I32" t="s">
        <v>2252</v>
      </c>
      <c r="J32">
        <v>0</v>
      </c>
      <c r="K32">
        <v>1.4472317065441391</v>
      </c>
      <c r="L32">
        <v>6.9223852413200158</v>
      </c>
      <c r="M32">
        <v>13.553243495622244</v>
      </c>
      <c r="N32">
        <v>16.901445388345333</v>
      </c>
      <c r="O32">
        <v>26.127089292344561</v>
      </c>
      <c r="P32">
        <v>26.872049243014164</v>
      </c>
      <c r="Q32">
        <v>1</v>
      </c>
      <c r="R32" t="s">
        <v>2259</v>
      </c>
    </row>
    <row r="33" spans="1:17">
      <c r="A33" s="684" t="s">
        <v>2255</v>
      </c>
      <c r="B33" s="21">
        <f>INDEX($J$32:$P$34,Q33,MATCH(Scenario!$E$4,$J$31:$P$31,1))*1000000/$G$37*(Demand!$E$4*(Demand!$E$5+Demand!$E$6))</f>
        <v>45243.118268620143</v>
      </c>
      <c r="C33" s="685" t="s">
        <v>178</v>
      </c>
      <c r="E33" t="s">
        <v>2257</v>
      </c>
      <c r="F33" t="s">
        <v>2258</v>
      </c>
      <c r="I33" t="s">
        <v>2254</v>
      </c>
      <c r="J33">
        <v>39.815797801368241</v>
      </c>
      <c r="K33">
        <v>36.937790240006727</v>
      </c>
      <c r="L33">
        <v>34.509188459390018</v>
      </c>
      <c r="M33">
        <v>31.224131047422503</v>
      </c>
      <c r="N33">
        <v>27.262874807541337</v>
      </c>
      <c r="O33">
        <v>22.689210063109115</v>
      </c>
      <c r="P33">
        <v>17.795984556636768</v>
      </c>
      <c r="Q33">
        <v>2</v>
      </c>
    </row>
    <row r="34" spans="1:17">
      <c r="A34" s="684" t="s">
        <v>2256</v>
      </c>
      <c r="B34" s="20">
        <f>INDEX($J$32:$P$34,Q34,MATCH(Scenario!$E$4,$J$31:$P$31,1))</f>
        <v>0.3</v>
      </c>
      <c r="C34" s="685" t="s">
        <v>711</v>
      </c>
      <c r="E34" t="s">
        <v>2257</v>
      </c>
      <c r="F34" t="s">
        <v>2258</v>
      </c>
      <c r="I34" t="s">
        <v>2256</v>
      </c>
      <c r="J34">
        <v>0.1</v>
      </c>
      <c r="K34">
        <v>0.2</v>
      </c>
      <c r="L34">
        <v>0.3</v>
      </c>
      <c r="M34">
        <v>0.5</v>
      </c>
      <c r="N34">
        <v>1</v>
      </c>
      <c r="O34">
        <v>1</v>
      </c>
      <c r="P34">
        <v>1</v>
      </c>
      <c r="Q34">
        <v>3</v>
      </c>
    </row>
    <row r="36" spans="1:17">
      <c r="E36" s="30" t="s">
        <v>392</v>
      </c>
      <c r="F36" s="30" t="s">
        <v>393</v>
      </c>
      <c r="G36" t="s">
        <v>352</v>
      </c>
    </row>
    <row r="37" spans="1:17">
      <c r="E37" s="82">
        <v>2713</v>
      </c>
      <c r="F37" s="82">
        <v>338</v>
      </c>
      <c r="G37" s="13">
        <f>E37+F37</f>
        <v>3051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topLeftCell="A15" zoomScaleNormal="100" workbookViewId="0">
      <selection activeCell="E27" sqref="E27"/>
    </sheetView>
  </sheetViews>
  <sheetFormatPr defaultRowHeight="13.5"/>
  <cols>
    <col min="1" max="1" width="13.25" style="703" customWidth="1"/>
    <col min="2" max="2" width="9.5" style="703" customWidth="1"/>
    <col min="3" max="4" width="9" style="703"/>
    <col min="5" max="5" width="9.375" style="703" bestFit="1" customWidth="1"/>
    <col min="6" max="6" width="9.875" style="703" bestFit="1" customWidth="1"/>
    <col min="7" max="8" width="9" style="703"/>
    <col min="9" max="9" width="2" style="703" customWidth="1"/>
    <col min="10" max="10" width="13.375" style="703" customWidth="1"/>
    <col min="11" max="11" width="15.625" style="703" bestFit="1" customWidth="1"/>
    <col min="12" max="12" width="14.25" style="703" bestFit="1" customWidth="1"/>
    <col min="13" max="13" width="11.25" style="703" bestFit="1" customWidth="1"/>
    <col min="14" max="14" width="8.75" style="703" customWidth="1"/>
    <col min="15" max="18" width="9" style="703"/>
    <col min="19" max="19" width="15.375" style="703" bestFit="1" customWidth="1"/>
    <col min="20" max="21" width="9" style="703"/>
    <col min="22" max="22" width="10.125" style="703" customWidth="1"/>
    <col min="23" max="29" width="9" style="703"/>
    <col min="30" max="30" width="9.875" style="703" bestFit="1" customWidth="1"/>
    <col min="31" max="16384" width="9" style="703"/>
  </cols>
  <sheetData>
    <row r="1" spans="1:32">
      <c r="A1" s="716"/>
      <c r="B1" s="716" t="s">
        <v>40</v>
      </c>
      <c r="C1" s="716" t="s">
        <v>41</v>
      </c>
      <c r="D1" s="716" t="s">
        <v>42</v>
      </c>
      <c r="E1" s="716" t="s">
        <v>43</v>
      </c>
      <c r="F1" s="716" t="s">
        <v>2115</v>
      </c>
      <c r="G1" s="716" t="s">
        <v>44</v>
      </c>
      <c r="H1" s="716" t="s">
        <v>45</v>
      </c>
      <c r="I1" s="755"/>
      <c r="J1" s="716"/>
      <c r="K1" s="716" t="s">
        <v>18</v>
      </c>
      <c r="L1" s="716" t="s">
        <v>19</v>
      </c>
      <c r="M1" s="716" t="s">
        <v>20</v>
      </c>
      <c r="N1" s="716" t="s">
        <v>21</v>
      </c>
      <c r="O1" s="711" t="s">
        <v>2264</v>
      </c>
      <c r="P1" s="711" t="s">
        <v>2265</v>
      </c>
      <c r="AC1" s="703" t="s">
        <v>18</v>
      </c>
      <c r="AD1" s="703" t="s">
        <v>19</v>
      </c>
      <c r="AF1" s="703" t="s">
        <v>2269</v>
      </c>
    </row>
    <row r="2" spans="1:32">
      <c r="A2" s="710" t="s">
        <v>22</v>
      </c>
      <c r="B2" s="705">
        <f>Supply!E4</f>
        <v>0</v>
      </c>
      <c r="C2" s="704"/>
      <c r="D2" s="704"/>
      <c r="E2" s="704"/>
      <c r="F2" s="704"/>
      <c r="G2" s="704"/>
      <c r="H2" s="704"/>
      <c r="I2" s="755"/>
      <c r="J2" s="710" t="s">
        <v>22</v>
      </c>
      <c r="K2" s="719">
        <f>AC2*(1+O2)^(Scenario!$E$4-Scenario!$H$4)</f>
        <v>1832721582.9633937</v>
      </c>
      <c r="L2" s="719">
        <f>AD2*(1+P2)^(Scenario!$E$4-Scenario!$H$4)</f>
        <v>36680456.154154576</v>
      </c>
      <c r="M2" s="719">
        <v>0</v>
      </c>
      <c r="N2" s="717">
        <v>20</v>
      </c>
      <c r="O2" s="754">
        <v>-1.9E-2</v>
      </c>
      <c r="P2" s="754">
        <v>-1.7999999999999999E-2</v>
      </c>
      <c r="AB2" s="703" t="s">
        <v>22</v>
      </c>
      <c r="AC2" s="703">
        <v>2220273219.2236619</v>
      </c>
      <c r="AD2" s="703">
        <v>43986544.909148023</v>
      </c>
    </row>
    <row r="3" spans="1:32">
      <c r="A3" s="710" t="s">
        <v>23</v>
      </c>
      <c r="B3" s="705">
        <f>Supply!E5</f>
        <v>0</v>
      </c>
      <c r="C3" s="704"/>
      <c r="D3" s="704"/>
      <c r="E3" s="704"/>
      <c r="F3" s="704"/>
      <c r="G3" s="704"/>
      <c r="H3" s="704"/>
      <c r="I3" s="755"/>
      <c r="J3" s="710" t="s">
        <v>23</v>
      </c>
      <c r="K3" s="719">
        <f>AC3*(1+O3)^(Scenario!$E$4-Scenario!$H$4)</f>
        <v>2930403511.9203148</v>
      </c>
      <c r="L3" s="719">
        <f>AD3*(1+P3)^(Scenario!$E$4-Scenario!$H$4)</f>
        <v>80281710.339047059</v>
      </c>
      <c r="M3" s="719">
        <v>0</v>
      </c>
      <c r="N3" s="717">
        <v>20</v>
      </c>
      <c r="O3" s="754">
        <v>-2.3E-2</v>
      </c>
      <c r="P3" s="754">
        <v>-3.5000000000000003E-2</v>
      </c>
      <c r="AB3" s="703" t="s">
        <v>23</v>
      </c>
      <c r="AC3" s="703">
        <v>3698126722.8476596</v>
      </c>
      <c r="AD3" s="703">
        <v>114641928.40827745</v>
      </c>
    </row>
    <row r="4" spans="1:32">
      <c r="A4" s="710" t="s">
        <v>17</v>
      </c>
      <c r="B4" s="705">
        <f>Supply!E6</f>
        <v>0</v>
      </c>
      <c r="C4" s="704"/>
      <c r="D4" s="704"/>
      <c r="E4" s="704"/>
      <c r="F4" s="704"/>
      <c r="G4" s="704"/>
      <c r="H4" s="704"/>
      <c r="I4" s="755"/>
      <c r="J4" s="710" t="s">
        <v>17</v>
      </c>
      <c r="K4" s="719">
        <f>AC4*(1+O4)^(Scenario!$E$4-Scenario!$H$4)</f>
        <v>517068098.08243495</v>
      </c>
      <c r="L4" s="719">
        <f>AD4*(1+P4)^(Scenario!$E$4-Scenario!$H$4)</f>
        <v>14089440.768930761</v>
      </c>
      <c r="M4" s="719">
        <v>0</v>
      </c>
      <c r="N4" s="717">
        <v>20</v>
      </c>
      <c r="O4" s="754">
        <v>-4.9000000000000002E-2</v>
      </c>
      <c r="P4" s="754">
        <v>-4.2000000000000003E-2</v>
      </c>
      <c r="AB4" s="703" t="s">
        <v>17</v>
      </c>
      <c r="AC4" s="703">
        <v>854560026.80875289</v>
      </c>
      <c r="AD4" s="703">
        <v>21639073.64022164</v>
      </c>
    </row>
    <row r="5" spans="1:32">
      <c r="A5" s="710" t="s">
        <v>25</v>
      </c>
      <c r="B5" s="705">
        <f>Supply!E7</f>
        <v>0</v>
      </c>
      <c r="C5" s="704">
        <v>0.5</v>
      </c>
      <c r="D5" s="704"/>
      <c r="E5" s="704">
        <v>0.4</v>
      </c>
      <c r="F5" s="704"/>
      <c r="G5" s="704"/>
      <c r="H5" s="704"/>
      <c r="I5" s="755"/>
      <c r="J5" s="710" t="s">
        <v>25</v>
      </c>
      <c r="K5" s="719">
        <f>AC5*(1+O5)^(Scenario!$E$4-Scenario!$H$4)</f>
        <v>1126400000</v>
      </c>
      <c r="L5" s="719">
        <f>AD5*(1+P5)^(Scenario!$E$4-Scenario!$H$4)</f>
        <v>95744000</v>
      </c>
      <c r="M5" s="719">
        <v>2560</v>
      </c>
      <c r="N5" s="718">
        <v>30</v>
      </c>
      <c r="O5" s="754">
        <v>0</v>
      </c>
      <c r="P5" s="754">
        <v>0</v>
      </c>
      <c r="AB5" s="703" t="s">
        <v>25</v>
      </c>
      <c r="AC5" s="703">
        <v>1126400000</v>
      </c>
      <c r="AD5" s="703">
        <v>95744000</v>
      </c>
    </row>
    <row r="6" spans="1:32">
      <c r="A6" s="710" t="s">
        <v>26</v>
      </c>
      <c r="B6" s="705">
        <f>Supply!E8</f>
        <v>0</v>
      </c>
      <c r="C6" s="706">
        <f>유형화!K15</f>
        <v>0.5</v>
      </c>
      <c r="D6" s="704"/>
      <c r="E6" s="706">
        <f>유형화!K16</f>
        <v>0.4</v>
      </c>
      <c r="F6" s="706">
        <v>0.25</v>
      </c>
      <c r="G6" s="704"/>
      <c r="H6" s="704"/>
      <c r="I6" s="755"/>
      <c r="J6" s="710" t="s">
        <v>26</v>
      </c>
      <c r="K6" s="719">
        <f>AC6*(1+O6)^(Scenario!$E$4-Scenario!$H$4)</f>
        <v>3044806524.2632079</v>
      </c>
      <c r="L6" s="719">
        <f>AD6*(1+P6)^(Scenario!$E$4-Scenario!$H$4)</f>
        <v>152240326.2131604</v>
      </c>
      <c r="M6" s="719">
        <v>2560</v>
      </c>
      <c r="N6" s="718">
        <v>30</v>
      </c>
      <c r="O6" s="754">
        <v>-2.8000000000000001E-2</v>
      </c>
      <c r="P6" s="754">
        <v>-2.8000000000000001E-2</v>
      </c>
      <c r="Q6" s="703">
        <f>L6/K6</f>
        <v>0.05</v>
      </c>
      <c r="S6" s="703">
        <v>1300</v>
      </c>
      <c r="AB6" s="703" t="s">
        <v>26</v>
      </c>
      <c r="AC6" s="703">
        <v>4044800000</v>
      </c>
      <c r="AD6" s="703">
        <v>202240000</v>
      </c>
    </row>
    <row r="7" spans="1:32">
      <c r="A7" s="710" t="s">
        <v>27</v>
      </c>
      <c r="B7" s="705">
        <f>Supply!E9</f>
        <v>0</v>
      </c>
      <c r="C7" s="704">
        <v>0.53</v>
      </c>
      <c r="D7" s="704"/>
      <c r="E7" s="704"/>
      <c r="F7" s="704"/>
      <c r="G7" s="704"/>
      <c r="H7" s="704"/>
      <c r="I7" s="755"/>
      <c r="J7" s="710" t="s">
        <v>27</v>
      </c>
      <c r="K7" s="719">
        <f>AC7*(1+O7)^(Scenario!$E$4-Scenario!$H$4)</f>
        <v>1291754350.1868236</v>
      </c>
      <c r="L7" s="719">
        <f>AD7*(1+P7)^(Scenario!$E$4-Scenario!$H$4)</f>
        <v>64587717.509341188</v>
      </c>
      <c r="M7" s="727">
        <v>2560</v>
      </c>
      <c r="N7" s="718">
        <v>35</v>
      </c>
      <c r="O7" s="754">
        <v>-2.8000000000000001E-2</v>
      </c>
      <c r="P7" s="754">
        <v>-2.8000000000000001E-2</v>
      </c>
      <c r="Q7" s="703" t="s">
        <v>2160</v>
      </c>
      <c r="S7" s="703">
        <v>1320</v>
      </c>
      <c r="T7" s="703" t="s">
        <v>2161</v>
      </c>
      <c r="U7" s="703" t="s">
        <v>2162</v>
      </c>
      <c r="AB7" s="703" t="s">
        <v>27</v>
      </c>
      <c r="AC7" s="703">
        <v>1716000000</v>
      </c>
      <c r="AD7" s="703">
        <v>85800000</v>
      </c>
    </row>
    <row r="8" spans="1:32">
      <c r="A8" s="710" t="s">
        <v>28</v>
      </c>
      <c r="B8" s="705">
        <f>Supply!E10</f>
        <v>0</v>
      </c>
      <c r="C8" s="704">
        <v>0.25</v>
      </c>
      <c r="D8" s="704"/>
      <c r="E8" s="704">
        <v>0.25</v>
      </c>
      <c r="F8" s="704"/>
      <c r="G8" s="704"/>
      <c r="H8" s="704"/>
      <c r="I8" s="755"/>
      <c r="J8" s="710" t="s">
        <v>28</v>
      </c>
      <c r="K8" s="719">
        <f>AC8*(1+O8)^(Scenario!$E$4-Scenario!$H$4)</f>
        <v>59658517.759951584</v>
      </c>
      <c r="L8" s="719">
        <f>AD8*(1+P8)^(Scenario!$E$4-Scenario!$H$4)</f>
        <v>596585.17759951588</v>
      </c>
      <c r="M8" s="719">
        <v>8960</v>
      </c>
      <c r="N8" s="718">
        <v>30</v>
      </c>
      <c r="O8" s="754">
        <v>-7.0000000000000001E-3</v>
      </c>
      <c r="P8" s="754">
        <f>O8</f>
        <v>-7.0000000000000001E-3</v>
      </c>
      <c r="S8" s="703">
        <f>S6*S7</f>
        <v>1716000</v>
      </c>
      <c r="AB8" s="703" t="s">
        <v>28</v>
      </c>
      <c r="AC8" s="703">
        <v>64000000</v>
      </c>
      <c r="AD8" s="703">
        <v>640000</v>
      </c>
    </row>
    <row r="9" spans="1:32" ht="16.5">
      <c r="A9" s="710" t="s">
        <v>29</v>
      </c>
      <c r="B9" s="705">
        <f>Supply!E16</f>
        <v>0</v>
      </c>
      <c r="C9" s="704"/>
      <c r="D9" s="704">
        <v>1</v>
      </c>
      <c r="E9" s="704">
        <v>3.5</v>
      </c>
      <c r="F9" s="704"/>
      <c r="G9" s="704"/>
      <c r="H9" s="704"/>
      <c r="I9" s="755"/>
      <c r="J9" s="710" t="s">
        <v>29</v>
      </c>
      <c r="K9" s="719">
        <f>AC9*(1+O9)^(Scenario!$E$4-Scenario!$H$4)</f>
        <v>744838794.79028642</v>
      </c>
      <c r="L9" s="719">
        <f>AD9*(1+P9)^(Scenario!$E$4-Scenario!$H$4)</f>
        <v>2410481.5365381436</v>
      </c>
      <c r="M9" s="719">
        <v>2560</v>
      </c>
      <c r="N9" s="718">
        <v>25</v>
      </c>
      <c r="O9" s="754">
        <v>-6.0000000000000001E-3</v>
      </c>
      <c r="P9" s="754">
        <f>O9</f>
        <v>-6.0000000000000001E-3</v>
      </c>
      <c r="S9" s="21">
        <f>S8*1000</f>
        <v>1716000000</v>
      </c>
      <c r="AB9" s="703" t="s">
        <v>29</v>
      </c>
      <c r="AC9" s="703">
        <v>791040000</v>
      </c>
      <c r="AD9" s="703">
        <v>2560000</v>
      </c>
    </row>
    <row r="10" spans="1:32">
      <c r="A10" s="710" t="s">
        <v>30</v>
      </c>
      <c r="B10" s="705">
        <f>Supply!E11</f>
        <v>0</v>
      </c>
      <c r="C10" s="704"/>
      <c r="D10" s="704">
        <v>1</v>
      </c>
      <c r="E10" s="704">
        <v>1</v>
      </c>
      <c r="F10" s="704"/>
      <c r="G10" s="704"/>
      <c r="H10" s="704"/>
      <c r="I10" s="755"/>
      <c r="J10" s="710" t="s">
        <v>30</v>
      </c>
      <c r="K10" s="719">
        <f>AC10*(1+O10)^(Scenario!$E$4-Scenario!$H$4)</f>
        <v>96000000</v>
      </c>
      <c r="L10" s="719">
        <f>AD10*(1+P10)^(Scenario!$E$4-Scenario!$H$4)</f>
        <v>3584000</v>
      </c>
      <c r="M10" s="719">
        <v>256</v>
      </c>
      <c r="N10" s="718">
        <v>35</v>
      </c>
      <c r="O10" s="754">
        <v>0</v>
      </c>
      <c r="P10" s="754">
        <v>0</v>
      </c>
      <c r="S10" s="726"/>
      <c r="AB10" s="703" t="s">
        <v>30</v>
      </c>
      <c r="AC10" s="703">
        <v>96000000</v>
      </c>
      <c r="AD10" s="703">
        <v>3584000</v>
      </c>
    </row>
    <row r="11" spans="1:32">
      <c r="A11" s="710" t="s">
        <v>32</v>
      </c>
      <c r="B11" s="705">
        <f>Supply!E26</f>
        <v>0</v>
      </c>
      <c r="C11" s="704"/>
      <c r="D11" s="704"/>
      <c r="E11" s="704"/>
      <c r="F11" s="704"/>
      <c r="G11" s="707"/>
      <c r="H11" s="704"/>
      <c r="I11" s="755"/>
      <c r="J11" s="710" t="s">
        <v>32</v>
      </c>
      <c r="K11" s="719">
        <f>AC11*(1+O11)^(Scenario!$E$4-Scenario!$H$4)</f>
        <v>64000</v>
      </c>
      <c r="L11" s="719">
        <f>AD11*(1+P11)^(Scenario!$E$4-Scenario!$H$4)</f>
        <v>1280000</v>
      </c>
      <c r="M11" s="719">
        <v>0</v>
      </c>
      <c r="N11" s="718">
        <v>50</v>
      </c>
      <c r="O11" s="754">
        <v>0</v>
      </c>
      <c r="P11" s="754">
        <v>0</v>
      </c>
      <c r="AB11" s="703" t="s">
        <v>32</v>
      </c>
      <c r="AC11" s="703">
        <v>64000</v>
      </c>
      <c r="AD11" s="703">
        <v>1280000</v>
      </c>
    </row>
    <row r="12" spans="1:32">
      <c r="A12" s="710" t="s">
        <v>31</v>
      </c>
      <c r="B12" s="705">
        <f>Supply!E20</f>
        <v>0</v>
      </c>
      <c r="C12" s="704"/>
      <c r="D12" s="704"/>
      <c r="E12" s="704"/>
      <c r="F12" s="704"/>
      <c r="G12" s="707"/>
      <c r="H12" s="704"/>
      <c r="I12" s="755"/>
      <c r="J12" s="710" t="s">
        <v>31</v>
      </c>
      <c r="K12" s="719">
        <f>AC12*(1+O12)^(Scenario!$E$4-Scenario!$H$4)</f>
        <v>33024000</v>
      </c>
      <c r="L12" s="719">
        <f>AD12*(1+P12)^(Scenario!$E$4-Scenario!$H$4)</f>
        <v>39680000</v>
      </c>
      <c r="M12" s="719">
        <v>460.79999999999995</v>
      </c>
      <c r="N12" s="718">
        <v>41.4</v>
      </c>
      <c r="O12" s="754">
        <v>0</v>
      </c>
      <c r="P12" s="754">
        <v>0</v>
      </c>
      <c r="AB12" s="703" t="s">
        <v>31</v>
      </c>
      <c r="AC12" s="703">
        <v>33024000</v>
      </c>
      <c r="AD12" s="703">
        <v>39680000</v>
      </c>
    </row>
    <row r="13" spans="1:32">
      <c r="A13" s="710" t="s">
        <v>33</v>
      </c>
      <c r="B13" s="705">
        <f>Supply!E25</f>
        <v>0</v>
      </c>
      <c r="C13" s="704"/>
      <c r="D13" s="704"/>
      <c r="E13" s="704"/>
      <c r="F13" s="704"/>
      <c r="G13" s="704"/>
      <c r="H13" s="704"/>
      <c r="I13" s="755"/>
      <c r="J13" s="710" t="s">
        <v>33</v>
      </c>
      <c r="K13" s="719">
        <f>AC13*(1+O13)^(Scenario!$E$4-Scenario!$H$4)</f>
        <v>32680012.101505674</v>
      </c>
      <c r="L13" s="719">
        <f>AD13*(1+P13)^(Scenario!$E$4-Scenario!$H$4)</f>
        <v>522926.59640802979</v>
      </c>
      <c r="M13" s="719">
        <v>0</v>
      </c>
      <c r="N13" s="718">
        <v>30</v>
      </c>
      <c r="O13" s="754">
        <v>-1.6E-2</v>
      </c>
      <c r="P13" s="754">
        <v>-0.02</v>
      </c>
      <c r="AB13" s="703" t="s">
        <v>33</v>
      </c>
      <c r="AC13" s="703">
        <v>38400000</v>
      </c>
      <c r="AD13" s="703">
        <v>640000</v>
      </c>
    </row>
    <row r="14" spans="1:32">
      <c r="A14" s="710" t="s">
        <v>34</v>
      </c>
      <c r="B14" s="705">
        <f>Supply!E17</f>
        <v>0</v>
      </c>
      <c r="C14" s="704"/>
      <c r="D14" s="704">
        <v>0.7</v>
      </c>
      <c r="E14" s="704"/>
      <c r="F14" s="704"/>
      <c r="G14" s="704"/>
      <c r="H14" s="704"/>
      <c r="I14" s="755"/>
      <c r="J14" s="710" t="s">
        <v>34</v>
      </c>
      <c r="K14" s="719">
        <f>AC14*(1+O14)^(Scenario!$E$4-Scenario!$H$4)</f>
        <v>481773184.218862</v>
      </c>
      <c r="L14" s="719">
        <f>AD14*(1+P14)^(Scenario!$E$4-Scenario!$H$4)</f>
        <v>18302259.390664957</v>
      </c>
      <c r="M14" s="719">
        <v>1280</v>
      </c>
      <c r="N14" s="718">
        <v>30</v>
      </c>
      <c r="O14" s="754">
        <v>-2.8000000000000001E-2</v>
      </c>
      <c r="P14" s="754">
        <v>-3.3000000000000002E-2</v>
      </c>
      <c r="AB14" s="703" t="s">
        <v>34</v>
      </c>
      <c r="AC14" s="703">
        <v>640000000</v>
      </c>
      <c r="AD14" s="703">
        <v>25600000</v>
      </c>
    </row>
    <row r="15" spans="1:32">
      <c r="A15" s="710" t="s">
        <v>35</v>
      </c>
      <c r="B15" s="705">
        <f>Supply!E24</f>
        <v>0</v>
      </c>
      <c r="C15" s="704">
        <v>0.9</v>
      </c>
      <c r="D15" s="704">
        <v>0.9</v>
      </c>
      <c r="E15" s="704"/>
      <c r="F15" s="704"/>
      <c r="G15" s="704"/>
      <c r="H15" s="704"/>
      <c r="I15" s="755"/>
      <c r="J15" s="710" t="s">
        <v>35</v>
      </c>
      <c r="K15" s="719">
        <f>AC15*(1+O15)^(Scenario!$E$4-Scenario!$H$4)</f>
        <v>159788025.01050723</v>
      </c>
      <c r="L15" s="719">
        <f>AD15*(1+P15)^(Scenario!$E$4-Scenario!$H$4)</f>
        <v>4344408.8963740123</v>
      </c>
      <c r="M15" s="719">
        <v>0</v>
      </c>
      <c r="N15" s="718">
        <v>20</v>
      </c>
      <c r="O15" s="754">
        <v>-3.6999999999999998E-2</v>
      </c>
      <c r="P15" s="754">
        <v>-3.7999999999999999E-2</v>
      </c>
      <c r="AB15" s="703" t="s">
        <v>35</v>
      </c>
      <c r="AC15" s="703">
        <v>232960000</v>
      </c>
      <c r="AD15" s="703">
        <v>6400000</v>
      </c>
    </row>
    <row r="16" spans="1:32">
      <c r="A16" s="710" t="s">
        <v>36</v>
      </c>
      <c r="B16" s="705">
        <f>Supply!E19</f>
        <v>0</v>
      </c>
      <c r="C16" s="704"/>
      <c r="D16" s="704"/>
      <c r="E16" s="704"/>
      <c r="F16" s="704"/>
      <c r="G16" s="704"/>
      <c r="H16" s="704"/>
      <c r="I16" s="755"/>
      <c r="J16" s="710" t="s">
        <v>36</v>
      </c>
      <c r="K16" s="719">
        <f>AC16*(1+O16)^(Scenario!$E$4-Scenario!$H$4)</f>
        <v>79894012.505253613</v>
      </c>
      <c r="L16" s="719">
        <f>AD16*(1+P16)^(Scenario!$E$4-Scenario!$H$4)</f>
        <v>0</v>
      </c>
      <c r="M16" s="719">
        <v>0</v>
      </c>
      <c r="N16" s="718">
        <v>20</v>
      </c>
      <c r="O16" s="754">
        <v>-3.6999999999999998E-2</v>
      </c>
      <c r="P16" s="754">
        <v>0</v>
      </c>
      <c r="AB16" s="703" t="s">
        <v>36</v>
      </c>
      <c r="AC16" s="703">
        <v>116480000</v>
      </c>
      <c r="AD16" s="703">
        <v>0</v>
      </c>
    </row>
    <row r="17" spans="1:37">
      <c r="A17" s="710" t="s">
        <v>37</v>
      </c>
      <c r="B17" s="704">
        <v>0</v>
      </c>
      <c r="C17" s="704">
        <v>0.9</v>
      </c>
      <c r="D17" s="704">
        <v>0.9</v>
      </c>
      <c r="E17" s="704"/>
      <c r="F17" s="704"/>
      <c r="G17" s="708">
        <v>80400</v>
      </c>
      <c r="H17" s="704"/>
      <c r="I17" s="755"/>
      <c r="J17" s="710" t="s">
        <v>37</v>
      </c>
      <c r="K17" s="719">
        <f>AC17*(1+O17)^(Scenario!$E$4-Scenario!$H$4)</f>
        <v>9856000</v>
      </c>
      <c r="L17" s="719">
        <f>AD17*(1+P17)^(Scenario!$E$4-Scenario!$H$4)</f>
        <v>1708800</v>
      </c>
      <c r="M17" s="719">
        <v>3840</v>
      </c>
      <c r="N17" s="718">
        <v>40</v>
      </c>
      <c r="O17" s="754">
        <v>0</v>
      </c>
      <c r="P17" s="754">
        <v>0</v>
      </c>
      <c r="AB17" s="703" t="s">
        <v>37</v>
      </c>
      <c r="AC17" s="703">
        <v>9856000</v>
      </c>
      <c r="AD17" s="703">
        <v>1708800</v>
      </c>
    </row>
    <row r="18" spans="1:37">
      <c r="A18" s="710" t="s">
        <v>39</v>
      </c>
      <c r="B18" s="704">
        <v>0</v>
      </c>
      <c r="C18" s="704"/>
      <c r="D18" s="704"/>
      <c r="E18" s="704"/>
      <c r="F18" s="704"/>
      <c r="G18" s="704"/>
      <c r="H18" s="704"/>
      <c r="I18" s="755"/>
      <c r="J18" s="710" t="s">
        <v>39</v>
      </c>
      <c r="K18" s="719">
        <f>AC18*(1+O18)^(Scenario!$E$4-Scenario!$H$4)</f>
        <v>0</v>
      </c>
      <c r="L18" s="719">
        <f>AD18*(1+P18)^(Scenario!$E$4-Scenario!$H$4)</f>
        <v>0</v>
      </c>
      <c r="M18" s="719">
        <v>0</v>
      </c>
      <c r="N18" s="718">
        <v>20</v>
      </c>
      <c r="O18" s="754">
        <v>0</v>
      </c>
      <c r="P18" s="754">
        <v>0</v>
      </c>
      <c r="AB18" s="703" t="s">
        <v>39</v>
      </c>
      <c r="AC18" s="703">
        <v>0</v>
      </c>
      <c r="AD18" s="703">
        <v>0</v>
      </c>
    </row>
    <row r="19" spans="1:37">
      <c r="A19" s="710" t="s">
        <v>38</v>
      </c>
      <c r="B19" s="705">
        <f>Supply!E12</f>
        <v>0</v>
      </c>
      <c r="C19" s="704"/>
      <c r="D19" s="704">
        <v>1</v>
      </c>
      <c r="E19" s="704">
        <v>1</v>
      </c>
      <c r="F19" s="704"/>
      <c r="G19" s="704"/>
      <c r="H19" s="704"/>
      <c r="I19" s="755"/>
      <c r="J19" s="710" t="s">
        <v>38</v>
      </c>
      <c r="K19" s="719">
        <f>AC19*(1+O19)^(Scenario!$E$4-Scenario!$H$4)</f>
        <v>64000000</v>
      </c>
      <c r="L19" s="719">
        <f>AD19*(1+P19)^(Scenario!$E$4-Scenario!$H$4)</f>
        <v>2560000</v>
      </c>
      <c r="M19" s="719">
        <v>0</v>
      </c>
      <c r="N19" s="718">
        <v>30</v>
      </c>
      <c r="O19" s="754">
        <v>0</v>
      </c>
      <c r="P19" s="754">
        <v>0</v>
      </c>
      <c r="AB19" s="703" t="s">
        <v>38</v>
      </c>
      <c r="AC19" s="703">
        <v>64000000</v>
      </c>
      <c r="AD19" s="703">
        <v>2560000</v>
      </c>
    </row>
    <row r="20" spans="1:37">
      <c r="A20" s="710" t="s">
        <v>1546</v>
      </c>
      <c r="B20" s="705">
        <f>Supply!E18</f>
        <v>0</v>
      </c>
      <c r="C20" s="704"/>
      <c r="D20" s="709">
        <f>0.7*0.764/1.024</f>
        <v>0.52226562499999996</v>
      </c>
      <c r="E20" s="704"/>
      <c r="F20" s="704"/>
      <c r="G20" s="704"/>
      <c r="H20" s="704"/>
      <c r="I20" s="755"/>
      <c r="J20" s="710" t="s">
        <v>1546</v>
      </c>
      <c r="K20" s="719">
        <f>AC20*(1+O20)^(Scenario!$E$4-Scenario!$H$4)</f>
        <v>385418547.37508959</v>
      </c>
      <c r="L20" s="719">
        <f>AD20*(1+P20)^(Scenario!$E$4-Scenario!$H$4)</f>
        <v>15416741.895003583</v>
      </c>
      <c r="M20" s="719">
        <v>0</v>
      </c>
      <c r="N20" s="718">
        <v>30</v>
      </c>
      <c r="O20" s="754">
        <v>-2.8000000000000001E-2</v>
      </c>
      <c r="P20" s="754">
        <v>-2.8000000000000001E-2</v>
      </c>
      <c r="AB20" s="703" t="s">
        <v>2266</v>
      </c>
      <c r="AC20" s="703">
        <v>512000000</v>
      </c>
      <c r="AD20" s="703">
        <v>20480000</v>
      </c>
    </row>
    <row r="21" spans="1:37">
      <c r="A21" s="710" t="s">
        <v>1545</v>
      </c>
      <c r="B21" s="705">
        <f>Supply!E30</f>
        <v>0</v>
      </c>
      <c r="C21" s="705">
        <f>1-Supply!E31</f>
        <v>0.95</v>
      </c>
      <c r="D21" s="705">
        <f>1-Supply!E31</f>
        <v>0.95</v>
      </c>
      <c r="E21" s="704"/>
      <c r="F21" s="704"/>
      <c r="G21" s="704"/>
      <c r="H21" s="704"/>
      <c r="I21" s="755"/>
      <c r="J21" s="710" t="s">
        <v>1545</v>
      </c>
      <c r="K21" s="719">
        <f>AC21*(1+O21)^(Scenario!$E$4-Scenario!$H$4)</f>
        <v>0</v>
      </c>
      <c r="L21" s="719">
        <f>AD21*(1+P21)^(Scenario!$E$4-Scenario!$H$4)</f>
        <v>0</v>
      </c>
      <c r="M21" s="719">
        <f>Supply!E38*1000</f>
        <v>30000</v>
      </c>
      <c r="N21" s="718">
        <v>50</v>
      </c>
      <c r="O21" s="754">
        <v>0</v>
      </c>
      <c r="P21" s="754">
        <v>0</v>
      </c>
      <c r="Q21" s="703" t="s">
        <v>107</v>
      </c>
      <c r="AB21" s="703" t="s">
        <v>2267</v>
      </c>
      <c r="AC21" s="703">
        <v>0</v>
      </c>
      <c r="AD21" s="703">
        <v>0</v>
      </c>
    </row>
    <row r="22" spans="1:37">
      <c r="A22" s="710" t="s">
        <v>2200</v>
      </c>
      <c r="B22" s="705">
        <v>0</v>
      </c>
      <c r="C22" s="709">
        <f>1-Supply!E45</f>
        <v>0.95</v>
      </c>
      <c r="D22" s="709">
        <f>1-Supply!E45</f>
        <v>0.95</v>
      </c>
      <c r="E22" s="704"/>
      <c r="F22" s="704"/>
      <c r="G22" s="704"/>
      <c r="H22" s="704"/>
      <c r="J22" s="710" t="s">
        <v>2200</v>
      </c>
      <c r="K22" s="719">
        <f>AC22*(1+O22)^(Scenario!$E$4-Scenario!$H$4)</f>
        <v>0</v>
      </c>
      <c r="L22" s="719">
        <f>AD22*(1+P22)^(Scenario!$E$4-Scenario!$H$4)</f>
        <v>0</v>
      </c>
      <c r="M22" s="719">
        <f>Supply!E42*1000</f>
        <v>0</v>
      </c>
      <c r="N22" s="718">
        <v>50</v>
      </c>
      <c r="O22" s="754">
        <v>0</v>
      </c>
      <c r="P22" s="754">
        <v>0</v>
      </c>
      <c r="AB22" s="703" t="s">
        <v>2268</v>
      </c>
      <c r="AC22" s="703">
        <v>0</v>
      </c>
      <c r="AD22" s="703">
        <v>0</v>
      </c>
    </row>
    <row r="24" spans="1:37" ht="16.5">
      <c r="A24" s="720" t="s">
        <v>1565</v>
      </c>
      <c r="B24" s="720"/>
      <c r="C24" s="720"/>
      <c r="D24" s="720"/>
      <c r="E24" s="720"/>
      <c r="F24" s="720"/>
      <c r="G24" s="720"/>
      <c r="H24" s="720"/>
      <c r="O24" s="21"/>
      <c r="P24" s="21"/>
      <c r="Q24" s="21"/>
      <c r="U24" s="809"/>
      <c r="V24" s="809"/>
      <c r="W24" s="817" t="s">
        <v>2004</v>
      </c>
      <c r="X24" s="817"/>
      <c r="Y24" s="817" t="s">
        <v>128</v>
      </c>
      <c r="Z24" s="817"/>
      <c r="AA24" s="817" t="s">
        <v>129</v>
      </c>
      <c r="AB24" s="817"/>
      <c r="AC24" s="817"/>
      <c r="AD24" s="817"/>
      <c r="AE24" s="817" t="s">
        <v>130</v>
      </c>
      <c r="AF24" s="817"/>
    </row>
    <row r="25" spans="1:37" ht="16.5">
      <c r="A25" s="725"/>
      <c r="B25" s="716" t="s">
        <v>1565</v>
      </c>
      <c r="E25" s="703" t="s">
        <v>2158</v>
      </c>
      <c r="F25" s="711" t="s">
        <v>2165</v>
      </c>
      <c r="G25" s="703" t="s">
        <v>1364</v>
      </c>
      <c r="H25" s="703" t="s">
        <v>2129</v>
      </c>
      <c r="J25" s="711"/>
      <c r="K25" s="21">
        <v>1</v>
      </c>
      <c r="L25" s="21" t="s">
        <v>2004</v>
      </c>
      <c r="M25" s="21"/>
      <c r="N25" s="5" t="s">
        <v>2135</v>
      </c>
      <c r="O25" s="21"/>
      <c r="P25" s="21"/>
      <c r="Q25" s="21"/>
      <c r="U25" s="809"/>
      <c r="V25" s="809"/>
      <c r="W25" s="817"/>
      <c r="X25" s="817"/>
      <c r="Y25" s="817"/>
      <c r="Z25" s="817"/>
      <c r="AA25" s="817" t="s">
        <v>2097</v>
      </c>
      <c r="AB25" s="817"/>
      <c r="AC25" s="817" t="s">
        <v>2098</v>
      </c>
      <c r="AD25" s="817"/>
      <c r="AE25" s="733" t="s">
        <v>2097</v>
      </c>
      <c r="AF25" s="733" t="s">
        <v>2149</v>
      </c>
    </row>
    <row r="26" spans="1:37" ht="16.5">
      <c r="A26" s="710" t="s">
        <v>22</v>
      </c>
      <c r="B26" s="693">
        <f>(Demand!$E$4*($X28+ $W28)*Scenario!$E$17+Demand!$E$18*Scenario!$E$17*($Z28+$Y28)+Demand!$E$30*Scenario!$E$17*($AB28+$AA28)+Demand!$E$30*Demand!$E$32*Scenario!$E$17*($AC28+$AD28)+Demand!$E$47*Scenario!$E$17*$AE28+Demand!$E$48*Scenario!$E$17*$AF28)/$E26*1000000</f>
        <v>1.656933188116807</v>
      </c>
      <c r="E26" s="21">
        <f>F26*(1+Scenario!$E$16)^(Scenario!$H$4-Scenario!$I$4)</f>
        <v>45264.347734649156</v>
      </c>
      <c r="F26" s="21">
        <v>50000</v>
      </c>
      <c r="H26" s="703" t="s">
        <v>2131</v>
      </c>
      <c r="J26" s="711"/>
      <c r="K26" s="21">
        <v>2</v>
      </c>
      <c r="L26" s="21" t="s">
        <v>128</v>
      </c>
      <c r="M26" s="21"/>
      <c r="N26" s="5" t="s">
        <v>2136</v>
      </c>
      <c r="O26" s="21"/>
      <c r="P26" s="21"/>
      <c r="Q26" s="21"/>
      <c r="U26" s="809"/>
      <c r="V26" s="809"/>
      <c r="W26" s="733" t="s">
        <v>2139</v>
      </c>
      <c r="X26" s="733" t="s">
        <v>939</v>
      </c>
      <c r="Y26" s="733" t="s">
        <v>2139</v>
      </c>
      <c r="Z26" s="733" t="s">
        <v>939</v>
      </c>
      <c r="AA26" s="733" t="s">
        <v>2163</v>
      </c>
      <c r="AB26" s="733" t="s">
        <v>968</v>
      </c>
      <c r="AC26" s="733" t="s">
        <v>1262</v>
      </c>
      <c r="AD26" s="733" t="s">
        <v>2149</v>
      </c>
      <c r="AE26" s="733" t="s">
        <v>968</v>
      </c>
      <c r="AF26" s="733" t="s">
        <v>2149</v>
      </c>
    </row>
    <row r="27" spans="1:37" ht="16.5">
      <c r="A27" s="710" t="s">
        <v>23</v>
      </c>
      <c r="B27" s="693">
        <f>(Demand!$E$4*($X29+ $W29)*Scenario!$E$17+Demand!$E$18*Scenario!$E$17*($Z29+$Y29)+Demand!$E$30*Scenario!$E$17*($AB29+$AA29)+Demand!$E$30*Demand!$E$32*Scenario!$E$17*($AC29+$AD29)+Demand!$E$47*Scenario!$E$17*$AE29+Demand!$E$48*Scenario!$E$17*$AF29)/$E27*1000000</f>
        <v>281.98760646529598</v>
      </c>
      <c r="E27" s="21">
        <f>F27*(1+Scenario!$E$16)^(Scenario!$H$4-Scenario!$I$4)*(1+Scenario!$E$69)^(Scenario!$H$4-Scenario!$I$4)</f>
        <v>106540.78114384839</v>
      </c>
      <c r="F27" s="21">
        <v>130000</v>
      </c>
      <c r="H27" s="703" t="s">
        <v>2132</v>
      </c>
      <c r="K27" s="21">
        <v>3</v>
      </c>
      <c r="L27" s="21" t="s">
        <v>129</v>
      </c>
      <c r="M27" s="21"/>
      <c r="N27" s="721"/>
      <c r="O27" s="21"/>
      <c r="P27" s="21"/>
      <c r="Q27" s="21"/>
      <c r="U27" s="811" t="s">
        <v>2144</v>
      </c>
      <c r="V27" s="812"/>
      <c r="W27" s="734">
        <v>0.15</v>
      </c>
      <c r="X27" s="734">
        <v>0.2</v>
      </c>
      <c r="Y27" s="734">
        <v>0.05</v>
      </c>
      <c r="Z27" s="734">
        <v>0.25</v>
      </c>
      <c r="AA27" s="734">
        <f>'참고_농어촌연계형 자료'!I101</f>
        <v>8.7919503621414374E-2</v>
      </c>
      <c r="AB27" s="734">
        <f>'참고_농어촌연계형 자료'!I98</f>
        <v>0.46523546937983212</v>
      </c>
      <c r="AC27" s="734">
        <f>'농어촌지역형(어촌)'!U32*Demand!E32</f>
        <v>8.9484559931126365E-3</v>
      </c>
      <c r="AD27" s="734">
        <f>'농어촌지역형(어촌)'!U33*Demand!E32</f>
        <v>0.17009510015357496</v>
      </c>
      <c r="AE27" s="734">
        <f>항만인프라형!Y24</f>
        <v>0.1830623293052745</v>
      </c>
      <c r="AF27" s="734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10" t="s">
        <v>17</v>
      </c>
      <c r="B28" s="693">
        <f>(Demand!$E$4*($X30+ $W30)*Scenario!$E$17+Demand!$E$18*Scenario!$E$17*($Z30+$Y30)+Demand!$E$30*Scenario!$E$17*($AB30+$AA30)+Demand!$E$30*Demand!$E$32*Scenario!$E$17*($AC30+$AD30)+Demand!$E$47*Scenario!$E$17*$AE30+Demand!$E$48*Scenario!$E$17*$AF30)/$E28*1000000</f>
        <v>145.90561159589083</v>
      </c>
      <c r="E28" s="21">
        <f>F28*(1+Scenario!$E$16)^(Scenario!$H$4-Scenario!$I$4)</f>
        <v>8962.3408514605326</v>
      </c>
      <c r="F28" s="21">
        <v>9900</v>
      </c>
      <c r="H28" s="703" t="s">
        <v>2130</v>
      </c>
      <c r="J28" s="726"/>
      <c r="K28" s="21">
        <v>4</v>
      </c>
      <c r="L28" s="21" t="s">
        <v>130</v>
      </c>
      <c r="M28" s="21"/>
      <c r="N28" s="721" t="s">
        <v>2137</v>
      </c>
      <c r="O28" s="21"/>
      <c r="P28" s="21"/>
      <c r="Q28" s="21"/>
      <c r="U28" s="810" t="s">
        <v>2145</v>
      </c>
      <c r="V28" s="729" t="s">
        <v>22</v>
      </c>
      <c r="W28" s="730"/>
      <c r="X28" s="730">
        <v>0</v>
      </c>
      <c r="Y28" s="730"/>
      <c r="Z28" s="730">
        <v>0.03</v>
      </c>
      <c r="AA28" s="730"/>
      <c r="AB28" s="730">
        <v>0.1</v>
      </c>
      <c r="AC28" s="730"/>
      <c r="AD28" s="730"/>
      <c r="AE28" s="730"/>
      <c r="AF28" s="730"/>
    </row>
    <row r="29" spans="1:37" ht="16.5">
      <c r="A29" s="710" t="s">
        <v>25</v>
      </c>
      <c r="B29" s="693">
        <f>(Demand!$E$4*($X31+ $W31)*Scenario!$E$17+Demand!$E$18*Scenario!$E$17*($Z31+$Y31)+Demand!$E$30*Scenario!$E$17*($AB31+$AA31)+Demand!$E$30*Demand!$E$32*Scenario!$E$17*($AC31+$AD31)+Demand!$E$47*Scenario!$E$17*$AE31+Demand!$E$48*Scenario!$E$17*$AF31)/$E29*1000000</f>
        <v>165.69331881168068</v>
      </c>
      <c r="E29" s="21">
        <f>F29*(1+Scenario!$E$16)^(Scenario!$H$4-Scenario!$I$4)</f>
        <v>905.28695469298316</v>
      </c>
      <c r="F29" s="21">
        <v>1000</v>
      </c>
      <c r="H29" s="703" t="s">
        <v>2133</v>
      </c>
      <c r="K29" s="21"/>
      <c r="L29" s="21"/>
      <c r="M29" s="21"/>
      <c r="N29" s="721" t="s">
        <v>2138</v>
      </c>
      <c r="O29" s="21"/>
      <c r="P29" s="21"/>
      <c r="Q29" s="21"/>
      <c r="U29" s="810"/>
      <c r="V29" s="729" t="s">
        <v>23</v>
      </c>
      <c r="W29" s="730"/>
      <c r="X29" s="730">
        <v>0</v>
      </c>
      <c r="Y29" s="730"/>
      <c r="Z29" s="730">
        <v>0</v>
      </c>
      <c r="AA29" s="730"/>
      <c r="AB29" s="730">
        <v>0</v>
      </c>
      <c r="AC29" s="730"/>
      <c r="AD29" s="730">
        <f>AD27</f>
        <v>0.17009510015357496</v>
      </c>
      <c r="AE29" s="730"/>
      <c r="AF29" s="730">
        <f>AF27-SUM(AF30:AF37)</f>
        <v>0.30043179865696751</v>
      </c>
      <c r="AH29" s="703" t="s">
        <v>2159</v>
      </c>
    </row>
    <row r="30" spans="1:37" ht="16.5">
      <c r="A30" s="710" t="s">
        <v>26</v>
      </c>
      <c r="B30" s="693">
        <f>(Demand!$E$4*($X32+ $W32)*Scenario!$E$17+Demand!$E$18*Scenario!$E$17*($Z32+$Y32)+Demand!$E$30*Scenario!$E$17*($AB32+$AA32)+Demand!$E$30*Demand!$E$32*Scenario!$E$17*($AC32+$AD32)+Demand!$E$47*Scenario!$E$17*$AE32+Demand!$E$48*Scenario!$E$17*$AF32)/$E30*1000000</f>
        <v>165.69331881168068</v>
      </c>
      <c r="E30" s="21">
        <f>F30*(1+Scenario!$E$16)^(Scenario!$H$4-Scenario!$I$4)</f>
        <v>905.28695469298316</v>
      </c>
      <c r="F30" s="21">
        <v>1000</v>
      </c>
      <c r="H30" s="703" t="s">
        <v>2130</v>
      </c>
      <c r="K30" s="21"/>
      <c r="L30" s="21"/>
      <c r="M30" s="21"/>
      <c r="O30" s="21"/>
      <c r="P30" s="21"/>
      <c r="Q30" s="21"/>
      <c r="U30" s="810"/>
      <c r="V30" s="729" t="s">
        <v>17</v>
      </c>
      <c r="W30" s="730">
        <v>0.15</v>
      </c>
      <c r="X30" s="730">
        <v>0.16</v>
      </c>
      <c r="Y30" s="730">
        <v>0.05</v>
      </c>
      <c r="Z30" s="730">
        <v>0.05</v>
      </c>
      <c r="AA30" s="730">
        <f>AA27</f>
        <v>8.7919503621414374E-2</v>
      </c>
      <c r="AB30" s="730">
        <f>AB27-SUM(AB28:AB29,AB31:AB37)</f>
        <v>0.19523546937983211</v>
      </c>
      <c r="AC30" s="730">
        <f>AC27</f>
        <v>8.9484559931126365E-3</v>
      </c>
      <c r="AD30" s="730"/>
      <c r="AE30" s="730">
        <f>AE27-SUM(AE31:AE37)</f>
        <v>0.11306232930527449</v>
      </c>
      <c r="AF30" s="730"/>
    </row>
    <row r="31" spans="1:37" ht="16.5">
      <c r="A31" s="710" t="s">
        <v>27</v>
      </c>
      <c r="B31" s="693">
        <f>(Demand!$E$4*($X33+ $W33)*Scenario!$E$17+Demand!$E$18*Scenario!$E$17*($Z33+$Y33)+Demand!$E$30*Scenario!$E$17*($AB33+$AA33)+Demand!$E$30*Demand!$E$32*Scenario!$E$17*($AC33+$AD33)+Demand!$E$47*Scenario!$E$17*$AE33+Demand!$E$48*Scenario!$E$17*$AF33)/$E31*1000000</f>
        <v>276.15553135280118</v>
      </c>
      <c r="E31" s="742">
        <f>F31*(1+Scenario!$E$16)^(Scenario!$H$4-Scenario!$I$4)</f>
        <v>905.28695469298316</v>
      </c>
      <c r="F31" s="21">
        <v>1000</v>
      </c>
      <c r="H31" s="703" t="s">
        <v>2134</v>
      </c>
      <c r="K31" s="21"/>
      <c r="L31" s="21"/>
      <c r="M31" s="21"/>
      <c r="O31" s="21"/>
      <c r="P31" s="21"/>
      <c r="Q31" s="21"/>
      <c r="U31" s="810"/>
      <c r="V31" s="729" t="s">
        <v>25</v>
      </c>
      <c r="W31" s="730"/>
      <c r="X31" s="730">
        <v>0.01</v>
      </c>
      <c r="Y31" s="730"/>
      <c r="Z31" s="730">
        <v>0.05</v>
      </c>
      <c r="AA31" s="730"/>
      <c r="AB31" s="730">
        <v>0.05</v>
      </c>
      <c r="AC31" s="730"/>
      <c r="AD31" s="730"/>
      <c r="AE31" s="730"/>
      <c r="AF31" s="730"/>
    </row>
    <row r="32" spans="1:37" ht="16.5">
      <c r="A32" s="710" t="s">
        <v>32</v>
      </c>
      <c r="B32" s="693">
        <f>(Demand!$E$4*($X34+ $W34)*Scenario!$E$17+Demand!$E$18*Scenario!$E$17*($Z34+$Y34)+Demand!$E$30*Scenario!$E$17*($AB34+$AA34)+Demand!$E$30*Demand!$E$32*Scenario!$E$17*($AC34+$AD34)+Demand!$E$47*Scenario!$E$17*$AE34+Demand!$E$48*Scenario!$E$17*$AF34)/$E32*1000000</f>
        <v>1518.8554224404065</v>
      </c>
      <c r="E32" s="21">
        <f>F32*(1+Scenario!$E$16)^(Scenario!$H$4-Scenario!$I$4)</f>
        <v>90.528695469298313</v>
      </c>
      <c r="F32" s="21">
        <v>100</v>
      </c>
      <c r="H32" s="703" t="s">
        <v>2133</v>
      </c>
      <c r="K32" s="21"/>
      <c r="L32" s="21"/>
      <c r="M32" s="21"/>
      <c r="O32" s="21"/>
      <c r="P32" s="21"/>
      <c r="Q32" s="21"/>
      <c r="U32" s="810"/>
      <c r="V32" s="729" t="s">
        <v>26</v>
      </c>
      <c r="W32" s="730"/>
      <c r="X32" s="730">
        <v>0.01</v>
      </c>
      <c r="Y32" s="730"/>
      <c r="Z32" s="730">
        <v>0.05</v>
      </c>
      <c r="AA32" s="730"/>
      <c r="AB32" s="730">
        <v>0.05</v>
      </c>
      <c r="AC32" s="730"/>
      <c r="AD32" s="730"/>
      <c r="AE32" s="730"/>
      <c r="AF32" s="730"/>
    </row>
    <row r="33" spans="1:34" ht="16.5">
      <c r="A33" s="710" t="s">
        <v>33</v>
      </c>
      <c r="B33" s="693">
        <f>(Demand!$E$4*($X35+ $W35)*Scenario!$E$17+Demand!$E$18*Scenario!$E$17*($Z35+$Y35)+Demand!$E$30*Scenario!$E$17*($AB35+$AA35)+Demand!$E$30*Demand!$E$32*Scenario!$E$17*($AC35+$AD35)+Demand!$E$47*Scenario!$E$17*$AE35+Demand!$E$48*Scenario!$E$17*$AF35)/$E33*1000000</f>
        <v>414.23329702920182</v>
      </c>
      <c r="E33" s="21">
        <f>F33*(1+Scenario!$E$16)^(Scenario!$H$4-Scenario!$I$4)</f>
        <v>90.528695469298313</v>
      </c>
      <c r="F33" s="21">
        <v>100</v>
      </c>
      <c r="H33" s="703">
        <v>1</v>
      </c>
      <c r="K33" s="21"/>
      <c r="L33" s="21"/>
      <c r="M33" s="21"/>
      <c r="N33" s="703" t="s">
        <v>2140</v>
      </c>
      <c r="O33" s="21"/>
      <c r="P33" s="21"/>
      <c r="Q33" s="21"/>
      <c r="U33" s="810"/>
      <c r="V33" s="729" t="s">
        <v>27</v>
      </c>
      <c r="W33" s="730"/>
      <c r="X33" s="730">
        <v>0</v>
      </c>
      <c r="Y33" s="730"/>
      <c r="Z33" s="730">
        <v>0.05</v>
      </c>
      <c r="AA33" s="730"/>
      <c r="AB33" s="730">
        <v>0.05</v>
      </c>
      <c r="AC33" s="730"/>
      <c r="AD33" s="730"/>
      <c r="AE33" s="730">
        <v>0.05</v>
      </c>
      <c r="AF33" s="730"/>
    </row>
    <row r="34" spans="1:34" ht="16.5">
      <c r="A34" s="710" t="s">
        <v>34</v>
      </c>
      <c r="B34" s="693">
        <f>(Demand!$E$4*($X36+ $W36)*Scenario!$E$17+Demand!$E$18*Scenario!$E$17*($Z36+$Y36)+Demand!$E$30*Scenario!$E$17*($AB36+$AA36)+Demand!$E$30*Demand!$E$32*Scenario!$E$17*($AC36+$AD36)+Demand!$E$47*Scenario!$E$17*$AE36+Demand!$E$48*Scenario!$E$17*$AF36)/$E34*1000000</f>
        <v>1518.8554224404065</v>
      </c>
      <c r="E34" s="21">
        <f>F34*(1+Scenario!$E$16)^(Scenario!$H$4-Scenario!$I$4)</f>
        <v>90.528695469298313</v>
      </c>
      <c r="F34" s="21">
        <v>100</v>
      </c>
      <c r="H34" s="703">
        <v>1</v>
      </c>
      <c r="K34" s="21"/>
      <c r="L34" s="21"/>
      <c r="M34" s="21"/>
      <c r="N34" s="703" t="s">
        <v>2141</v>
      </c>
      <c r="O34" s="21"/>
      <c r="P34" s="21"/>
      <c r="Q34" s="21"/>
      <c r="U34" s="810"/>
      <c r="V34" s="729" t="s">
        <v>32</v>
      </c>
      <c r="W34" s="730"/>
      <c r="X34" s="730">
        <v>5.0000000000000001E-3</v>
      </c>
      <c r="Y34" s="730"/>
      <c r="Z34" s="730">
        <v>5.0000000000000001E-3</v>
      </c>
      <c r="AA34" s="730"/>
      <c r="AB34" s="730">
        <v>5.0000000000000001E-3</v>
      </c>
      <c r="AC34" s="730"/>
      <c r="AD34" s="730"/>
      <c r="AE34" s="730">
        <v>5.0000000000000001E-3</v>
      </c>
      <c r="AF34" s="730">
        <v>1E-3</v>
      </c>
      <c r="AH34" s="721" t="s">
        <v>2147</v>
      </c>
    </row>
    <row r="35" spans="1:34" ht="16.5">
      <c r="A35" s="710" t="s">
        <v>35</v>
      </c>
      <c r="B35" s="693">
        <f>(Demand!$E$4*($X37+ $W37)*Scenario!$E$17+Demand!$E$18*Scenario!$E$17*($Z37+$Y37)+Demand!$E$30*Scenario!$E$17*($AB37+$AA37)+Demand!$E$30*Demand!$E$32*Scenario!$E$17*($AC37+$AD37)+Demand!$E$47*Scenario!$E$17*$AE37+Demand!$E$48*Scenario!$E$17*$AF37)/$E35*1000000</f>
        <v>1518.8554224404065</v>
      </c>
      <c r="E35" s="21">
        <f>F35*(1+Scenario!$E$16)^(Scenario!$H$4-Scenario!$I$4)</f>
        <v>90.528695469298313</v>
      </c>
      <c r="F35" s="21">
        <v>100</v>
      </c>
      <c r="H35" s="703" t="s">
        <v>2130</v>
      </c>
      <c r="K35" s="21"/>
      <c r="L35" s="21"/>
      <c r="M35" s="21"/>
      <c r="O35" s="21"/>
      <c r="P35" s="21"/>
      <c r="Q35" s="21"/>
      <c r="U35" s="810"/>
      <c r="V35" s="729" t="s">
        <v>33</v>
      </c>
      <c r="W35" s="730"/>
      <c r="X35" s="730">
        <v>5.0000000000000001E-3</v>
      </c>
      <c r="Y35" s="730"/>
      <c r="Z35" s="730">
        <v>5.0000000000000001E-3</v>
      </c>
      <c r="AA35" s="730"/>
      <c r="AB35" s="730">
        <v>5.0000000000000001E-3</v>
      </c>
      <c r="AC35" s="730"/>
      <c r="AD35" s="730"/>
      <c r="AE35" s="730">
        <v>5.0000000000000001E-3</v>
      </c>
      <c r="AF35" s="730"/>
      <c r="AH35" s="721" t="s">
        <v>2146</v>
      </c>
    </row>
    <row r="36" spans="1:34" ht="16.5">
      <c r="A36" s="710" t="s">
        <v>31</v>
      </c>
      <c r="B36" s="743">
        <f>B32/2</f>
        <v>759.42771122020326</v>
      </c>
      <c r="E36" s="21"/>
      <c r="H36" s="703" t="s">
        <v>2130</v>
      </c>
      <c r="K36" s="21"/>
      <c r="L36" s="21"/>
      <c r="M36" s="21"/>
      <c r="O36" s="21"/>
      <c r="P36" s="21"/>
      <c r="Q36" s="21"/>
      <c r="U36" s="810"/>
      <c r="V36" s="729" t="s">
        <v>34</v>
      </c>
      <c r="W36" s="730"/>
      <c r="X36" s="730">
        <v>5.0000000000000001E-3</v>
      </c>
      <c r="Y36" s="730"/>
      <c r="Z36" s="730">
        <v>5.0000000000000001E-3</v>
      </c>
      <c r="AA36" s="730"/>
      <c r="AB36" s="730">
        <v>5.0000000000000001E-3</v>
      </c>
      <c r="AC36" s="730"/>
      <c r="AD36" s="730"/>
      <c r="AE36" s="730">
        <v>5.0000000000000001E-3</v>
      </c>
      <c r="AF36" s="730">
        <v>1E-3</v>
      </c>
      <c r="AH36" s="721" t="s">
        <v>2148</v>
      </c>
    </row>
    <row r="37" spans="1:34" ht="16.5">
      <c r="A37" s="711"/>
      <c r="F37" s="21"/>
      <c r="H37" s="703" t="s">
        <v>2133</v>
      </c>
      <c r="K37" s="21"/>
      <c r="L37" s="21"/>
      <c r="M37" s="21"/>
      <c r="O37" s="21"/>
      <c r="P37" s="21"/>
      <c r="Q37" s="21"/>
      <c r="U37" s="810"/>
      <c r="V37" s="729" t="s">
        <v>35</v>
      </c>
      <c r="W37" s="730"/>
      <c r="X37" s="730">
        <v>5.0000000000000001E-3</v>
      </c>
      <c r="Y37" s="730"/>
      <c r="Z37" s="730">
        <v>5.0000000000000001E-3</v>
      </c>
      <c r="AA37" s="730"/>
      <c r="AB37" s="730">
        <v>5.0000000000000001E-3</v>
      </c>
      <c r="AC37" s="730"/>
      <c r="AD37" s="730"/>
      <c r="AE37" s="730">
        <v>5.0000000000000001E-3</v>
      </c>
      <c r="AF37" s="730">
        <v>1E-3</v>
      </c>
      <c r="AH37" s="703" t="s">
        <v>2152</v>
      </c>
    </row>
    <row r="38" spans="1:34" ht="16.5">
      <c r="A38" s="711"/>
      <c r="F38" s="21"/>
      <c r="H38" s="703" t="s">
        <v>2130</v>
      </c>
      <c r="K38" s="21"/>
      <c r="L38" s="21"/>
      <c r="M38" s="21"/>
      <c r="N38" s="724" t="s">
        <v>2150</v>
      </c>
      <c r="O38" s="21"/>
      <c r="P38" s="21"/>
      <c r="Q38" s="21"/>
      <c r="U38" s="813"/>
      <c r="V38" s="814"/>
      <c r="W38" s="735">
        <f t="shared" ref="W38:AF38" si="0">SUM(W28:W37)</f>
        <v>0.15</v>
      </c>
      <c r="X38" s="735">
        <f t="shared" si="0"/>
        <v>0.20000000000000004</v>
      </c>
      <c r="Y38" s="735">
        <f t="shared" si="0"/>
        <v>0.05</v>
      </c>
      <c r="Z38" s="735">
        <f t="shared" si="0"/>
        <v>0.25</v>
      </c>
      <c r="AA38" s="735">
        <f t="shared" si="0"/>
        <v>8.7919503621414374E-2</v>
      </c>
      <c r="AB38" s="735">
        <f t="shared" si="0"/>
        <v>0.46523546937983212</v>
      </c>
      <c r="AC38" s="735">
        <f t="shared" si="0"/>
        <v>8.9484559931126365E-3</v>
      </c>
      <c r="AD38" s="735">
        <f t="shared" si="0"/>
        <v>0.17009510015357496</v>
      </c>
      <c r="AE38" s="735">
        <f t="shared" si="0"/>
        <v>0.1830623293052745</v>
      </c>
      <c r="AF38" s="735">
        <f t="shared" si="0"/>
        <v>0.30343179865696751</v>
      </c>
      <c r="AH38" s="703" t="s">
        <v>2153</v>
      </c>
    </row>
    <row r="39" spans="1:34" ht="16.5">
      <c r="A39" s="711"/>
      <c r="F39" s="21"/>
      <c r="H39" s="703" t="s">
        <v>2130</v>
      </c>
      <c r="K39" s="21"/>
      <c r="L39" s="21"/>
      <c r="M39" s="21"/>
      <c r="N39" s="703" t="s">
        <v>2151</v>
      </c>
      <c r="O39" s="21"/>
      <c r="P39" s="21"/>
      <c r="Q39" s="21"/>
      <c r="U39" s="815"/>
      <c r="V39" s="816"/>
      <c r="W39" s="728" t="str">
        <f t="shared" ref="W39:AF39" si="1">IF(W38=W27,"O","X")</f>
        <v>O</v>
      </c>
      <c r="X39" s="728" t="str">
        <f t="shared" si="1"/>
        <v>O</v>
      </c>
      <c r="Y39" s="728" t="str">
        <f t="shared" si="1"/>
        <v>O</v>
      </c>
      <c r="Z39" s="728" t="str">
        <f t="shared" si="1"/>
        <v>O</v>
      </c>
      <c r="AA39" s="728" t="str">
        <f t="shared" si="1"/>
        <v>O</v>
      </c>
      <c r="AB39" s="728" t="str">
        <f t="shared" si="1"/>
        <v>O</v>
      </c>
      <c r="AC39" s="728" t="str">
        <f t="shared" si="1"/>
        <v>O</v>
      </c>
      <c r="AD39" s="728" t="str">
        <f t="shared" si="1"/>
        <v>O</v>
      </c>
      <c r="AE39" s="728" t="str">
        <f t="shared" si="1"/>
        <v>O</v>
      </c>
      <c r="AF39" s="728" t="str">
        <f t="shared" si="1"/>
        <v>O</v>
      </c>
      <c r="AH39" s="703" t="s">
        <v>2154</v>
      </c>
    </row>
    <row r="40" spans="1:34" ht="16.5">
      <c r="A40" s="711"/>
      <c r="F40" s="21"/>
      <c r="H40" s="703" t="s">
        <v>2130</v>
      </c>
      <c r="K40" s="21"/>
      <c r="L40" s="21"/>
      <c r="M40" s="21"/>
      <c r="O40" s="21"/>
      <c r="P40" s="21"/>
      <c r="Q40" s="21"/>
      <c r="U40" s="723"/>
      <c r="V40" s="711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3" t="s">
        <v>2155</v>
      </c>
    </row>
    <row r="41" spans="1:34" ht="16.5">
      <c r="A41" s="711"/>
      <c r="F41" s="21"/>
      <c r="K41" s="21"/>
      <c r="L41" s="21"/>
      <c r="M41" s="21"/>
      <c r="O41" s="21"/>
      <c r="P41" s="21"/>
      <c r="Q41" s="21"/>
      <c r="U41" s="723"/>
      <c r="V41" s="711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11"/>
      <c r="F42" s="21"/>
      <c r="K42" s="21"/>
      <c r="L42" s="21"/>
      <c r="M42" s="21"/>
      <c r="O42" s="21"/>
      <c r="P42" s="21"/>
      <c r="Q42" s="21"/>
      <c r="U42" s="723"/>
    </row>
    <row r="43" spans="1:34" ht="16.5">
      <c r="A43" s="711"/>
      <c r="F43" s="21"/>
      <c r="H43" s="703" t="s">
        <v>2130</v>
      </c>
      <c r="K43" s="21"/>
      <c r="L43" s="21"/>
      <c r="M43" s="21"/>
      <c r="O43" s="21"/>
      <c r="P43" s="21"/>
      <c r="Q43" s="21"/>
      <c r="U43" s="723"/>
      <c r="V43" s="711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3" t="s">
        <v>2156</v>
      </c>
    </row>
    <row r="44" spans="1:34" ht="16.5">
      <c r="A44" s="711"/>
      <c r="F44" s="21"/>
      <c r="H44" s="703" t="s">
        <v>2130</v>
      </c>
      <c r="K44" s="21"/>
      <c r="L44" s="21"/>
      <c r="M44" s="21"/>
      <c r="U44" s="723"/>
      <c r="V44" s="711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21" t="s">
        <v>2157</v>
      </c>
    </row>
    <row r="45" spans="1:34" ht="16.5">
      <c r="A45" s="711"/>
      <c r="F45" s="21"/>
      <c r="H45" s="703" t="s">
        <v>2130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AE24:AF24"/>
    <mergeCell ref="W24:X25"/>
    <mergeCell ref="Y24:Z25"/>
    <mergeCell ref="AA25:AB25"/>
    <mergeCell ref="AC25:AD25"/>
    <mergeCell ref="U24:V26"/>
    <mergeCell ref="U28:U37"/>
    <mergeCell ref="U27:V27"/>
    <mergeCell ref="U38:V39"/>
    <mergeCell ref="AA24:AD24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2030</v>
      </c>
    </row>
    <row r="2" spans="1:16">
      <c r="A2" s="9"/>
      <c r="B2" s="10"/>
    </row>
    <row r="3" spans="1:16">
      <c r="A3" s="9" t="s">
        <v>1</v>
      </c>
      <c r="B3" s="486">
        <f>유형화!E14</f>
        <v>0.7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1-Scenario!E13</f>
        <v>0.9</v>
      </c>
      <c r="D8" t="s">
        <v>2203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0.9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3"/>
      <c r="D31" s="683"/>
      <c r="E31" s="683"/>
      <c r="F31" s="683"/>
      <c r="G31" s="683"/>
      <c r="H31" s="683"/>
      <c r="I31" s="683"/>
      <c r="J31" s="683"/>
      <c r="K31" s="683"/>
      <c r="L31" s="683"/>
      <c r="M31" s="683"/>
      <c r="N31" s="683"/>
      <c r="O31" s="683"/>
      <c r="P31" s="683"/>
      <c r="Q31" s="683"/>
      <c r="R31" s="683"/>
      <c r="S31" s="683"/>
      <c r="T31" s="683"/>
      <c r="U31" s="683"/>
    </row>
    <row r="32" spans="2:21">
      <c r="C32" s="683"/>
      <c r="D32" s="683"/>
      <c r="E32" s="683"/>
      <c r="F32" s="683"/>
      <c r="G32" s="683"/>
      <c r="H32" s="683"/>
      <c r="I32" s="683"/>
      <c r="J32" s="683"/>
      <c r="K32" s="683"/>
      <c r="L32" s="683"/>
      <c r="M32" s="683"/>
      <c r="N32" s="683"/>
      <c r="O32" s="683"/>
      <c r="P32" s="683"/>
      <c r="Q32" s="683"/>
      <c r="R32" s="683"/>
      <c r="S32" s="683"/>
      <c r="T32" s="683"/>
      <c r="U32" s="683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2111</v>
      </c>
    </row>
    <row r="8" spans="9:9">
      <c r="I8" t="s">
        <v>2112</v>
      </c>
    </row>
    <row r="9" spans="9:9">
      <c r="I9" t="s">
        <v>2113</v>
      </c>
    </row>
    <row r="10" spans="9:9">
      <c r="I10" t="s">
        <v>2114</v>
      </c>
    </row>
    <row r="13" spans="9:9">
      <c r="I13" t="s">
        <v>2116</v>
      </c>
    </row>
    <row r="14" spans="9:9">
      <c r="I14" t="s">
        <v>2117</v>
      </c>
    </row>
    <row r="15" spans="9:9">
      <c r="I15" s="4" t="s">
        <v>2118</v>
      </c>
    </row>
    <row r="17" spans="9:15">
      <c r="I17" t="s">
        <v>2119</v>
      </c>
    </row>
    <row r="18" spans="9:15">
      <c r="I18" t="s">
        <v>2120</v>
      </c>
    </row>
    <row r="19" spans="9:15">
      <c r="I19" t="s">
        <v>2121</v>
      </c>
    </row>
    <row r="20" spans="9:15">
      <c r="I20" t="s">
        <v>2122</v>
      </c>
    </row>
    <row r="23" spans="9:15">
      <c r="I23" t="s">
        <v>2123</v>
      </c>
      <c r="O23" s="702" t="s">
        <v>2128</v>
      </c>
    </row>
    <row r="24" spans="9:15">
      <c r="I24" t="s">
        <v>2124</v>
      </c>
    </row>
    <row r="26" spans="9:15">
      <c r="I26" t="s">
        <v>2125</v>
      </c>
    </row>
    <row r="28" spans="9:15">
      <c r="I28" t="s">
        <v>2126</v>
      </c>
    </row>
    <row r="29" spans="9:15">
      <c r="I29" t="s">
        <v>2127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zoomScaleNormal="100" workbookViewId="0">
      <selection activeCell="L21" sqref="L2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0" t="s">
        <v>1537</v>
      </c>
      <c r="C1" s="440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443">
        <f>유형화!$F$71*hourly1!B3/hourly1!$B$8763+유형화!$F$72*hourly1!C3/hourly1!$C$8763+유형화!$F$73*hourly1!D3/hourly1!$D$8763+유형화!$F$74*hourly1!E3/hourly1!$E$8763</f>
        <v>93.772768713317134</v>
      </c>
      <c r="C2" s="441">
        <f>hourly1!$F3*유형화!$G$71/hourly1!$F$8763+유형화!$G$72*hourly1!$G3/hourly1!$F$8763+유형화!$G$74*hourly1!I3/hourly1!$I$8763</f>
        <v>3.067271279287108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443">
        <f>유형화!$F$71*hourly1!B4/hourly1!$B$8763+유형화!$F$72*hourly1!C4/hourly1!$C$8763+유형화!$F$73*hourly1!D4/hourly1!$D$8763+유형화!$F$74*hourly1!E4/hourly1!$E$8763</f>
        <v>95.108330539181637</v>
      </c>
      <c r="C3" s="441">
        <f>hourly1!$F4*유형화!$G$71/hourly1!$F$8763+유형화!$G$72*hourly1!$G4/hourly1!$F$8763+유형화!$G$74*hourly1!I4/hourly1!$I$8763</f>
        <v>3.5574851088668189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443">
        <f>유형화!$F$71*hourly1!B5/hourly1!$B$8763+유형화!$F$72*hourly1!C5/hourly1!$C$8763+유형화!$F$73*hourly1!D5/hourly1!$D$8763+유형화!$F$74*hourly1!E5/hourly1!$E$8763</f>
        <v>96.73958369047304</v>
      </c>
      <c r="C4" s="441">
        <f>hourly1!$F5*유형화!$G$71/hourly1!$F$8763+유형화!$G$72*hourly1!$G5/hourly1!$F$8763+유형화!$G$74*hourly1!I5/hourly1!$I$8763</f>
        <v>4.0232189283909463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443">
        <f>유형화!$F$71*hourly1!B6/hourly1!$B$8763+유형화!$F$72*hourly1!C6/hourly1!$C$8763+유형화!$F$73*hourly1!D6/hourly1!$D$8763+유형화!$F$74*hourly1!E6/hourly1!$E$8763</f>
        <v>98.059897147488599</v>
      </c>
      <c r="C5" s="441">
        <f>hourly1!$F6*유형화!$G$71/hourly1!$F$8763+유형화!$G$72*hourly1!$G6/hourly1!$F$8763+유형화!$G$74*hourly1!I6/hourly1!$I$8763</f>
        <v>4.366137547870161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443">
        <f>유형화!$F$71*hourly1!B7/hourly1!$B$8763+유형화!$F$72*hourly1!C7/hourly1!$C$8763+유형화!$F$73*hourly1!D7/hourly1!$D$8763+유형화!$F$74*hourly1!E7/hourly1!$E$8763</f>
        <v>99.341817136156095</v>
      </c>
      <c r="C6" s="441">
        <f>hourly1!$F7*유형화!$G$71/hourly1!$F$8763+유형화!$G$72*hourly1!$G7/hourly1!$F$8763+유형화!$G$74*hourly1!I7/hourly1!$I$8763</f>
        <v>4.672713886402529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443">
        <f>유형화!$F$71*hourly1!B8/hourly1!$B$8763+유형화!$F$72*hourly1!C8/hourly1!$C$8763+유형화!$F$73*hourly1!D8/hourly1!$D$8763+유형화!$F$74*hourly1!E8/hourly1!$E$8763</f>
        <v>101.63798583892441</v>
      </c>
      <c r="C7" s="441">
        <f>hourly1!$F8*유형화!$G$71/hourly1!$F$8763+유형화!$G$72*hourly1!$G8/hourly1!$F$8763+유형화!$G$74*hourly1!I8/hourly1!$I$8763</f>
        <v>4.9816341898697045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443">
        <f>유형화!$F$71*hourly1!B9/hourly1!$B$8763+유형화!$F$72*hourly1!C9/hourly1!$C$8763+유형화!$F$73*hourly1!D9/hourly1!$D$8763+유형화!$F$74*hourly1!E9/hourly1!$E$8763</f>
        <v>109.64329207377975</v>
      </c>
      <c r="C8" s="441">
        <f>hourly1!$F9*유형화!$G$71/hourly1!$F$8763+유형화!$G$72*hourly1!$G9/hourly1!$F$8763+유형화!$G$74*hourly1!I9/hourly1!$I$8763</f>
        <v>9.7543587935905549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443">
        <f>유형화!$F$71*hourly1!B10/hourly1!$B$8763+유형화!$F$72*hourly1!C10/hourly1!$C$8763+유형화!$F$73*hourly1!D10/hourly1!$D$8763+유형화!$F$74*hourly1!E10/hourly1!$E$8763</f>
        <v>247.94653049757895</v>
      </c>
      <c r="C9" s="441">
        <f>hourly1!$F10*유형화!$G$71/hourly1!$F$8763+유형화!$G$72*hourly1!$G10/hourly1!$F$8763+유형화!$G$74*hourly1!I10/hourly1!$I$8763</f>
        <v>9.8773549470249371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443">
        <f>유형화!$F$71*hourly1!B11/hourly1!$B$8763+유형화!$F$72*hourly1!C11/hourly1!$C$8763+유형화!$F$73*hourly1!D11/hourly1!$D$8763+유형화!$F$74*hourly1!E11/hourly1!$E$8763</f>
        <v>386.43403895883279</v>
      </c>
      <c r="C10" s="441">
        <f>hourly1!$F11*유형화!$G$71/hourly1!$F$8763+유형화!$G$72*hourly1!$G11/hourly1!$F$8763+유형화!$G$74*hourly1!I11/hourly1!$I$8763</f>
        <v>9.4214006151760525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443">
        <f>유형화!$F$71*hourly1!B12/hourly1!$B$8763+유형화!$F$72*hourly1!C12/hourly1!$C$8763+유형화!$F$73*hourly1!D12/hourly1!$D$8763+유형화!$F$74*hourly1!E12/hourly1!$E$8763</f>
        <v>471.29136668267518</v>
      </c>
      <c r="C11" s="441">
        <f>hourly1!$F12*유형화!$G$71/hourly1!$F$8763+유형화!$G$72*hourly1!$G12/hourly1!$F$8763+유형화!$G$74*hourly1!I12/hourly1!$I$8763</f>
        <v>8.6981313726133145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443">
        <f>유형화!$F$71*hourly1!B13/hourly1!$B$8763+유형화!$F$72*hourly1!C13/hourly1!$C$8763+유형화!$F$73*hourly1!D13/hourly1!$D$8763+유형화!$F$74*hourly1!E13/hourly1!$E$8763</f>
        <v>554.21001781466157</v>
      </c>
      <c r="C12" s="441">
        <f>hourly1!$F13*유형화!$G$71/hourly1!$F$8763+유형화!$G$72*hourly1!$G13/hourly1!$F$8763+유형화!$G$74*hourly1!I13/hourly1!$I$8763</f>
        <v>8.0547600252679477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443">
        <f>유형화!$F$71*hourly1!B14/hourly1!$B$8763+유형화!$F$72*hourly1!C14/hourly1!$C$8763+유형화!$F$73*hourly1!D14/hourly1!$D$8763+유형화!$F$74*hourly1!E14/hourly1!$E$8763</f>
        <v>470.37492195758443</v>
      </c>
      <c r="C13" s="441">
        <f>hourly1!$F14*유형화!$G$71/hourly1!$F$8763+유형화!$G$72*hourly1!$G14/hourly1!$F$8763+유형화!$G$74*hourly1!I14/hourly1!$I$8763</f>
        <v>7.4919513827947615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443">
        <f>유형화!$F$71*hourly1!B15/hourly1!$B$8763+유형화!$F$72*hourly1!C15/hourly1!$C$8763+유형화!$F$73*hourly1!D15/hourly1!$D$8763+유형화!$F$74*hourly1!E15/hourly1!$E$8763</f>
        <v>281.87197279549139</v>
      </c>
      <c r="C14" s="441">
        <f>hourly1!$F15*유형화!$G$71/hourly1!$F$8763+유형화!$G$72*hourly1!$G15/hourly1!$F$8763+유형화!$G$74*hourly1!I15/hourly1!$I$8763</f>
        <v>6.5076173377617588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443">
        <f>유형화!$F$71*hourly1!B16/hourly1!$B$8763+유형화!$F$72*hourly1!C16/hourly1!$C$8763+유형화!$F$73*hourly1!D16/hourly1!$D$8763+유형화!$F$74*hourly1!E16/hourly1!$E$8763</f>
        <v>379.49804316360604</v>
      </c>
      <c r="C15" s="441">
        <f>hourly1!$F16*유형화!$G$71/hourly1!$F$8763+유형화!$G$72*hourly1!$G16/hourly1!$F$8763+유형화!$G$74*hourly1!I16/hourly1!$I$8763</f>
        <v>6.7275548428281837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443">
        <f>유형화!$F$71*hourly1!B17/hourly1!$B$8763+유형화!$F$72*hourly1!C17/hourly1!$C$8763+유형화!$F$73*hourly1!D17/hourly1!$D$8763+유형화!$F$74*hourly1!E17/hourly1!$E$8763</f>
        <v>541.91397267706714</v>
      </c>
      <c r="C16" s="441">
        <f>hourly1!$F17*유형화!$G$71/hourly1!$F$8763+유형화!$G$72*hourly1!$G17/hourly1!$F$8763+유형화!$G$74*hourly1!I17/hourly1!$I$8763</f>
        <v>6.6391364928690235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443">
        <f>유형화!$F$71*hourly1!B18/hourly1!$B$8763+유형화!$F$72*hourly1!C18/hourly1!$C$8763+유형화!$F$73*hourly1!D18/hourly1!$D$8763+유형화!$F$74*hourly1!E18/hourly1!$E$8763</f>
        <v>459.76550662445561</v>
      </c>
      <c r="C17" s="441">
        <f>hourly1!$F18*유형화!$G$71/hourly1!$F$8763+유형화!$G$72*hourly1!$G18/hourly1!$F$8763+유형화!$G$74*hourly1!I18/hourly1!$I$8763</f>
        <v>6.6555199909261828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443">
        <f>유형화!$F$71*hourly1!B19/hourly1!$B$8763+유형화!$F$72*hourly1!C19/hourly1!$C$8763+유형화!$F$73*hourly1!D19/hourly1!$D$8763+유형화!$F$74*hourly1!E19/hourly1!$E$8763</f>
        <v>403.99000219337955</v>
      </c>
      <c r="C18" s="441">
        <f>hourly1!$F19*유형화!$G$71/hourly1!$F$8763+유형화!$G$72*hourly1!$G19/hourly1!$F$8763+유형화!$G$74*hourly1!I19/hourly1!$I$8763</f>
        <v>6.8686975164022241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443">
        <f>유형화!$F$71*hourly1!B20/hourly1!$B$8763+유형화!$F$72*hourly1!C20/hourly1!$C$8763+유형화!$F$73*hourly1!D20/hourly1!$D$8763+유형화!$F$74*hourly1!E20/hourly1!$E$8763</f>
        <v>242.35957460271294</v>
      </c>
      <c r="C19" s="441">
        <f>hourly1!$F20*유형화!$G$71/hourly1!$F$8763+유형화!$G$72*hourly1!$G20/hourly1!$F$8763+유형화!$G$74*hourly1!I20/hourly1!$I$8763</f>
        <v>7.0832795530896346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443">
        <f>유형화!$F$71*hourly1!B21/hourly1!$B$8763+유형화!$F$72*hourly1!C21/hourly1!$C$8763+유형화!$F$73*hourly1!D21/hourly1!$D$8763+유형화!$F$74*hourly1!E21/hourly1!$E$8763</f>
        <v>167.04276437702981</v>
      </c>
      <c r="C20" s="441">
        <f>hourly1!$F21*유형화!$G$71/hourly1!$F$8763+유형화!$G$72*hourly1!$G21/hourly1!$F$8763+유형화!$G$74*hourly1!I21/hourly1!$I$8763</f>
        <v>6.503873106500655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443">
        <f>유형화!$F$71*hourly1!B22/hourly1!$B$8763+유형화!$F$72*hourly1!C22/hourly1!$C$8763+유형화!$F$73*hourly1!D22/hourly1!$D$8763+유형화!$F$74*hourly1!E22/hourly1!$E$8763</f>
        <v>175.1814442796705</v>
      </c>
      <c r="C21" s="441">
        <f>hourly1!$F22*유형화!$G$71/hourly1!$F$8763+유형화!$G$72*hourly1!$G22/hourly1!$F$8763+유형화!$G$74*hourly1!I22/hourly1!$I$8763</f>
        <v>6.2176225514991517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443">
        <f>유형화!$F$71*hourly1!B23/hourly1!$B$8763+유형화!$F$72*hourly1!C23/hourly1!$C$8763+유형화!$F$73*hourly1!D23/hourly1!$D$8763+유형화!$F$74*hourly1!E23/hourly1!$E$8763</f>
        <v>96.150762903010488</v>
      </c>
      <c r="C22" s="441">
        <f>hourly1!$F23*유형화!$G$71/hourly1!$F$8763+유형화!$G$72*hourly1!$G23/hourly1!$F$8763+유형화!$G$74*hourly1!I23/hourly1!$I$8763</f>
        <v>6.6359841198792386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443">
        <f>유형화!$F$71*hourly1!B24/hourly1!$B$8763+유형화!$F$72*hourly1!C24/hourly1!$C$8763+유형화!$F$73*hourly1!D24/hourly1!$D$8763+유형화!$F$74*hourly1!E24/hourly1!$E$8763</f>
        <v>94.184192575009348</v>
      </c>
      <c r="C23" s="441">
        <f>hourly1!$F24*유형화!$G$71/hourly1!$F$8763+유형화!$G$72*hourly1!$G24/hourly1!$F$8763+유형화!$G$74*hourly1!I24/hourly1!$I$8763</f>
        <v>1.7103397726020846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443">
        <f>유형화!$F$71*hourly1!B25/hourly1!$B$8763+유형화!$F$72*hourly1!C25/hourly1!$C$8763+유형화!$F$73*hourly1!D25/hourly1!$D$8763+유형화!$F$74*hourly1!E25/hourly1!$E$8763</f>
        <v>92.259333669411163</v>
      </c>
      <c r="C24" s="441">
        <f>hourly1!$F25*유형화!$G$71/hourly1!$F$8763+유형화!$G$72*hourly1!$G25/hourly1!$F$8763+유형화!$G$74*hourly1!I25/hourly1!$I$8763</f>
        <v>1.9364539493990671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443">
        <f>유형화!$F$71*hourly1!B26/hourly1!$B$8763+유형화!$F$72*hourly1!C26/hourly1!$C$8763+유형화!$F$73*hourly1!D26/hourly1!$D$8763+유형화!$F$74*hourly1!E26/hourly1!$E$8763</f>
        <v>91.522105679277757</v>
      </c>
      <c r="C25" s="441">
        <f>hourly1!$F26*유형화!$G$71/hourly1!$F$8763+유형화!$G$72*hourly1!$G26/hourly1!$F$8763+유형화!$G$74*hourly1!I26/hourly1!$I$8763</f>
        <v>2.2532441486391801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443">
        <f>유형화!$F$71*hourly1!B27/hourly1!$B$8763+유형화!$F$72*hourly1!C27/hourly1!$C$8763+유형화!$F$73*hourly1!D27/hourly1!$D$8763+유형화!$F$74*hourly1!E27/hourly1!$E$8763</f>
        <v>91.693904600299447</v>
      </c>
      <c r="C26" s="441">
        <f>hourly1!$F27*유형화!$G$71/hourly1!$F$8763+유형화!$G$72*hourly1!$G27/hourly1!$F$8763+유형화!$G$74*hourly1!I27/hourly1!$I$8763</f>
        <v>2.4055665155734798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443">
        <f>유형화!$F$71*hourly1!B28/hourly1!$B$8763+유형화!$F$72*hourly1!C28/hourly1!$C$8763+유형화!$F$73*hourly1!D28/hourly1!$D$8763+유형화!$F$74*hourly1!E28/hourly1!$E$8763</f>
        <v>91.314041520437286</v>
      </c>
      <c r="C27" s="441">
        <f>hourly1!$F28*유형화!$G$71/hourly1!$F$8763+유형화!$G$72*hourly1!$G28/hourly1!$F$8763+유형화!$G$74*hourly1!I28/hourly1!$I$8763</f>
        <v>2.5065240743218058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443">
        <f>유형화!$F$71*hourly1!B29/hourly1!$B$8763+유형화!$F$72*hourly1!C29/hourly1!$C$8763+유형화!$F$73*hourly1!D29/hourly1!$D$8763+유형화!$F$74*hourly1!E29/hourly1!$E$8763</f>
        <v>91.275448974845958</v>
      </c>
      <c r="C28" s="441">
        <f>hourly1!$F29*유형화!$G$71/hourly1!$F$8763+유형화!$G$72*hourly1!$G29/hourly1!$F$8763+유형화!$G$74*hourly1!I29/hourly1!$I$8763</f>
        <v>2.5981935818120916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443">
        <f>유형화!$F$71*hourly1!B30/hourly1!$B$8763+유형화!$F$72*hourly1!C30/hourly1!$C$8763+유형화!$F$73*hourly1!D30/hourly1!$D$8763+유형화!$F$74*hourly1!E30/hourly1!$E$8763</f>
        <v>91.484650717933732</v>
      </c>
      <c r="C29" s="441">
        <f>hourly1!$F30*유형화!$G$71/hourly1!$F$8763+유형화!$G$72*hourly1!$G30/hourly1!$F$8763+유형화!$G$74*hourly1!I30/hourly1!$I$8763</f>
        <v>2.7198507165487422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443">
        <f>유형화!$F$71*hourly1!B31/hourly1!$B$8763+유형화!$F$72*hourly1!C31/hourly1!$C$8763+유형화!$F$73*hourly1!D31/hourly1!$D$8763+유형화!$F$74*hourly1!E31/hourly1!$E$8763</f>
        <v>91.77175328229319</v>
      </c>
      <c r="C30" s="441">
        <f>hourly1!$F31*유형화!$G$71/hourly1!$F$8763+유형화!$G$72*hourly1!$G31/hourly1!$F$8763+유형화!$G$74*hourly1!I31/hourly1!$I$8763</f>
        <v>2.8472001209799025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443">
        <f>유형화!$F$71*hourly1!B32/hourly1!$B$8763+유형화!$F$72*hourly1!C32/hourly1!$C$8763+유형화!$F$73*hourly1!D32/hourly1!$D$8763+유형화!$F$74*hourly1!E32/hourly1!$E$8763</f>
        <v>93.297815369080027</v>
      </c>
      <c r="C31" s="441">
        <f>hourly1!$F32*유형화!$G$71/hourly1!$F$8763+유형화!$G$72*hourly1!$G32/hourly1!$F$8763+유형화!$G$74*hourly1!I32/hourly1!$I$8763</f>
        <v>3.0562913380934535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443">
        <f>유형화!$F$71*hourly1!B33/hourly1!$B$8763+유형화!$F$72*hourly1!C33/hourly1!$C$8763+유형화!$F$73*hourly1!D33/hourly1!$D$8763+유형화!$F$74*hourly1!E33/hourly1!$E$8763</f>
        <v>100.36387991004474</v>
      </c>
      <c r="C32" s="441">
        <f>hourly1!$F33*유형화!$G$71/hourly1!$F$8763+유형화!$G$72*hourly1!$G33/hourly1!$F$8763+유형화!$G$74*hourly1!I33/hourly1!$I$8763</f>
        <v>7.7093431089584126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443">
        <f>유형화!$F$71*hourly1!B34/hourly1!$B$8763+유형화!$F$72*hourly1!C34/hourly1!$C$8763+유형화!$F$73*hourly1!D34/hourly1!$D$8763+유형화!$F$74*hourly1!E34/hourly1!$E$8763</f>
        <v>244.27800141737924</v>
      </c>
      <c r="C33" s="441">
        <f>hourly1!$F34*유형화!$G$71/hourly1!$F$8763+유형화!$G$72*hourly1!$G34/hourly1!$F$8763+유형화!$G$74*hourly1!I34/hourly1!$I$8763</f>
        <v>7.8736410245760196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443">
        <f>유형화!$F$71*hourly1!B35/hourly1!$B$8763+유형화!$F$72*hourly1!C35/hourly1!$C$8763+유형화!$F$73*hourly1!D35/hourly1!$D$8763+유형화!$F$74*hourly1!E35/hourly1!$E$8763</f>
        <v>381.64431158437867</v>
      </c>
      <c r="C34" s="441">
        <f>hourly1!$F35*유형화!$G$71/hourly1!$F$8763+유형화!$G$72*hourly1!$G35/hourly1!$F$8763+유형화!$G$74*hourly1!I35/hourly1!$I$8763</f>
        <v>7.294486542240894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443">
        <f>유형화!$F$71*hourly1!B36/hourly1!$B$8763+유형화!$F$72*hourly1!C36/hourly1!$C$8763+유형화!$F$73*hourly1!D36/hourly1!$D$8763+유형화!$F$74*hourly1!E36/hourly1!$E$8763</f>
        <v>464.01521193891836</v>
      </c>
      <c r="C35" s="441">
        <f>hourly1!$F36*유형화!$G$71/hourly1!$F$8763+유형화!$G$72*hourly1!$G36/hourly1!$F$8763+유형화!$G$74*hourly1!I36/hourly1!$I$8763</f>
        <v>6.3585098649112242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443">
        <f>유형화!$F$71*hourly1!B37/hourly1!$B$8763+유형화!$F$72*hourly1!C37/hourly1!$C$8763+유형화!$F$73*hourly1!D37/hourly1!$D$8763+유형화!$F$74*hourly1!E37/hourly1!$E$8763</f>
        <v>544.48343076316189</v>
      </c>
      <c r="C36" s="441">
        <f>hourly1!$F37*유형화!$G$71/hourly1!$F$8763+유형화!$G$72*hourly1!$G37/hourly1!$F$8763+유형화!$G$74*hourly1!I37/hourly1!$I$8763</f>
        <v>5.5379037080623918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443">
        <f>유형화!$F$71*hourly1!B38/hourly1!$B$8763+유형화!$F$72*hourly1!C38/hourly1!$C$8763+유형화!$F$73*hourly1!D38/hourly1!$D$8763+유형화!$F$74*hourly1!E38/hourly1!$E$8763</f>
        <v>458.48596736937708</v>
      </c>
      <c r="C37" s="441">
        <f>hourly1!$F38*유형화!$G$71/hourly1!$F$8763+유형화!$G$72*hourly1!$G38/hourly1!$F$8763+유형화!$G$74*hourly1!I38/hourly1!$I$8763</f>
        <v>4.81750346208546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443">
        <f>유형화!$F$71*hourly1!B39/hourly1!$B$8763+유형화!$F$72*hourly1!C39/hourly1!$C$8763+유형화!$F$73*hourly1!D39/hourly1!$D$8763+유형화!$F$74*hourly1!E39/hourly1!$E$8763</f>
        <v>269.04261048953992</v>
      </c>
      <c r="C38" s="441">
        <f>hourly1!$F39*유형화!$G$71/hourly1!$F$8763+유형화!$G$72*hourly1!$G39/hourly1!$F$8763+유형화!$G$74*hourly1!I39/hourly1!$I$8763</f>
        <v>3.7223797946944015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443">
        <f>유형화!$F$71*hourly1!B40/hourly1!$B$8763+유형화!$F$72*hourly1!C40/hourly1!$C$8763+유형화!$F$73*hourly1!D40/hourly1!$D$8763+유형화!$F$74*hourly1!E40/hourly1!$E$8763</f>
        <v>364.79162419011675</v>
      </c>
      <c r="C39" s="441">
        <f>hourly1!$F40*유형화!$G$71/hourly1!$F$8763+유형화!$G$72*hourly1!$G40/hourly1!$F$8763+유형화!$G$74*hourly1!I40/hourly1!$I$8763</f>
        <v>3.8836641450665255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443">
        <f>유형화!$F$71*hourly1!B41/hourly1!$B$8763+유형화!$F$72*hourly1!C41/hourly1!$C$8763+유형화!$F$73*hourly1!D41/hourly1!$D$8763+유형화!$F$74*hourly1!E41/hourly1!$E$8763</f>
        <v>525.70765835331497</v>
      </c>
      <c r="C40" s="441">
        <f>hourly1!$F41*유형화!$G$71/hourly1!$F$8763+유형화!$G$72*hourly1!$G41/hourly1!$F$8763+유형화!$G$74*hourly1!I41/hourly1!$I$8763</f>
        <v>3.7438402966652409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443">
        <f>유형화!$F$71*hourly1!B42/hourly1!$B$8763+유형화!$F$72*hourly1!C42/hourly1!$C$8763+유형화!$F$73*hourly1!D42/hourly1!$D$8763+유형화!$F$74*hourly1!E42/hourly1!$E$8763</f>
        <v>443.71923618450268</v>
      </c>
      <c r="C41" s="441">
        <f>hourly1!$F42*유형화!$G$71/hourly1!$F$8763+유형화!$G$72*hourly1!$G42/hourly1!$F$8763+유형화!$G$74*hourly1!I42/hourly1!$I$8763</f>
        <v>3.767250959512046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443">
        <f>유형화!$F$71*hourly1!B43/hourly1!$B$8763+유형화!$F$72*hourly1!C43/hourly1!$C$8763+유형화!$F$73*hourly1!D43/hourly1!$D$8763+유형화!$F$74*hourly1!E43/hourly1!$E$8763</f>
        <v>388.46731438313827</v>
      </c>
      <c r="C42" s="441">
        <f>hourly1!$F43*유형화!$G$71/hourly1!$F$8763+유형화!$G$72*hourly1!$G43/hourly1!$F$8763+유형화!$G$74*hourly1!I43/hourly1!$I$8763</f>
        <v>4.052593048451703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443">
        <f>유형화!$F$71*hourly1!B44/hourly1!$B$8763+유형화!$F$72*hourly1!C44/hourly1!$C$8763+유형화!$F$73*hourly1!D44/hourly1!$D$8763+유형화!$F$74*hourly1!E44/hourly1!$E$8763</f>
        <v>228.10738353932206</v>
      </c>
      <c r="C43" s="441">
        <f>hourly1!$F44*유형화!$G$71/hourly1!$F$8763+유형화!$G$72*hourly1!$G44/hourly1!$F$8763+유형화!$G$74*hourly1!I44/hourly1!$I$8763</f>
        <v>4.3737687598156203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443">
        <f>유형화!$F$71*hourly1!B45/hourly1!$B$8763+유형화!$F$72*hourly1!C45/hourly1!$C$8763+유형화!$F$73*hourly1!D45/hourly1!$D$8763+유형화!$F$74*hourly1!E45/hourly1!$E$8763</f>
        <v>156.22196347760979</v>
      </c>
      <c r="C44" s="441">
        <f>hourly1!$F45*유형화!$G$71/hourly1!$F$8763+유형화!$G$72*hourly1!$G45/hourly1!$F$8763+유형화!$G$74*hourly1!I45/hourly1!$I$8763</f>
        <v>4.0570116706796222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443">
        <f>유형화!$F$71*hourly1!B46/hourly1!$B$8763+유형화!$F$72*hourly1!C46/hourly1!$C$8763+유형화!$F$73*hourly1!D46/hourly1!$D$8763+유형화!$F$74*hourly1!E46/hourly1!$E$8763</f>
        <v>165.17458016929535</v>
      </c>
      <c r="C45" s="441">
        <f>hourly1!$F46*유형화!$G$71/hourly1!$F$8763+유형화!$G$72*hourly1!$G46/hourly1!$F$8763+유형화!$G$74*hourly1!I46/hourly1!$I$8763</f>
        <v>4.0332327337260363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443">
        <f>유형화!$F$71*hourly1!B47/hourly1!$B$8763+유형화!$F$72*hourly1!C47/hourly1!$C$8763+유형화!$F$73*hourly1!D47/hourly1!$D$8763+유형화!$F$74*hourly1!E47/hourly1!$E$8763</f>
        <v>89.589859514840924</v>
      </c>
      <c r="C46" s="441">
        <f>hourly1!$F47*유형화!$G$71/hourly1!$F$8763+유형화!$G$72*hourly1!$G47/hourly1!$F$8763+유형화!$G$74*hourly1!I47/hourly1!$I$8763</f>
        <v>4.6859060798091399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443">
        <f>유형화!$F$71*hourly1!B48/hourly1!$B$8763+유형화!$F$72*hourly1!C48/hourly1!$C$8763+유형화!$F$73*hourly1!D48/hourly1!$D$8763+유형화!$F$74*hourly1!E48/hourly1!$E$8763</f>
        <v>88.09109226895653</v>
      </c>
      <c r="C47" s="441">
        <f>hourly1!$F48*유형화!$G$71/hourly1!$F$8763+유형화!$G$72*hourly1!$G48/hourly1!$F$8763+유형화!$G$74*hourly1!I48/hourly1!$I$8763</f>
        <v>0.40965711766629176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443">
        <f>유형화!$F$71*hourly1!B49/hourly1!$B$8763+유형화!$F$72*hourly1!C49/hourly1!$C$8763+유형화!$F$73*hourly1!D49/hourly1!$D$8763+유형화!$F$74*hourly1!E49/hourly1!$E$8763</f>
        <v>86.534900718252842</v>
      </c>
      <c r="C48" s="441">
        <f>hourly1!$F49*유형화!$G$71/hourly1!$F$8763+유형화!$G$72*hourly1!$G49/hourly1!$F$8763+유형화!$G$74*hourly1!I49/hourly1!$I$8763</f>
        <v>0.42322892508713383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443">
        <f>유형화!$F$71*hourly1!B50/hourly1!$B$8763+유형화!$F$72*hourly1!C50/hourly1!$C$8763+유형화!$F$73*hourly1!D50/hourly1!$D$8763+유형화!$F$74*hourly1!E50/hourly1!$E$8763</f>
        <v>86.161993563202159</v>
      </c>
      <c r="C49" s="441">
        <f>hourly1!$F50*유형화!$G$71/hourly1!$F$8763+유형화!$G$72*hourly1!$G50/hourly1!$F$8763+유형화!$G$74*hourly1!I50/hourly1!$I$8763</f>
        <v>0.84692152343610372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443">
        <f>유형화!$F$71*hourly1!B51/hourly1!$B$8763+유형화!$F$72*hourly1!C51/hourly1!$C$8763+유형화!$F$73*hourly1!D51/hourly1!$D$8763+유형화!$F$74*hourly1!E51/hourly1!$E$8763</f>
        <v>87.403467691941998</v>
      </c>
      <c r="C50" s="441">
        <f>hourly1!$F51*유형화!$G$71/hourly1!$F$8763+유형화!$G$72*hourly1!$G51/hourly1!$F$8763+유형화!$G$74*hourly1!I51/hourly1!$I$8763</f>
        <v>1.4061984821114799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443">
        <f>유형화!$F$71*hourly1!B52/hourly1!$B$8763+유형화!$F$72*hourly1!C52/hourly1!$C$8763+유형화!$F$73*hourly1!D52/hourly1!$D$8763+유형화!$F$74*hourly1!E52/hourly1!$E$8763</f>
        <v>88.254527646925496</v>
      </c>
      <c r="C51" s="441">
        <f>hourly1!$F52*유형화!$G$71/hourly1!$F$8763+유형화!$G$72*hourly1!$G52/hourly1!$F$8763+유형화!$G$74*hourly1!I52/hourly1!$I$8763</f>
        <v>1.9490328781849298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443">
        <f>유형화!$F$71*hourly1!B53/hourly1!$B$8763+유형화!$F$72*hourly1!C53/hourly1!$C$8763+유형화!$F$73*hourly1!D53/hourly1!$D$8763+유형화!$F$74*hourly1!E53/hourly1!$E$8763</f>
        <v>89.343887802057111</v>
      </c>
      <c r="C52" s="441">
        <f>hourly1!$F53*유형화!$G$71/hourly1!$F$8763+유형화!$G$72*hourly1!$G53/hourly1!$F$8763+유형화!$G$74*hourly1!I53/hourly1!$I$8763</f>
        <v>2.4586806409269264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443">
        <f>유형화!$F$71*hourly1!B54/hourly1!$B$8763+유형화!$F$72*hourly1!C54/hourly1!$C$8763+유형화!$F$73*hourly1!D54/hourly1!$D$8763+유형화!$F$74*hourly1!E54/hourly1!$E$8763</f>
        <v>90.063367179097057</v>
      </c>
      <c r="C53" s="441">
        <f>hourly1!$F54*유형화!$G$71/hourly1!$F$8763+유형화!$G$72*hourly1!$G54/hourly1!$F$8763+유형화!$G$74*hourly1!I54/hourly1!$I$8763</f>
        <v>2.8086595352998542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443">
        <f>유형화!$F$71*hourly1!B55/hourly1!$B$8763+유형화!$F$72*hourly1!C55/hourly1!$C$8763+유형화!$F$73*hourly1!D55/hourly1!$D$8763+유형화!$F$74*hourly1!E55/hourly1!$E$8763</f>
        <v>91.041495294509573</v>
      </c>
      <c r="C54" s="441">
        <f>hourly1!$F55*유형화!$G$71/hourly1!$F$8763+유형화!$G$72*hourly1!$G55/hourly1!$F$8763+유형화!$G$74*hourly1!I55/hourly1!$I$8763</f>
        <v>3.1559470512095906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443">
        <f>유형화!$F$71*hourly1!B56/hourly1!$B$8763+유형화!$F$72*hourly1!C56/hourly1!$C$8763+유형화!$F$73*hourly1!D56/hourly1!$D$8763+유형화!$F$74*hourly1!E56/hourly1!$E$8763</f>
        <v>93.009636839619944</v>
      </c>
      <c r="C55" s="441">
        <f>hourly1!$F56*유형화!$G$71/hourly1!$F$8763+유형화!$G$72*hourly1!$G56/hourly1!$F$8763+유형화!$G$74*hourly1!I56/hourly1!$I$8763</f>
        <v>3.4574782224669116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443">
        <f>유형화!$F$71*hourly1!B57/hourly1!$B$8763+유형화!$F$72*hourly1!C57/hourly1!$C$8763+유형화!$F$73*hourly1!D57/hourly1!$D$8763+유형화!$F$74*hourly1!E57/hourly1!$E$8763</f>
        <v>100.89358653495479</v>
      </c>
      <c r="C56" s="441">
        <f>hourly1!$F57*유형화!$G$71/hourly1!$F$8763+유형화!$G$72*hourly1!$G57/hourly1!$F$8763+유형화!$G$74*hourly1!I57/hourly1!$I$8763</f>
        <v>8.2626427235813082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443">
        <f>유형화!$F$71*hourly1!B58/hourly1!$B$8763+유형화!$F$72*hourly1!C58/hourly1!$C$8763+유형화!$F$73*hourly1!D58/hourly1!$D$8763+유형화!$F$74*hourly1!E58/hourly1!$E$8763</f>
        <v>245.29374091196982</v>
      </c>
      <c r="C57" s="441">
        <f>hourly1!$F58*유형화!$G$71/hourly1!$F$8763+유형화!$G$72*hourly1!$G58/hourly1!$F$8763+유형화!$G$74*hourly1!I58/hourly1!$I$8763</f>
        <v>8.4215622484401926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443">
        <f>유형화!$F$71*hourly1!B59/hourly1!$B$8763+유형화!$F$72*hourly1!C59/hourly1!$C$8763+유형화!$F$73*hourly1!D59/hourly1!$D$8763+유형화!$F$74*hourly1!E59/hourly1!$E$8763</f>
        <v>382.70903356068646</v>
      </c>
      <c r="C58" s="441">
        <f>hourly1!$F59*유형화!$G$71/hourly1!$F$8763+유형화!$G$72*hourly1!$G59/hourly1!$F$8763+유형화!$G$74*hourly1!I59/hourly1!$I$8763</f>
        <v>7.9352991334631984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443">
        <f>유형화!$F$71*hourly1!B60/hourly1!$B$8763+유형화!$F$72*hourly1!C60/hourly1!$C$8763+유형화!$F$73*hourly1!D60/hourly1!$D$8763+유형화!$F$74*hourly1!E60/hourly1!$E$8763</f>
        <v>465.67454920131627</v>
      </c>
      <c r="C59" s="441">
        <f>hourly1!$F60*유형화!$G$71/hourly1!$F$8763+유형화!$G$72*hourly1!$G60/hourly1!$F$8763+유형화!$G$74*hourly1!I60/hourly1!$I$8763</f>
        <v>7.1664151434881642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443">
        <f>유형화!$F$71*hourly1!B61/hourly1!$B$8763+유형화!$F$72*hourly1!C61/hourly1!$C$8763+유형화!$F$73*hourly1!D61/hourly1!$D$8763+유형화!$F$74*hourly1!E61/hourly1!$E$8763</f>
        <v>547.13167949165029</v>
      </c>
      <c r="C60" s="441">
        <f>hourly1!$F61*유형화!$G$71/hourly1!$F$8763+유형화!$G$72*hourly1!$G61/hourly1!$F$8763+유형화!$G$74*hourly1!I61/hourly1!$I$8763</f>
        <v>6.4993382957021844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443">
        <f>유형화!$F$71*hourly1!B62/hourly1!$B$8763+유형화!$F$72*hourly1!C62/hourly1!$C$8763+유형화!$F$73*hourly1!D62/hourly1!$D$8763+유형화!$F$74*hourly1!E62/hourly1!$E$8763</f>
        <v>462.35653615184066</v>
      </c>
      <c r="C61" s="441">
        <f>hourly1!$F62*유형화!$G$71/hourly1!$F$8763+유형화!$G$72*hourly1!$G62/hourly1!$F$8763+유형화!$G$74*hourly1!I62/hourly1!$I$8763</f>
        <v>5.8958842715713322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443">
        <f>유형화!$F$71*hourly1!B63/hourly1!$B$8763+유형화!$F$72*hourly1!C63/hourly1!$C$8763+유형화!$F$73*hourly1!D63/hourly1!$D$8763+유형화!$F$74*hourly1!E63/hourly1!$E$8763</f>
        <v>273.51985295111541</v>
      </c>
      <c r="C62" s="441">
        <f>hourly1!$F63*유형화!$G$71/hourly1!$F$8763+유형화!$G$72*hourly1!$G63/hourly1!$F$8763+유형화!$G$74*hourly1!I63/hourly1!$I$8763</f>
        <v>4.8923592220886665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443">
        <f>유형화!$F$71*hourly1!B64/hourly1!$B$8763+유형화!$F$72*hourly1!C64/hourly1!$C$8763+유형화!$F$73*hourly1!D64/hourly1!$D$8763+유형화!$F$74*hourly1!E64/hourly1!$E$8763</f>
        <v>369.92027583133154</v>
      </c>
      <c r="C63" s="441">
        <f>hourly1!$F64*유형화!$G$71/hourly1!$F$8763+유형화!$G$72*hourly1!$G64/hourly1!$F$8763+유형화!$G$74*hourly1!I64/hourly1!$I$8763</f>
        <v>5.0928139778136492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443">
        <f>유형화!$F$71*hourly1!B65/hourly1!$B$8763+유형화!$F$72*hourly1!C65/hourly1!$C$8763+유형화!$F$73*hourly1!D65/hourly1!$D$8763+유형화!$F$74*hourly1!E65/hourly1!$E$8763</f>
        <v>531.2447596185408</v>
      </c>
      <c r="C64" s="441">
        <f>hourly1!$F65*유형화!$G$71/hourly1!$F$8763+유형화!$G$72*hourly1!$G65/hourly1!$F$8763+유형화!$G$74*hourly1!I65/hourly1!$I$8763</f>
        <v>4.9757136059957192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443">
        <f>유형화!$F$71*hourly1!B66/hourly1!$B$8763+유형화!$F$72*hourly1!C66/hourly1!$C$8763+유형화!$F$73*hourly1!D66/hourly1!$D$8763+유형화!$F$74*hourly1!E66/hourly1!$E$8763</f>
        <v>449.06938969847954</v>
      </c>
      <c r="C65" s="441">
        <f>hourly1!$F66*유형화!$G$71/hourly1!$F$8763+유형화!$G$72*hourly1!$G66/hourly1!$F$8763+유형화!$G$74*hourly1!I66/hourly1!$I$8763</f>
        <v>4.960714183060019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443">
        <f>유형화!$F$71*hourly1!B67/hourly1!$B$8763+유형화!$F$72*hourly1!C67/hourly1!$C$8763+유형화!$F$73*hourly1!D67/hourly1!$D$8763+유형화!$F$74*hourly1!E67/hourly1!$E$8763</f>
        <v>393.57067373458693</v>
      </c>
      <c r="C66" s="441">
        <f>hourly1!$F67*유형화!$G$71/hourly1!$F$8763+유형화!$G$72*hourly1!$G67/hourly1!$F$8763+유형화!$G$74*hourly1!I67/hourly1!$I$8763</f>
        <v>5.1828252512433721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443">
        <f>유형화!$F$71*hourly1!B68/hourly1!$B$8763+유형화!$F$72*hourly1!C68/hourly1!$C$8763+유형화!$F$73*hourly1!D68/hourly1!$D$8763+유형화!$F$74*hourly1!E68/hourly1!$E$8763</f>
        <v>232.64050034718005</v>
      </c>
      <c r="C67" s="441">
        <f>hourly1!$F68*유형화!$G$71/hourly1!$F$8763+유형화!$G$72*hourly1!$G68/hourly1!$F$8763+유형화!$G$74*hourly1!I68/hourly1!$I$8763</f>
        <v>5.3971265190991771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443">
        <f>유형화!$F$71*hourly1!B69/hourly1!$B$8763+유형화!$F$72*hourly1!C69/hourly1!$C$8763+유형화!$F$73*hourly1!D69/hourly1!$D$8763+유형화!$F$74*hourly1!E69/hourly1!$E$8763</f>
        <v>160.55305006307262</v>
      </c>
      <c r="C68" s="441">
        <f>hourly1!$F69*유형화!$G$71/hourly1!$F$8763+유형화!$G$72*hourly1!$G69/hourly1!$F$8763+유형화!$G$74*hourly1!I69/hourly1!$I$8763</f>
        <v>5.1494241905709792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443">
        <f>유형화!$F$71*hourly1!B70/hourly1!$B$8763+유형화!$F$72*hourly1!C70/hourly1!$C$8763+유형화!$F$73*hourly1!D70/hourly1!$D$8763+유형화!$F$74*hourly1!E70/hourly1!$E$8763</f>
        <v>169.79656126660888</v>
      </c>
      <c r="C69" s="441">
        <f>hourly1!$F70*유형화!$G$71/hourly1!$F$8763+유형화!$G$72*hourly1!$G70/hourly1!$F$8763+유형화!$G$74*hourly1!I70/hourly1!$I$8763</f>
        <v>5.1769526345715011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443">
        <f>유형화!$F$71*hourly1!B71/hourly1!$B$8763+유형화!$F$72*hourly1!C71/hourly1!$C$8763+유형화!$F$73*hourly1!D71/hourly1!$D$8763+유형화!$F$74*hourly1!E71/hourly1!$E$8763</f>
        <v>93.295094646755089</v>
      </c>
      <c r="C70" s="441">
        <f>hourly1!$F71*유형화!$G$71/hourly1!$F$8763+유형화!$G$72*hourly1!$G71/hourly1!$F$8763+유형화!$G$74*hourly1!I71/hourly1!$I$8763</f>
        <v>5.9313080200144324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443">
        <f>유형화!$F$71*hourly1!B72/hourly1!$B$8763+유형화!$F$72*hourly1!C72/hourly1!$C$8763+유형화!$F$73*hourly1!D72/hourly1!$D$8763+유형화!$F$74*hourly1!E72/hourly1!$E$8763</f>
        <v>92.261973812851906</v>
      </c>
      <c r="C71" s="441">
        <f>hourly1!$F72*유형화!$G$71/hourly1!$F$8763+유형화!$G$72*hourly1!$G72/hourly1!$F$8763+유형화!$G$74*hourly1!I72/hourly1!$I$8763</f>
        <v>1.258925830543451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443">
        <f>유형화!$F$71*hourly1!B73/hourly1!$B$8763+유형화!$F$72*hourly1!C73/hourly1!$C$8763+유형화!$F$73*hourly1!D73/hourly1!$D$8763+유형화!$F$74*hourly1!E73/hourly1!$E$8763</f>
        <v>91.133291162236873</v>
      </c>
      <c r="C72" s="441">
        <f>hourly1!$F73*유형화!$G$71/hourly1!$F$8763+유형화!$G$72*hourly1!$G73/hourly1!$F$8763+유형화!$G$74*hourly1!I73/hourly1!$I$8763</f>
        <v>1.7683627437762794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443">
        <f>유형화!$F$71*hourly1!B74/hourly1!$B$8763+유형화!$F$72*hourly1!C74/hourly1!$C$8763+유형화!$F$73*hourly1!D74/hourly1!$D$8763+유형화!$F$74*hourly1!E74/hourly1!$E$8763</f>
        <v>91.073414012516494</v>
      </c>
      <c r="C73" s="441">
        <f>hourly1!$F74*유형화!$G$71/hourly1!$F$8763+유형화!$G$72*hourly1!$G74/hourly1!$F$8763+유형화!$G$74*hourly1!I74/hourly1!$I$8763</f>
        <v>2.3934501579857796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443">
        <f>유형화!$F$71*hourly1!B75/hourly1!$B$8763+유형화!$F$72*hourly1!C75/hourly1!$C$8763+유형화!$F$73*hourly1!D75/hourly1!$D$8763+유형화!$F$74*hourly1!E75/hourly1!$E$8763</f>
        <v>91.939978292804511</v>
      </c>
      <c r="C74" s="441">
        <f>hourly1!$F75*유형화!$G$71/hourly1!$F$8763+유형화!$G$72*hourly1!$G75/hourly1!$F$8763+유형화!$G$74*hourly1!I75/hourly1!$I$8763</f>
        <v>2.7977001514785291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443">
        <f>유형화!$F$71*hourly1!B76/hourly1!$B$8763+유형화!$F$72*hourly1!C76/hourly1!$C$8763+유형화!$F$73*hourly1!D76/hourly1!$D$8763+유형화!$F$74*hourly1!E76/hourly1!$E$8763</f>
        <v>92.769912360327837</v>
      </c>
      <c r="C75" s="441">
        <f>hourly1!$F76*유형화!$G$71/hourly1!$F$8763+유형화!$G$72*hourly1!$G76/hourly1!$F$8763+유형화!$G$74*hourly1!I76/hourly1!$I$8763</f>
        <v>3.1955438249544725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443">
        <f>유형화!$F$71*hourly1!B77/hourly1!$B$8763+유형화!$F$72*hourly1!C77/hourly1!$C$8763+유형화!$F$73*hourly1!D77/hourly1!$D$8763+유형화!$F$74*hourly1!E77/hourly1!$E$8763</f>
        <v>94.259090718993889</v>
      </c>
      <c r="C76" s="441">
        <f>hourly1!$F77*유형화!$G$71/hourly1!$F$8763+유형화!$G$72*hourly1!$G77/hourly1!$F$8763+유형화!$G$74*hourly1!I77/hourly1!$I$8763</f>
        <v>3.5936574731255195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443">
        <f>유형화!$F$71*hourly1!B78/hourly1!$B$8763+유형화!$F$72*hourly1!C78/hourly1!$C$8763+유형화!$F$73*hourly1!D78/hourly1!$D$8763+유형화!$F$74*hourly1!E78/hourly1!$E$8763</f>
        <v>95.4803158481309</v>
      </c>
      <c r="C77" s="441">
        <f>hourly1!$F78*유형화!$G$71/hourly1!$F$8763+유형화!$G$72*hourly1!$G78/hourly1!$F$8763+유형화!$G$74*hourly1!I78/hourly1!$I$8763</f>
        <v>3.8854699192064146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443">
        <f>유형화!$F$71*hourly1!B79/hourly1!$B$8763+유형화!$F$72*hourly1!C79/hourly1!$C$8763+유형화!$F$73*hourly1!D79/hourly1!$D$8763+유형화!$F$74*hourly1!E79/hourly1!$E$8763</f>
        <v>96.563807964519938</v>
      </c>
      <c r="C78" s="441">
        <f>hourly1!$F79*유형화!$G$71/hourly1!$F$8763+유형화!$G$72*hourly1!$G79/hourly1!$F$8763+유형화!$G$74*hourly1!I79/hourly1!$I$8763</f>
        <v>4.1281292029021257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443">
        <f>유형화!$F$71*hourly1!B80/hourly1!$B$8763+유형화!$F$72*hourly1!C80/hourly1!$C$8763+유형화!$F$73*hourly1!D80/hourly1!$D$8763+유형화!$F$74*hourly1!E80/hourly1!$E$8763</f>
        <v>98.717987193481378</v>
      </c>
      <c r="C79" s="441">
        <f>hourly1!$F80*유형화!$G$71/hourly1!$F$8763+유형화!$G$72*hourly1!$G80/hourly1!$F$8763+유형화!$G$74*hourly1!I80/hourly1!$I$8763</f>
        <v>4.4313264309369034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443">
        <f>유형화!$F$71*hourly1!B81/hourly1!$B$8763+유형화!$F$72*hourly1!C81/hourly1!$C$8763+유형화!$F$73*hourly1!D81/hourly1!$D$8763+유형화!$F$74*hourly1!E81/hourly1!$E$8763</f>
        <v>106.46350236578238</v>
      </c>
      <c r="C80" s="441">
        <f>hourly1!$F81*유형화!$G$71/hourly1!$F$8763+유형화!$G$72*hourly1!$G81/hourly1!$F$8763+유형화!$G$74*hourly1!I81/hourly1!$I$8763</f>
        <v>9.171726416216444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443">
        <f>유형화!$F$71*hourly1!B82/hourly1!$B$8763+유형화!$F$72*hourly1!C82/hourly1!$C$8763+유형화!$F$73*hourly1!D82/hourly1!$D$8763+유형화!$F$74*hourly1!E82/hourly1!$E$8763</f>
        <v>247.54184438145268</v>
      </c>
      <c r="C81" s="441">
        <f>hourly1!$F82*유형화!$G$71/hourly1!$F$8763+유형화!$G$72*hourly1!$G82/hourly1!$F$8763+유형화!$G$74*hourly1!I82/hourly1!$I$8763</f>
        <v>9.3276759768643291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443">
        <f>유형화!$F$71*hourly1!B83/hourly1!$B$8763+유형화!$F$72*hourly1!C83/hourly1!$C$8763+유형화!$F$73*hourly1!D83/hourly1!$D$8763+유형화!$F$74*hourly1!E83/hourly1!$E$8763</f>
        <v>385.25587139345794</v>
      </c>
      <c r="C82" s="441">
        <f>hourly1!$F83*유형화!$G$71/hourly1!$F$8763+유형화!$G$72*hourly1!$G83/hourly1!$F$8763+유형화!$G$74*hourly1!I83/hourly1!$I$8763</f>
        <v>8.8096588772916906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443">
        <f>유형화!$F$71*hourly1!B84/hourly1!$B$8763+유형화!$F$72*hourly1!C84/hourly1!$C$8763+유형화!$F$73*hourly1!D84/hourly1!$D$8763+유형화!$F$74*hourly1!E84/hourly1!$E$8763</f>
        <v>469.30407336163489</v>
      </c>
      <c r="C83" s="441">
        <f>hourly1!$F84*유형화!$G$71/hourly1!$F$8763+유형화!$G$72*hourly1!$G84/hourly1!$F$8763+유형화!$G$74*hourly1!I84/hourly1!$I$8763</f>
        <v>8.0256225878745955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443">
        <f>유형화!$F$71*hourly1!B85/hourly1!$B$8763+유형화!$F$72*hourly1!C85/hourly1!$C$8763+유형화!$F$73*hourly1!D85/hourly1!$D$8763+유형화!$F$74*hourly1!E85/hourly1!$E$8763</f>
        <v>551.20371444431964</v>
      </c>
      <c r="C84" s="441">
        <f>hourly1!$F85*유형화!$G$71/hourly1!$F$8763+유형화!$G$72*hourly1!$G85/hourly1!$F$8763+유형화!$G$74*hourly1!I85/hourly1!$I$8763</f>
        <v>7.2952968908147779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443">
        <f>유형화!$F$71*hourly1!B86/hourly1!$B$8763+유형화!$F$72*hourly1!C86/hourly1!$C$8763+유형화!$F$73*hourly1!D86/hourly1!$D$8763+유형화!$F$74*hourly1!E86/hourly1!$E$8763</f>
        <v>466.86559779280145</v>
      </c>
      <c r="C85" s="441">
        <f>hourly1!$F86*유형화!$G$71/hourly1!$F$8763+유형화!$G$72*hourly1!$G86/hourly1!$F$8763+유형화!$G$74*hourly1!I86/hourly1!$I$8763</f>
        <v>6.6965155756082151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443">
        <f>유형화!$F$71*hourly1!B87/hourly1!$B$8763+유형화!$F$72*hourly1!C87/hourly1!$C$8763+유형화!$F$73*hourly1!D87/hourly1!$D$8763+유형화!$F$74*hourly1!E87/hourly1!$E$8763</f>
        <v>278.04909723259794</v>
      </c>
      <c r="C86" s="441">
        <f>hourly1!$F87*유형화!$G$71/hourly1!$F$8763+유형화!$G$72*hourly1!$G87/hourly1!$F$8763+유형화!$G$74*hourly1!I87/hourly1!$I$8763</f>
        <v>5.6759776935252475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443">
        <f>유형화!$F$71*hourly1!B88/hourly1!$B$8763+유형화!$F$72*hourly1!C88/hourly1!$C$8763+유형화!$F$73*hourly1!D88/hourly1!$D$8763+유형화!$F$74*hourly1!E88/hourly1!$E$8763</f>
        <v>375.30891287240945</v>
      </c>
      <c r="C87" s="441">
        <f>hourly1!$F88*유형화!$G$71/hourly1!$F$8763+유형화!$G$72*hourly1!$G88/hourly1!$F$8763+유형화!$G$74*hourly1!I88/hourly1!$I$8763</f>
        <v>5.8884844058661789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443">
        <f>유형화!$F$71*hourly1!B89/hourly1!$B$8763+유형화!$F$72*hourly1!C89/hourly1!$C$8763+유형화!$F$73*hourly1!D89/hourly1!$D$8763+유형화!$F$74*hourly1!E89/hourly1!$E$8763</f>
        <v>536.90921818019194</v>
      </c>
      <c r="C88" s="441">
        <f>hourly1!$F89*유형화!$G$71/hourly1!$F$8763+유형화!$G$72*hourly1!$G89/hourly1!$F$8763+유형화!$G$74*hourly1!I89/hourly1!$I$8763</f>
        <v>5.7244322690982976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443">
        <f>유형화!$F$71*hourly1!B90/hourly1!$B$8763+유형화!$F$72*hourly1!C90/hourly1!$C$8763+유형화!$F$73*hourly1!D90/hourly1!$D$8763+유형화!$F$74*hourly1!E90/hourly1!$E$8763</f>
        <v>454.61248698067584</v>
      </c>
      <c r="C89" s="441">
        <f>hourly1!$F90*유형화!$G$71/hourly1!$F$8763+유형화!$G$72*hourly1!$G90/hourly1!$F$8763+유형화!$G$74*hourly1!I90/hourly1!$I$8763</f>
        <v>5.7157249181278393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443">
        <f>유형화!$F$71*hourly1!B91/hourly1!$B$8763+유형화!$F$72*hourly1!C91/hourly1!$C$8763+유형화!$F$73*hourly1!D91/hourly1!$D$8763+유형화!$F$74*hourly1!E91/hourly1!$E$8763</f>
        <v>399.26994711414136</v>
      </c>
      <c r="C90" s="441">
        <f>hourly1!$F91*유형화!$G$71/hourly1!$F$8763+유형화!$G$72*hourly1!$G91/hourly1!$F$8763+유형화!$G$74*hourly1!I91/hourly1!$I$8763</f>
        <v>5.9840368310793206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443">
        <f>유형화!$F$71*hourly1!B92/hourly1!$B$8763+유형화!$F$72*hourly1!C92/hourly1!$C$8763+유형화!$F$73*hourly1!D92/hourly1!$D$8763+유형화!$F$74*hourly1!E92/hourly1!$E$8763</f>
        <v>238.1881005670221</v>
      </c>
      <c r="C91" s="441">
        <f>hourly1!$F92*유형화!$G$71/hourly1!$F$8763+유형화!$G$72*hourly1!$G92/hourly1!$F$8763+유형화!$G$74*hourly1!I92/hourly1!$I$8763</f>
        <v>6.2449802298344874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443">
        <f>유형화!$F$71*hourly1!B93/hourly1!$B$8763+유형화!$F$72*hourly1!C93/hourly1!$C$8763+유형화!$F$73*hourly1!D93/hourly1!$D$8763+유형화!$F$74*hourly1!E93/hourly1!$E$8763</f>
        <v>164.39337806429407</v>
      </c>
      <c r="C92" s="441">
        <f>hourly1!$F93*유형화!$G$71/hourly1!$F$8763+유형화!$G$72*hourly1!$G93/hourly1!$F$8763+유형화!$G$74*hourly1!I93/hourly1!$I$8763</f>
        <v>5.8152741452680985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443">
        <f>유형화!$F$71*hourly1!B94/hourly1!$B$8763+유형화!$F$72*hourly1!C94/hourly1!$C$8763+유형화!$F$73*hourly1!D94/hourly1!$D$8763+유형화!$F$74*hourly1!E94/hourly1!$E$8763</f>
        <v>172.64811999977067</v>
      </c>
      <c r="C93" s="441">
        <f>hourly1!$F94*유형화!$G$71/hourly1!$F$8763+유형화!$G$72*hourly1!$G94/hourly1!$F$8763+유형화!$G$74*hourly1!I94/hourly1!$I$8763</f>
        <v>5.6707010587274596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443">
        <f>유형화!$F$71*hourly1!B95/hourly1!$B$8763+유형화!$F$72*hourly1!C95/hourly1!$C$8763+유형화!$F$73*hourly1!D95/hourly1!$D$8763+유형화!$F$74*hourly1!E95/hourly1!$E$8763</f>
        <v>94.661518185263333</v>
      </c>
      <c r="C94" s="441">
        <f>hourly1!$F95*유형화!$G$71/hourly1!$F$8763+유형화!$G$72*hourly1!$G95/hourly1!$F$8763+유형화!$G$74*hourly1!I95/hourly1!$I$8763</f>
        <v>6.225593718103366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443">
        <f>유형화!$F$71*hourly1!B96/hourly1!$B$8763+유형화!$F$72*hourly1!C96/hourly1!$C$8763+유형화!$F$73*hourly1!D96/hourly1!$D$8763+유형화!$F$74*hourly1!E96/hourly1!$E$8763</f>
        <v>92.993549502388674</v>
      </c>
      <c r="C95" s="441">
        <f>hourly1!$F96*유형화!$G$71/hourly1!$F$8763+유형화!$G$72*hourly1!$G96/hourly1!$F$8763+유형화!$G$74*hourly1!I96/hourly1!$I$8763</f>
        <v>1.4079149923809304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443">
        <f>유형화!$F$71*hourly1!B97/hourly1!$B$8763+유형화!$F$72*hourly1!C97/hourly1!$C$8763+유형화!$F$73*hourly1!D97/hourly1!$D$8763+유형화!$F$74*hourly1!E97/hourly1!$E$8763</f>
        <v>91.341393240552193</v>
      </c>
      <c r="C96" s="441">
        <f>hourly1!$F97*유형화!$G$71/hourly1!$F$8763+유형화!$G$72*hourly1!$G97/hourly1!$F$8763+유형화!$G$74*hourly1!I97/hourly1!$I$8763</f>
        <v>1.764393533602584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443">
        <f>유형화!$F$71*hourly1!B98/hourly1!$B$8763+유형화!$F$72*hourly1!C98/hourly1!$C$8763+유형화!$F$73*hourly1!D98/hourly1!$D$8763+유형화!$F$74*hourly1!E98/hourly1!$E$8763</f>
        <v>90.748993944909586</v>
      </c>
      <c r="C97" s="441">
        <f>hourly1!$F98*유형화!$G$71/hourly1!$F$8763+유형화!$G$72*hourly1!$G98/hourly1!$F$8763+유형화!$G$74*hourly1!I98/hourly1!$I$8763</f>
        <v>2.1841658592394322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443">
        <f>유형화!$F$71*hourly1!B99/hourly1!$B$8763+유형화!$F$72*hourly1!C99/hourly1!$C$8763+유형화!$F$73*hourly1!D99/hourly1!$D$8763+유형화!$F$74*hourly1!E99/hourly1!$E$8763</f>
        <v>87.470253367130212</v>
      </c>
      <c r="C98" s="441">
        <f>hourly1!$F99*유형화!$G$71/hourly1!$F$8763+유형화!$G$72*hourly1!$G99/hourly1!$F$8763+유형화!$G$74*hourly1!I99/hourly1!$I$8763</f>
        <v>2.3902016080269628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443">
        <f>유형화!$F$71*hourly1!B100/hourly1!$B$8763+유형화!$F$72*hourly1!C100/hourly1!$C$8763+유형화!$F$73*hourly1!D100/hourly1!$D$8763+유형화!$F$74*hourly1!E100/hourly1!$E$8763</f>
        <v>87.250936604109739</v>
      </c>
      <c r="C99" s="441">
        <f>hourly1!$F100*유형화!$G$71/hourly1!$F$8763+유형화!$G$72*hourly1!$G100/hourly1!$F$8763+유형화!$G$74*hourly1!I100/hourly1!$I$8763</f>
        <v>2.6241581494846606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443">
        <f>유형화!$F$71*hourly1!B101/hourly1!$B$8763+유형화!$F$72*hourly1!C101/hourly1!$C$8763+유형화!$F$73*hourly1!D101/hourly1!$D$8763+유형화!$F$74*hourly1!E101/hourly1!$E$8763</f>
        <v>87.402623983625162</v>
      </c>
      <c r="C100" s="441">
        <f>hourly1!$F101*유형화!$G$71/hourly1!$F$8763+유형화!$G$72*hourly1!$G101/hourly1!$F$8763+유형화!$G$74*hourly1!I101/hourly1!$I$8763</f>
        <v>2.8243791333206887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443">
        <f>유형화!$F$71*hourly1!B102/hourly1!$B$8763+유형화!$F$72*hourly1!C102/hourly1!$C$8763+유형화!$F$73*hourly1!D102/hourly1!$D$8763+유형화!$F$74*hourly1!E102/hourly1!$E$8763</f>
        <v>87.640137354668866</v>
      </c>
      <c r="C101" s="441">
        <f>hourly1!$F102*유형화!$G$71/hourly1!$F$8763+유형화!$G$72*hourly1!$G102/hourly1!$F$8763+유형화!$G$74*hourly1!I102/hourly1!$I$8763</f>
        <v>3.0145116018431066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443">
        <f>유형화!$F$71*hourly1!B103/hourly1!$B$8763+유형화!$F$72*hourly1!C103/hourly1!$C$8763+유형화!$F$73*hourly1!D103/hourly1!$D$8763+유형화!$F$74*hourly1!E103/hourly1!$E$8763</f>
        <v>87.817595757321229</v>
      </c>
      <c r="C102" s="441">
        <f>hourly1!$F103*유형화!$G$71/hourly1!$F$8763+유형화!$G$72*hourly1!$G103/hourly1!$F$8763+유형화!$G$74*hourly1!I103/hourly1!$I$8763</f>
        <v>3.1752318676209321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443">
        <f>유형화!$F$71*hourly1!B104/hourly1!$B$8763+유형화!$F$72*hourly1!C104/hourly1!$C$8763+유형화!$F$73*hourly1!D104/hourly1!$D$8763+유형화!$F$74*hourly1!E104/hourly1!$E$8763</f>
        <v>89.151301827749776</v>
      </c>
      <c r="C103" s="441">
        <f>hourly1!$F104*유형화!$G$71/hourly1!$F$8763+유형화!$G$72*hourly1!$G104/hourly1!$F$8763+유형화!$G$74*hourly1!I104/hourly1!$I$8763</f>
        <v>3.2815159688880775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443">
        <f>유형화!$F$71*hourly1!B105/hourly1!$B$8763+유형화!$F$72*hourly1!C105/hourly1!$C$8763+유형화!$F$73*hourly1!D105/hourly1!$D$8763+유형화!$F$74*hourly1!E105/hourly1!$E$8763</f>
        <v>96.173417697291853</v>
      </c>
      <c r="C104" s="441">
        <f>hourly1!$F105*유형화!$G$71/hourly1!$F$8763+유형화!$G$72*hourly1!$G105/hourly1!$F$8763+유형화!$G$74*hourly1!I105/hourly1!$I$8763</f>
        <v>7.7871841754003448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443">
        <f>유형화!$F$71*hourly1!B106/hourly1!$B$8763+유형화!$F$72*hourly1!C106/hourly1!$C$8763+유형화!$F$73*hourly1!D106/hourly1!$D$8763+유형화!$F$74*hourly1!E106/hourly1!$E$8763</f>
        <v>159.72551175438144</v>
      </c>
      <c r="C105" s="441">
        <f>hourly1!$F106*유형화!$G$71/hourly1!$F$8763+유형화!$G$72*hourly1!$G106/hourly1!$F$8763+유형화!$G$74*hourly1!I106/hourly1!$I$8763</f>
        <v>8.1107775307769305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443">
        <f>유형화!$F$71*hourly1!B107/hourly1!$B$8763+유형화!$F$72*hourly1!C107/hourly1!$C$8763+유형화!$F$73*hourly1!D107/hourly1!$D$8763+유형화!$F$74*hourly1!E107/hourly1!$E$8763</f>
        <v>162.77944442631201</v>
      </c>
      <c r="C106" s="441">
        <f>hourly1!$F107*유형화!$G$71/hourly1!$F$8763+유형화!$G$72*hourly1!$G107/hourly1!$F$8763+유형화!$G$74*hourly1!I107/hourly1!$I$8763</f>
        <v>7.8075775738874169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443">
        <f>유형화!$F$71*hourly1!B108/hourly1!$B$8763+유형화!$F$72*hourly1!C108/hourly1!$C$8763+유형화!$F$73*hourly1!D108/hourly1!$D$8763+유형화!$F$74*hourly1!E108/hourly1!$E$8763</f>
        <v>166.41830017948811</v>
      </c>
      <c r="C107" s="441">
        <f>hourly1!$F108*유형화!$G$71/hourly1!$F$8763+유형화!$G$72*hourly1!$G108/hourly1!$F$8763+유형화!$G$74*hourly1!I108/hourly1!$I$8763</f>
        <v>7.1294401927312752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443">
        <f>유형화!$F$71*hourly1!B109/hourly1!$B$8763+유형화!$F$72*hourly1!C109/hourly1!$C$8763+유형화!$F$73*hourly1!D109/hourly1!$D$8763+유형화!$F$74*hourly1!E109/hourly1!$E$8763</f>
        <v>168.47835411745865</v>
      </c>
      <c r="C108" s="441">
        <f>hourly1!$F109*유형화!$G$71/hourly1!$F$8763+유형화!$G$72*hourly1!$G109/hourly1!$F$8763+유형화!$G$74*hourly1!I109/hourly1!$I$8763</f>
        <v>6.3586677746385547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443">
        <f>유형화!$F$71*hourly1!B110/hourly1!$B$8763+유형화!$F$72*hourly1!C110/hourly1!$C$8763+유형화!$F$73*hourly1!D110/hourly1!$D$8763+유형화!$F$74*hourly1!E110/hourly1!$E$8763</f>
        <v>164.72333545491986</v>
      </c>
      <c r="C109" s="441">
        <f>hourly1!$F110*유형화!$G$71/hourly1!$F$8763+유형화!$G$72*hourly1!$G110/hourly1!$F$8763+유형화!$G$74*hourly1!I110/hourly1!$I$8763</f>
        <v>5.7839440427746158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443">
        <f>유형화!$F$71*hourly1!B111/hourly1!$B$8763+유형화!$F$72*hourly1!C111/hourly1!$C$8763+유형화!$F$73*hourly1!D111/hourly1!$D$8763+유형화!$F$74*hourly1!E111/hourly1!$E$8763</f>
        <v>161.85350252615109</v>
      </c>
      <c r="C110" s="441">
        <f>hourly1!$F111*유형화!$G$71/hourly1!$F$8763+유형화!$G$72*hourly1!$G111/hourly1!$F$8763+유형화!$G$74*hourly1!I111/hourly1!$I$8763</f>
        <v>4.6184512164117768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443">
        <f>유형화!$F$71*hourly1!B112/hourly1!$B$8763+유형화!$F$72*hourly1!C112/hourly1!$C$8763+유형화!$F$73*hourly1!D112/hourly1!$D$8763+유형화!$F$74*hourly1!E112/hourly1!$E$8763</f>
        <v>153.69428181158139</v>
      </c>
      <c r="C111" s="441">
        <f>hourly1!$F112*유형화!$G$71/hourly1!$F$8763+유형화!$G$72*hourly1!$G112/hourly1!$F$8763+유형화!$G$74*hourly1!I112/hourly1!$I$8763</f>
        <v>4.6914685166594863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443">
        <f>유형화!$F$71*hourly1!B113/hourly1!$B$8763+유형화!$F$72*hourly1!C113/hourly1!$C$8763+유형화!$F$73*hourly1!D113/hourly1!$D$8763+유형화!$F$74*hourly1!E113/hourly1!$E$8763</f>
        <v>155.89294072687892</v>
      </c>
      <c r="C112" s="441">
        <f>hourly1!$F113*유형화!$G$71/hourly1!$F$8763+유형화!$G$72*hourly1!$G113/hourly1!$F$8763+유형화!$G$74*hourly1!I113/hourly1!$I$8763</f>
        <v>4.5900217652190225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443">
        <f>유형화!$F$71*hourly1!B114/hourly1!$B$8763+유형화!$F$72*hourly1!C114/hourly1!$C$8763+유형화!$F$73*hourly1!D114/hourly1!$D$8763+유형화!$F$74*hourly1!E114/hourly1!$E$8763</f>
        <v>154.22088622058257</v>
      </c>
      <c r="C113" s="441">
        <f>hourly1!$F114*유형화!$G$71/hourly1!$F$8763+유형화!$G$72*hourly1!$G114/hourly1!$F$8763+유형화!$G$74*hourly1!I114/hourly1!$I$8763</f>
        <v>4.5718057502455105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443">
        <f>유형화!$F$71*hourly1!B115/hourly1!$B$8763+유형화!$F$72*hourly1!C115/hourly1!$C$8763+유형화!$F$73*hourly1!D115/hourly1!$D$8763+유형화!$F$74*hourly1!E115/hourly1!$E$8763</f>
        <v>153.10613897699761</v>
      </c>
      <c r="C114" s="441">
        <f>hourly1!$F115*유형화!$G$71/hourly1!$F$8763+유형화!$G$72*hourly1!$G115/hourly1!$F$8763+유형화!$G$74*hourly1!I115/hourly1!$I$8763</f>
        <v>4.8300510393624867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443">
        <f>유형화!$F$71*hourly1!B116/hourly1!$B$8763+유형화!$F$72*hourly1!C116/hourly1!$C$8763+유형화!$F$73*hourly1!D116/hourly1!$D$8763+유형화!$F$74*hourly1!E116/hourly1!$E$8763</f>
        <v>151.72356878094615</v>
      </c>
      <c r="C115" s="441">
        <f>hourly1!$F116*유형화!$G$71/hourly1!$F$8763+유형화!$G$72*hourly1!$G116/hourly1!$F$8763+유형화!$G$74*hourly1!I116/hourly1!$I$8763</f>
        <v>5.0539522362519076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443">
        <f>유형화!$F$71*hourly1!B117/hourly1!$B$8763+유형화!$F$72*hourly1!C117/hourly1!$C$8763+유형화!$F$73*hourly1!D117/hourly1!$D$8763+유형화!$F$74*hourly1!E117/hourly1!$E$8763</f>
        <v>157.78832692745854</v>
      </c>
      <c r="C116" s="441">
        <f>hourly1!$F117*유형화!$G$71/hourly1!$F$8763+유형화!$G$72*hourly1!$G117/hourly1!$F$8763+유형화!$G$74*hourly1!I117/hourly1!$I$8763</f>
        <v>4.6025151898898589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443">
        <f>유형화!$F$71*hourly1!B118/hourly1!$B$8763+유형화!$F$72*hourly1!C118/hourly1!$C$8763+유형화!$F$73*hourly1!D118/hourly1!$D$8763+유형화!$F$74*hourly1!E118/hourly1!$E$8763</f>
        <v>166.05390435289121</v>
      </c>
      <c r="C117" s="441">
        <f>hourly1!$F118*유형화!$G$71/hourly1!$F$8763+유형화!$G$72*hourly1!$G118/hourly1!$F$8763+유형화!$G$74*hourly1!I118/hourly1!$I$8763</f>
        <v>4.3894358425431177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443">
        <f>유형화!$F$71*hourly1!B119/hourly1!$B$8763+유형화!$F$72*hourly1!C119/hourly1!$C$8763+유형화!$F$73*hourly1!D119/hourly1!$D$8763+유형화!$F$74*hourly1!E119/hourly1!$E$8763</f>
        <v>89.502630502740956</v>
      </c>
      <c r="C118" s="441">
        <f>hourly1!$F119*유형화!$G$71/hourly1!$F$8763+유형화!$G$72*hourly1!$G119/hourly1!$F$8763+유형화!$G$74*hourly1!I119/hourly1!$I$8763</f>
        <v>4.9123859837817987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443">
        <f>유형화!$F$71*hourly1!B120/hourly1!$B$8763+유형화!$F$72*hourly1!C120/hourly1!$C$8763+유형화!$F$73*hourly1!D120/hourly1!$D$8763+유형화!$F$74*hourly1!E120/hourly1!$E$8763</f>
        <v>87.456609394931164</v>
      </c>
      <c r="C119" s="441">
        <f>hourly1!$F120*유형화!$G$71/hourly1!$F$8763+유형화!$G$72*hourly1!$G120/hourly1!$F$8763+유형화!$G$74*hourly1!I120/hourly1!$I$8763</f>
        <v>0.39907134437877978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443">
        <f>유형화!$F$71*hourly1!B121/hourly1!$B$8763+유형화!$F$72*hourly1!C121/hourly1!$C$8763+유형화!$F$73*hourly1!D121/hourly1!$D$8763+유형화!$F$74*hourly1!E121/hourly1!$E$8763</f>
        <v>85.42481757008197</v>
      </c>
      <c r="C120" s="441">
        <f>hourly1!$F121*유형화!$G$71/hourly1!$F$8763+유형화!$G$72*hourly1!$G121/hourly1!$F$8763+유형화!$G$74*hourly1!I121/hourly1!$I$8763</f>
        <v>0.49899515231231961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443">
        <f>유형화!$F$71*hourly1!B122/hourly1!$B$8763+유형화!$F$72*hourly1!C122/hourly1!$C$8763+유형화!$F$73*hourly1!D122/hourly1!$D$8763+유형화!$F$74*hourly1!E122/hourly1!$E$8763</f>
        <v>84.454669205303546</v>
      </c>
      <c r="C121" s="441">
        <f>hourly1!$F122*유형화!$G$71/hourly1!$F$8763+유형화!$G$72*hourly1!$G122/hourly1!$F$8763+유형화!$G$74*hourly1!I122/hourly1!$I$8763</f>
        <v>0.87465560180119639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443">
        <f>유형화!$F$71*hourly1!B123/hourly1!$B$8763+유형화!$F$72*hourly1!C123/hourly1!$C$8763+유형화!$F$73*hourly1!D123/hourly1!$D$8763+유형화!$F$74*hourly1!E123/hourly1!$E$8763</f>
        <v>84.610641485484024</v>
      </c>
      <c r="C122" s="441">
        <f>hourly1!$F123*유형화!$G$71/hourly1!$F$8763+유형화!$G$72*hourly1!$G123/hourly1!$F$8763+유형화!$G$74*hourly1!I123/hourly1!$I$8763</f>
        <v>1.2314981722444829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443">
        <f>유형화!$F$71*hourly1!B124/hourly1!$B$8763+유형화!$F$72*hourly1!C124/hourly1!$C$8763+유형화!$F$73*hourly1!D124/hourly1!$D$8763+유형화!$F$74*hourly1!E124/hourly1!$E$8763</f>
        <v>84.477259732482167</v>
      </c>
      <c r="C123" s="441">
        <f>hourly1!$F124*유형화!$G$71/hourly1!$F$8763+유형화!$G$72*hourly1!$G124/hourly1!$F$8763+유형화!$G$74*hourly1!I124/hourly1!$I$8763</f>
        <v>1.5820097997028615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443">
        <f>유형화!$F$71*hourly1!B125/hourly1!$B$8763+유형화!$F$72*hourly1!C125/hourly1!$C$8763+유형화!$F$73*hourly1!D125/hourly1!$D$8763+유형화!$F$74*hourly1!E125/hourly1!$E$8763</f>
        <v>84.651419140817183</v>
      </c>
      <c r="C124" s="441">
        <f>hourly1!$F125*유형화!$G$71/hourly1!$F$8763+유형화!$G$72*hourly1!$G125/hourly1!$F$8763+유형화!$G$74*hourly1!I125/hourly1!$I$8763</f>
        <v>1.9047811633920941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443">
        <f>유형화!$F$71*hourly1!B126/hourly1!$B$8763+유형화!$F$72*hourly1!C126/hourly1!$C$8763+유형화!$F$73*hourly1!D126/hourly1!$D$8763+유형화!$F$74*hourly1!E126/hourly1!$E$8763</f>
        <v>84.688779303473922</v>
      </c>
      <c r="C125" s="441">
        <f>hourly1!$F126*유형화!$G$71/hourly1!$F$8763+유형화!$G$72*hourly1!$G126/hourly1!$F$8763+유형화!$G$74*hourly1!I126/hourly1!$I$8763</f>
        <v>2.1441516920025601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443">
        <f>유형화!$F$71*hourly1!B127/hourly1!$B$8763+유형화!$F$72*hourly1!C127/hourly1!$C$8763+유형화!$F$73*hourly1!D127/hourly1!$D$8763+유형화!$F$74*hourly1!E127/hourly1!$E$8763</f>
        <v>84.804765497360037</v>
      </c>
      <c r="C126" s="441">
        <f>hourly1!$F127*유형화!$G$71/hourly1!$F$8763+유형화!$G$72*hourly1!$G127/hourly1!$F$8763+유형화!$G$74*hourly1!I127/hourly1!$I$8763</f>
        <v>2.404794067759862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443">
        <f>유형화!$F$71*hourly1!B128/hourly1!$B$8763+유형화!$F$72*hourly1!C128/hourly1!$C$8763+유형화!$F$73*hourly1!D128/hourly1!$D$8763+유형화!$F$74*hourly1!E128/hourly1!$E$8763</f>
        <v>85.904664825417541</v>
      </c>
      <c r="C127" s="441">
        <f>hourly1!$F128*유형화!$G$71/hourly1!$F$8763+유형화!$G$72*hourly1!$G128/hourly1!$F$8763+유형화!$G$74*hourly1!I128/hourly1!$I$8763</f>
        <v>2.5466953023089802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443">
        <f>유형화!$F$71*hourly1!B129/hourly1!$B$8763+유형화!$F$72*hourly1!C129/hourly1!$C$8763+유형화!$F$73*hourly1!D129/hourly1!$D$8763+유형화!$F$74*hourly1!E129/hourly1!$E$8763</f>
        <v>92.689874035514507</v>
      </c>
      <c r="C128" s="441">
        <f>hourly1!$F129*유형화!$G$71/hourly1!$F$8763+유형화!$G$72*hourly1!$G129/hourly1!$F$8763+유형화!$G$74*hourly1!I129/hourly1!$I$8763</f>
        <v>7.0850912094274454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443">
        <f>유형화!$F$71*hourly1!B130/hourly1!$B$8763+유형화!$F$72*hourly1!C130/hourly1!$C$8763+유형화!$F$73*hourly1!D130/hourly1!$D$8763+유형화!$F$74*hourly1!E130/hourly1!$E$8763</f>
        <v>87.962564208743402</v>
      </c>
      <c r="C129" s="441">
        <f>hourly1!$F130*유형화!$G$71/hourly1!$F$8763+유형화!$G$72*hourly1!$G130/hourly1!$F$8763+유형화!$G$74*hourly1!I130/hourly1!$I$8763</f>
        <v>7.3907663588439796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443">
        <f>유형화!$F$71*hourly1!B131/hourly1!$B$8763+유형화!$F$72*hourly1!C131/hourly1!$C$8763+유형화!$F$73*hourly1!D131/hourly1!$D$8763+유형화!$F$74*hourly1!E131/hourly1!$E$8763</f>
        <v>91.174090218407031</v>
      </c>
      <c r="C130" s="441">
        <f>hourly1!$F131*유형화!$G$71/hourly1!$F$8763+유형화!$G$72*hourly1!$G131/hourly1!$F$8763+유형화!$G$74*hourly1!I131/hourly1!$I$8763</f>
        <v>7.0763984729901219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443">
        <f>유형화!$F$71*hourly1!B132/hourly1!$B$8763+유형화!$F$72*hourly1!C132/hourly1!$C$8763+유형화!$F$73*hourly1!D132/hourly1!$D$8763+유형화!$F$74*hourly1!E132/hourly1!$E$8763</f>
        <v>95.050009048862179</v>
      </c>
      <c r="C131" s="441">
        <f>hourly1!$F132*유형화!$G$71/hourly1!$F$8763+유형화!$G$72*hourly1!$G132/hourly1!$F$8763+유형화!$G$74*hourly1!I132/hourly1!$I$8763</f>
        <v>6.424256222679702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443">
        <f>유형화!$F$71*hourly1!B133/hourly1!$B$8763+유형화!$F$72*hourly1!C133/hourly1!$C$8763+유형화!$F$73*hourly1!D133/hourly1!$D$8763+유형화!$F$74*hourly1!E133/hourly1!$E$8763</f>
        <v>97.995790821754341</v>
      </c>
      <c r="C132" s="441">
        <f>hourly1!$F133*유형화!$G$71/hourly1!$F$8763+유형화!$G$72*hourly1!$G133/hourly1!$F$8763+유형화!$G$74*hourly1!I133/hourly1!$I$8763</f>
        <v>5.7387950199037379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443">
        <f>유형화!$F$71*hourly1!B134/hourly1!$B$8763+유형화!$F$72*hourly1!C134/hourly1!$C$8763+유형화!$F$73*hourly1!D134/hourly1!$D$8763+유형화!$F$74*hourly1!E134/hourly1!$E$8763</f>
        <v>95.219876701106983</v>
      </c>
      <c r="C133" s="441">
        <f>hourly1!$F134*유형화!$G$71/hourly1!$F$8763+유형화!$G$72*hourly1!$G134/hourly1!$F$8763+유형화!$G$74*hourly1!I134/hourly1!$I$8763</f>
        <v>5.1278725448520008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443">
        <f>유형화!$F$71*hourly1!B135/hourly1!$B$8763+유형화!$F$72*hourly1!C135/hourly1!$C$8763+유형화!$F$73*hourly1!D135/hourly1!$D$8763+유형화!$F$74*hourly1!E135/hourly1!$E$8763</f>
        <v>93.46831752708944</v>
      </c>
      <c r="C134" s="441">
        <f>hourly1!$F135*유형화!$G$71/hourly1!$F$8763+유형화!$G$72*hourly1!$G135/hourly1!$F$8763+유형화!$G$74*hourly1!I135/hourly1!$I$8763</f>
        <v>3.9929168764379139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443">
        <f>유형화!$F$71*hourly1!B136/hourly1!$B$8763+유형화!$F$72*hourly1!C136/hourly1!$C$8763+유형화!$F$73*hourly1!D136/hourly1!$D$8763+유형화!$F$74*hourly1!E136/hourly1!$E$8763</f>
        <v>86.23894869643587</v>
      </c>
      <c r="C135" s="441">
        <f>hourly1!$F136*유형화!$G$71/hourly1!$F$8763+유형화!$G$72*hourly1!$G136/hourly1!$F$8763+유형화!$G$74*hourly1!I136/hourly1!$I$8763</f>
        <v>4.2097029181328542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443">
        <f>유형화!$F$71*hourly1!B137/hourly1!$B$8763+유형화!$F$72*hourly1!C137/hourly1!$C$8763+유형화!$F$73*hourly1!D137/hourly1!$D$8763+유형화!$F$74*hourly1!E137/hourly1!$E$8763</f>
        <v>88.891134011545944</v>
      </c>
      <c r="C136" s="441">
        <f>hourly1!$F137*유형화!$G$71/hourly1!$F$8763+유형화!$G$72*hourly1!$G137/hourly1!$F$8763+유형화!$G$74*hourly1!I137/hourly1!$I$8763</f>
        <v>4.1511672861158084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443">
        <f>유형화!$F$71*hourly1!B138/hourly1!$B$8763+유형화!$F$72*hourly1!C138/hourly1!$C$8763+유형화!$F$73*hourly1!D138/hourly1!$D$8763+유형화!$F$74*hourly1!E138/hourly1!$E$8763</f>
        <v>87.357338650711938</v>
      </c>
      <c r="C137" s="441">
        <f>hourly1!$F138*유형화!$G$71/hourly1!$F$8763+유형화!$G$72*hourly1!$G138/hourly1!$F$8763+유형화!$G$74*hourly1!I138/hourly1!$I$8763</f>
        <v>4.1234216252783966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443">
        <f>유형화!$F$71*hourly1!B139/hourly1!$B$8763+유형화!$F$72*hourly1!C139/hourly1!$C$8763+유형화!$F$73*hourly1!D139/hourly1!$D$8763+유형화!$F$74*hourly1!E139/hourly1!$E$8763</f>
        <v>86.24901401819011</v>
      </c>
      <c r="C138" s="441">
        <f>hourly1!$F139*유형화!$G$71/hourly1!$F$8763+유형화!$G$72*hourly1!$G139/hourly1!$F$8763+유형화!$G$74*hourly1!I139/hourly1!$I$8763</f>
        <v>4.2449027792052574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443">
        <f>유형화!$F$71*hourly1!B140/hourly1!$B$8763+유형화!$F$72*hourly1!C140/hourly1!$C$8763+유형화!$F$73*hourly1!D140/hourly1!$D$8763+유형화!$F$74*hourly1!E140/hourly1!$E$8763</f>
        <v>84.777461034324077</v>
      </c>
      <c r="C139" s="441">
        <f>hourly1!$F140*유형화!$G$71/hourly1!$F$8763+유형화!$G$72*hourly1!$G140/hourly1!$F$8763+유형화!$G$74*hourly1!I140/hourly1!$I$8763</f>
        <v>4.5147597697076227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443">
        <f>유형화!$F$71*hourly1!B141/hourly1!$B$8763+유형화!$F$72*hourly1!C141/hourly1!$C$8763+유형화!$F$73*hourly1!D141/hourly1!$D$8763+유형화!$F$74*hourly1!E141/hourly1!$E$8763</f>
        <v>91.196870549816737</v>
      </c>
      <c r="C140" s="441">
        <f>hourly1!$F141*유형화!$G$71/hourly1!$F$8763+유형화!$G$72*hourly1!$G141/hourly1!$F$8763+유형화!$G$74*hourly1!I141/hourly1!$I$8763</f>
        <v>4.1631367100363272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443">
        <f>유형화!$F$71*hourly1!B142/hourly1!$B$8763+유형화!$F$72*hourly1!C142/hourly1!$C$8763+유형화!$F$73*hourly1!D142/hourly1!$D$8763+유형화!$F$74*hourly1!E142/hourly1!$E$8763</f>
        <v>99.798258105132817</v>
      </c>
      <c r="C141" s="441">
        <f>hourly1!$F142*유형화!$G$71/hourly1!$F$8763+유형화!$G$72*hourly1!$G142/hourly1!$F$8763+유형화!$G$74*hourly1!I142/hourly1!$I$8763</f>
        <v>4.1716044069198492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443">
        <f>유형화!$F$71*hourly1!B143/hourly1!$B$8763+유형화!$F$72*hourly1!C143/hourly1!$C$8763+유형화!$F$73*hourly1!D143/hourly1!$D$8763+유형화!$F$74*hourly1!E143/hourly1!$E$8763</f>
        <v>89.072950712713563</v>
      </c>
      <c r="C142" s="441">
        <f>hourly1!$F143*유형화!$G$71/hourly1!$F$8763+유형화!$G$72*hourly1!$G143/hourly1!$F$8763+유형화!$G$74*hourly1!I143/hourly1!$I$8763</f>
        <v>4.755917031116045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443">
        <f>유형화!$F$71*hourly1!B144/hourly1!$B$8763+유형화!$F$72*hourly1!C144/hourly1!$C$8763+유형화!$F$73*hourly1!D144/hourly1!$D$8763+유형화!$F$74*hourly1!E144/hourly1!$E$8763</f>
        <v>87.323403019500788</v>
      </c>
      <c r="C143" s="441">
        <f>hourly1!$F144*유형화!$G$71/hourly1!$F$8763+유형화!$G$72*hourly1!$G144/hourly1!$F$8763+유형화!$G$74*hourly1!I144/hourly1!$I$8763</f>
        <v>0.3842856817306507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443">
        <f>유형화!$F$71*hourly1!B145/hourly1!$B$8763+유형화!$F$72*hourly1!C145/hourly1!$C$8763+유형화!$F$73*hourly1!D145/hourly1!$D$8763+유형화!$F$74*hourly1!E145/hourly1!$E$8763</f>
        <v>85.482132856410999</v>
      </c>
      <c r="C144" s="441">
        <f>hourly1!$F145*유형화!$G$71/hourly1!$F$8763+유형화!$G$72*hourly1!$G145/hourly1!$F$8763+유형화!$G$74*hourly1!I145/hourly1!$I$8763</f>
        <v>0.55099632942245913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443">
        <f>유형화!$F$71*hourly1!B146/hourly1!$B$8763+유형화!$F$72*hourly1!C146/hourly1!$C$8763+유형화!$F$73*hourly1!D146/hourly1!$D$8763+유형화!$F$74*hourly1!E146/hourly1!$E$8763</f>
        <v>84.777089020608869</v>
      </c>
      <c r="C145" s="441">
        <f>hourly1!$F146*유형화!$G$71/hourly1!$F$8763+유형화!$G$72*hourly1!$G146/hourly1!$F$8763+유형화!$G$74*hourly1!I146/hourly1!$I$8763</f>
        <v>1.074302313318575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443">
        <f>유형화!$F$71*hourly1!B147/hourly1!$B$8763+유형화!$F$72*hourly1!C147/hourly1!$C$8763+유형화!$F$73*hourly1!D147/hourly1!$D$8763+유형화!$F$74*hourly1!E147/hourly1!$E$8763</f>
        <v>106.25091136276788</v>
      </c>
      <c r="C146" s="441">
        <f>hourly1!$F147*유형화!$G$71/hourly1!$F$8763+유형화!$G$72*hourly1!$G147/hourly1!$F$8763+유형화!$G$74*hourly1!I147/hourly1!$I$8763</f>
        <v>1.5042806769462742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443">
        <f>유형화!$F$71*hourly1!B148/hourly1!$B$8763+유형화!$F$72*hourly1!C148/hourly1!$C$8763+유형화!$F$73*hourly1!D148/hourly1!$D$8763+유형화!$F$74*hourly1!E148/hourly1!$E$8763</f>
        <v>106.04808957133402</v>
      </c>
      <c r="C147" s="441">
        <f>hourly1!$F148*유형화!$G$71/hourly1!$F$8763+유형화!$G$72*hourly1!$G148/hourly1!$F$8763+유형화!$G$74*hourly1!I148/hourly1!$I$8763</f>
        <v>1.9554647281538049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443">
        <f>유형화!$F$71*hourly1!B149/hourly1!$B$8763+유형화!$F$72*hourly1!C149/hourly1!$C$8763+유형화!$F$73*hourly1!D149/hourly1!$D$8763+유형화!$F$74*hourly1!E149/hourly1!$E$8763</f>
        <v>106.14700252164111</v>
      </c>
      <c r="C148" s="441">
        <f>hourly1!$F149*유형화!$G$71/hourly1!$F$8763+유형화!$G$72*hourly1!$G149/hourly1!$F$8763+유형화!$G$74*hourly1!I149/hourly1!$I$8763</f>
        <v>2.3772381532883484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443">
        <f>유형화!$F$71*hourly1!B150/hourly1!$B$8763+유형화!$F$72*hourly1!C150/hourly1!$C$8763+유형화!$F$73*hourly1!D150/hourly1!$D$8763+유형화!$F$74*hourly1!E150/hourly1!$E$8763</f>
        <v>105.79182975988084</v>
      </c>
      <c r="C149" s="441">
        <f>hourly1!$F150*유형화!$G$71/hourly1!$F$8763+유형화!$G$72*hourly1!$G150/hourly1!$F$8763+유형화!$G$74*hourly1!I150/hourly1!$I$8763</f>
        <v>2.6605861164701881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443">
        <f>유형화!$F$71*hourly1!B151/hourly1!$B$8763+유형화!$F$72*hourly1!C151/hourly1!$C$8763+유형화!$F$73*hourly1!D151/hourly1!$D$8763+유형화!$F$74*hourly1!E151/hourly1!$E$8763</f>
        <v>105.66691826958734</v>
      </c>
      <c r="C150" s="441">
        <f>hourly1!$F151*유형화!$G$71/hourly1!$F$8763+유형화!$G$72*hourly1!$G151/hourly1!$F$8763+유형화!$G$74*hourly1!I151/hourly1!$I$8763</f>
        <v>2.94840279152463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443">
        <f>유형화!$F$71*hourly1!B152/hourly1!$B$8763+유형화!$F$72*hourly1!C152/hourly1!$C$8763+유형화!$F$73*hourly1!D152/hourly1!$D$8763+유형화!$F$74*hourly1!E152/hourly1!$E$8763</f>
        <v>106.38403471821455</v>
      </c>
      <c r="C151" s="441">
        <f>hourly1!$F152*유형화!$G$71/hourly1!$F$8763+유형화!$G$72*hourly1!$G152/hourly1!$F$8763+유형화!$G$74*hourly1!I152/hourly1!$I$8763</f>
        <v>3.2260108816571473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443">
        <f>유형화!$F$71*hourly1!B153/hourly1!$B$8763+유형화!$F$72*hourly1!C153/hourly1!$C$8763+유형화!$F$73*hourly1!D153/hourly1!$D$8763+유형화!$F$74*hourly1!E153/hourly1!$E$8763</f>
        <v>112.95014994220615</v>
      </c>
      <c r="C152" s="441">
        <f>hourly1!$F153*유형화!$G$71/hourly1!$F$8763+유형화!$G$72*hourly1!$G153/hourly1!$F$8763+유형화!$G$74*hourly1!I153/hourly1!$I$8763</f>
        <v>8.0158742091433908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443">
        <f>유형화!$F$71*hourly1!B154/hourly1!$B$8763+유형화!$F$72*hourly1!C154/hourly1!$C$8763+유형화!$F$73*hourly1!D154/hourly1!$D$8763+유형화!$F$74*hourly1!E154/hourly1!$E$8763</f>
        <v>244.87265462294422</v>
      </c>
      <c r="C153" s="441">
        <f>hourly1!$F154*유형화!$G$71/hourly1!$F$8763+유형화!$G$72*hourly1!$G154/hourly1!$F$8763+유형화!$G$74*hourly1!I154/hourly1!$I$8763</f>
        <v>8.1462628300545408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443">
        <f>유형화!$F$71*hourly1!B155/hourly1!$B$8763+유형화!$F$72*hourly1!C155/hourly1!$C$8763+유형화!$F$73*hourly1!D155/hourly1!$D$8763+유형화!$F$74*hourly1!E155/hourly1!$E$8763</f>
        <v>382.81239256942689</v>
      </c>
      <c r="C154" s="441">
        <f>hourly1!$F155*유형화!$G$71/hourly1!$F$8763+유형화!$G$72*hourly1!$G155/hourly1!$F$8763+유형화!$G$74*hourly1!I155/hourly1!$I$8763</f>
        <v>7.67072029378902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443">
        <f>유형화!$F$71*hourly1!B156/hourly1!$B$8763+유형화!$F$72*hourly1!C156/hourly1!$C$8763+유형화!$F$73*hourly1!D156/hourly1!$D$8763+유형화!$F$74*hourly1!E156/hourly1!$E$8763</f>
        <v>466.86004944515196</v>
      </c>
      <c r="C155" s="441">
        <f>hourly1!$F156*유형화!$G$71/hourly1!$F$8763+유형화!$G$72*hourly1!$G156/hourly1!$F$8763+유형화!$G$74*hourly1!I156/hourly1!$I$8763</f>
        <v>6.8546361524418851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443">
        <f>유형화!$F$71*hourly1!B157/hourly1!$B$8763+유형화!$F$72*hourly1!C157/hourly1!$C$8763+유형화!$F$73*hourly1!D157/hourly1!$D$8763+유형화!$F$74*hourly1!E157/hourly1!$E$8763</f>
        <v>549.51231626588378</v>
      </c>
      <c r="C156" s="441">
        <f>hourly1!$F157*유형화!$G$71/hourly1!$F$8763+유형화!$G$72*hourly1!$G157/hourly1!$F$8763+유형화!$G$74*hourly1!I157/hourly1!$I$8763</f>
        <v>6.1385419179542069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443">
        <f>유형화!$F$71*hourly1!B158/hourly1!$B$8763+유형화!$F$72*hourly1!C158/hourly1!$C$8763+유형화!$F$73*hourly1!D158/hourly1!$D$8763+유형화!$F$74*hourly1!E158/hourly1!$E$8763</f>
        <v>465.75670910809038</v>
      </c>
      <c r="C157" s="441">
        <f>hourly1!$F158*유형화!$G$71/hourly1!$F$8763+유형화!$G$72*hourly1!$G158/hourly1!$F$8763+유형화!$G$74*hourly1!I158/hourly1!$I$8763</f>
        <v>5.5731626336795017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443">
        <f>유형화!$F$71*hourly1!B159/hourly1!$B$8763+유형화!$F$72*hourly1!C159/hourly1!$C$8763+유형화!$F$73*hourly1!D159/hourly1!$D$8763+유형화!$F$74*hourly1!E159/hourly1!$E$8763</f>
        <v>277.04370027478956</v>
      </c>
      <c r="C158" s="441">
        <f>hourly1!$F159*유형화!$G$71/hourly1!$F$8763+유형화!$G$72*hourly1!$G159/hourly1!$F$8763+유형화!$G$74*hourly1!I159/hourly1!$I$8763</f>
        <v>4.5593371884733704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443">
        <f>유형화!$F$71*hourly1!B160/hourly1!$B$8763+유형화!$F$72*hourly1!C160/hourly1!$C$8763+유형화!$F$73*hourly1!D160/hourly1!$D$8763+유형화!$F$74*hourly1!E160/hourly1!$E$8763</f>
        <v>374.35252209598997</v>
      </c>
      <c r="C159" s="441">
        <f>hourly1!$F160*유형화!$G$71/hourly1!$F$8763+유형화!$G$72*hourly1!$G160/hourly1!$F$8763+유형화!$G$74*hourly1!I160/hourly1!$I$8763</f>
        <v>4.7553868449616683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443">
        <f>유형화!$F$71*hourly1!B161/hourly1!$B$8763+유형화!$F$72*hourly1!C161/hourly1!$C$8763+유형화!$F$73*hourly1!D161/hourly1!$D$8763+유형화!$F$74*hourly1!E161/hourly1!$E$8763</f>
        <v>535.7232581627228</v>
      </c>
      <c r="C160" s="441">
        <f>hourly1!$F161*유형화!$G$71/hourly1!$F$8763+유형화!$G$72*hourly1!$G161/hourly1!$F$8763+유형화!$G$74*hourly1!I161/hourly1!$I$8763</f>
        <v>4.599891729588963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443">
        <f>유형화!$F$71*hourly1!B162/hourly1!$B$8763+유형화!$F$72*hourly1!C162/hourly1!$C$8763+유형화!$F$73*hourly1!D162/hourly1!$D$8763+유형화!$F$74*hourly1!E162/hourly1!$E$8763</f>
        <v>453.2143959406821</v>
      </c>
      <c r="C161" s="441">
        <f>hourly1!$F162*유형화!$G$71/hourly1!$F$8763+유형화!$G$72*hourly1!$G162/hourly1!$F$8763+유형화!$G$74*hourly1!I162/hourly1!$I$8763</f>
        <v>4.6019015614218048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443">
        <f>유형화!$F$71*hourly1!B163/hourly1!$B$8763+유형화!$F$72*hourly1!C163/hourly1!$C$8763+유형화!$F$73*hourly1!D163/hourly1!$D$8763+유형화!$F$74*hourly1!E163/hourly1!$E$8763</f>
        <v>397.19659080485451</v>
      </c>
      <c r="C162" s="441">
        <f>hourly1!$F163*유형화!$G$71/hourly1!$F$8763+유형화!$G$72*hourly1!$G163/hourly1!$F$8763+유형화!$G$74*hourly1!I163/hourly1!$I$8763</f>
        <v>4.8317669432197725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443">
        <f>유형화!$F$71*hourly1!B164/hourly1!$B$8763+유형화!$F$72*hourly1!C164/hourly1!$C$8763+유형화!$F$73*hourly1!D164/hourly1!$D$8763+유형화!$F$74*hourly1!E164/hourly1!$E$8763</f>
        <v>235.73746918203588</v>
      </c>
      <c r="C163" s="441">
        <f>hourly1!$F164*유형화!$G$71/hourly1!$F$8763+유형화!$G$72*hourly1!$G164/hourly1!$F$8763+유형화!$G$74*hourly1!I164/hourly1!$I$8763</f>
        <v>5.1063125912863789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443">
        <f>유형화!$F$71*hourly1!B165/hourly1!$B$8763+유형화!$F$72*hourly1!C165/hourly1!$C$8763+유형화!$F$73*hourly1!D165/hourly1!$D$8763+유형화!$F$74*hourly1!E165/hourly1!$E$8763</f>
        <v>160.5392805537453</v>
      </c>
      <c r="C164" s="441">
        <f>hourly1!$F165*유형화!$G$71/hourly1!$F$8763+유형화!$G$72*hourly1!$G165/hourly1!$F$8763+유형화!$G$74*hourly1!I165/hourly1!$I$8763</f>
        <v>4.7127934248706111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443">
        <f>유형화!$F$71*hourly1!B166/hourly1!$B$8763+유형화!$F$72*hourly1!C166/hourly1!$C$8763+유형화!$F$73*hourly1!D166/hourly1!$D$8763+유형화!$F$74*hourly1!E166/hourly1!$E$8763</f>
        <v>169.04339517604427</v>
      </c>
      <c r="C165" s="441">
        <f>hourly1!$F166*유형화!$G$71/hourly1!$F$8763+유형화!$G$72*hourly1!$G166/hourly1!$F$8763+유형화!$G$74*hourly1!I166/hourly1!$I$8763</f>
        <v>4.619915580503724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443">
        <f>유형화!$F$71*hourly1!B167/hourly1!$B$8763+유형화!$F$72*hourly1!C167/hourly1!$C$8763+유형화!$F$73*hourly1!D167/hourly1!$D$8763+유형화!$F$74*hourly1!E167/hourly1!$E$8763</f>
        <v>91.730584511242625</v>
      </c>
      <c r="C166" s="441">
        <f>hourly1!$F167*유형화!$G$71/hourly1!$F$8763+유형화!$G$72*hourly1!$G167/hourly1!$F$8763+유형화!$G$74*hourly1!I167/hourly1!$I$8763</f>
        <v>5.2788423094560368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443">
        <f>유형화!$F$71*hourly1!B168/hourly1!$B$8763+유형화!$F$72*hourly1!C168/hourly1!$C$8763+유형화!$F$73*hourly1!D168/hourly1!$D$8763+유형화!$F$74*hourly1!E168/hourly1!$E$8763</f>
        <v>90.15145641815171</v>
      </c>
      <c r="C167" s="441">
        <f>hourly1!$F168*유형화!$G$71/hourly1!$F$8763+유형화!$G$72*hourly1!$G168/hourly1!$F$8763+유형화!$G$74*hourly1!I168/hourly1!$I$8763</f>
        <v>0.52190576768927011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443">
        <f>유형화!$F$71*hourly1!B169/hourly1!$B$8763+유형화!$F$72*hourly1!C169/hourly1!$C$8763+유형화!$F$73*hourly1!D169/hourly1!$D$8763+유형화!$F$74*hourly1!E169/hourly1!$E$8763</f>
        <v>88.774638203583322</v>
      </c>
      <c r="C168" s="441">
        <f>hourly1!$F169*유형화!$G$71/hourly1!$F$8763+유형화!$G$72*hourly1!$G169/hourly1!$F$8763+유형화!$G$74*hourly1!I169/hourly1!$I$8763</f>
        <v>0.87671928303413926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443">
        <f>유형화!$F$71*hourly1!B170/hourly1!$B$8763+유형화!$F$72*hourly1!C170/hourly1!$C$8763+유형화!$F$73*hourly1!D170/hourly1!$D$8763+유형화!$F$74*hourly1!E170/hourly1!$E$8763</f>
        <v>88.510356124351546</v>
      </c>
      <c r="C169" s="441">
        <f>hourly1!$F170*유형화!$G$71/hourly1!$F$8763+유형화!$G$72*hourly1!$G170/hourly1!$F$8763+유형화!$G$74*hourly1!I170/hourly1!$I$8763</f>
        <v>1.3764024204675016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443">
        <f>유형화!$F$71*hourly1!B171/hourly1!$B$8763+유형화!$F$72*hourly1!C171/hourly1!$C$8763+유형화!$F$73*hourly1!D171/hourly1!$D$8763+유형화!$F$74*hourly1!E171/hourly1!$E$8763</f>
        <v>89.271798140315639</v>
      </c>
      <c r="C170" s="441">
        <f>hourly1!$F171*유형화!$G$71/hourly1!$F$8763+유형화!$G$72*hourly1!$G171/hourly1!$F$8763+유형화!$G$74*hourly1!I171/hourly1!$I$8763</f>
        <v>1.7210545297567328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443">
        <f>유형화!$F$71*hourly1!B172/hourly1!$B$8763+유형화!$F$72*hourly1!C172/hourly1!$C$8763+유형화!$F$73*hourly1!D172/hourly1!$D$8763+유형화!$F$74*hourly1!E172/hourly1!$E$8763</f>
        <v>89.574845843875451</v>
      </c>
      <c r="C171" s="441">
        <f>hourly1!$F172*유형화!$G$71/hourly1!$F$8763+유형화!$G$72*hourly1!$G172/hourly1!$F$8763+유형화!$G$74*hourly1!I172/hourly1!$I$8763</f>
        <v>2.0230618558446811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443">
        <f>유형화!$F$71*hourly1!B173/hourly1!$B$8763+유형화!$F$72*hourly1!C173/hourly1!$C$8763+유형화!$F$73*hourly1!D173/hourly1!$D$8763+유형화!$F$74*hourly1!E173/hourly1!$E$8763</f>
        <v>90.185742804505793</v>
      </c>
      <c r="C172" s="441">
        <f>hourly1!$F173*유형화!$G$71/hourly1!$F$8763+유형화!$G$72*hourly1!$G173/hourly1!$F$8763+유형화!$G$74*hourly1!I173/hourly1!$I$8763</f>
        <v>2.2988189334899203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443">
        <f>유형화!$F$71*hourly1!B174/hourly1!$B$8763+유형화!$F$72*hourly1!C174/hourly1!$C$8763+유형화!$F$73*hourly1!D174/hourly1!$D$8763+유형화!$F$74*hourly1!E174/hourly1!$E$8763</f>
        <v>90.895974569601606</v>
      </c>
      <c r="C173" s="441">
        <f>hourly1!$F174*유형화!$G$71/hourly1!$F$8763+유형화!$G$72*hourly1!$G174/hourly1!$F$8763+유형화!$G$74*hourly1!I174/hourly1!$I$8763</f>
        <v>2.5766850519979174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443">
        <f>유형화!$F$71*hourly1!B175/hourly1!$B$8763+유형화!$F$72*hourly1!C175/hourly1!$C$8763+유형화!$F$73*hourly1!D175/hourly1!$D$8763+유형화!$F$74*hourly1!E175/hourly1!$E$8763</f>
        <v>91.549142264889738</v>
      </c>
      <c r="C174" s="441">
        <f>hourly1!$F175*유형화!$G$71/hourly1!$F$8763+유형화!$G$72*hourly1!$G175/hourly1!$F$8763+유형화!$G$74*hourly1!I175/hourly1!$I$8763</f>
        <v>2.8038941059557398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443">
        <f>유형화!$F$71*hourly1!B176/hourly1!$B$8763+유형화!$F$72*hourly1!C176/hourly1!$C$8763+유형화!$F$73*hourly1!D176/hourly1!$D$8763+유형화!$F$74*hourly1!E176/hourly1!$E$8763</f>
        <v>93.133017331113848</v>
      </c>
      <c r="C175" s="441">
        <f>hourly1!$F176*유형화!$G$71/hourly1!$F$8763+유형화!$G$72*hourly1!$G176/hourly1!$F$8763+유형화!$G$74*hourly1!I176/hourly1!$I$8763</f>
        <v>3.0363818565126919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443">
        <f>유형화!$F$71*hourly1!B177/hourly1!$B$8763+유형화!$F$72*hourly1!C177/hourly1!$C$8763+유형화!$F$73*hourly1!D177/hourly1!$D$8763+유형화!$F$74*hourly1!E177/hourly1!$E$8763</f>
        <v>100.65419614990292</v>
      </c>
      <c r="C176" s="441">
        <f>hourly1!$F177*유형화!$G$71/hourly1!$F$8763+유형화!$G$72*hourly1!$G177/hourly1!$F$8763+유형화!$G$74*hourly1!I177/hourly1!$I$8763</f>
        <v>7.7907679500029818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443">
        <f>유형화!$F$71*hourly1!B178/hourly1!$B$8763+유형화!$F$72*hourly1!C178/hourly1!$C$8763+유형화!$F$73*hourly1!D178/hourly1!$D$8763+유형화!$F$74*hourly1!E178/hourly1!$E$8763</f>
        <v>244.15713309109827</v>
      </c>
      <c r="C177" s="441">
        <f>hourly1!$F178*유형화!$G$71/hourly1!$F$8763+유형화!$G$72*hourly1!$G178/hourly1!$F$8763+유형화!$G$74*hourly1!I178/hourly1!$I$8763</f>
        <v>7.9342071064395183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443">
        <f>유형화!$F$71*hourly1!B179/hourly1!$B$8763+유형화!$F$72*hourly1!C179/hourly1!$C$8763+유형화!$F$73*hourly1!D179/hourly1!$D$8763+유형화!$F$74*hourly1!E179/hourly1!$E$8763</f>
        <v>381.59877029500979</v>
      </c>
      <c r="C178" s="441">
        <f>hourly1!$F179*유형화!$G$71/hourly1!$F$8763+유형화!$G$72*hourly1!$G179/hourly1!$F$8763+유형화!$G$74*hourly1!I179/hourly1!$I$8763</f>
        <v>7.4149650542970074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443">
        <f>유형화!$F$71*hourly1!B180/hourly1!$B$8763+유형화!$F$72*hourly1!C180/hourly1!$C$8763+유형화!$F$73*hourly1!D180/hourly1!$D$8763+유형화!$F$74*hourly1!E180/hourly1!$E$8763</f>
        <v>464.85429407976409</v>
      </c>
      <c r="C179" s="441">
        <f>hourly1!$F180*유형화!$G$71/hourly1!$F$8763+유형화!$G$72*hourly1!$G180/hourly1!$F$8763+유형화!$G$74*hourly1!I180/hourly1!$I$8763</f>
        <v>6.600876130249639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443">
        <f>유형화!$F$71*hourly1!B181/hourly1!$B$8763+유형화!$F$72*hourly1!C181/hourly1!$C$8763+유형화!$F$73*hourly1!D181/hourly1!$D$8763+유형화!$F$74*hourly1!E181/hourly1!$E$8763</f>
        <v>545.61130288500067</v>
      </c>
      <c r="C180" s="441">
        <f>hourly1!$F181*유형화!$G$71/hourly1!$F$8763+유형화!$G$72*hourly1!$G181/hourly1!$F$8763+유형화!$G$74*hourly1!I181/hourly1!$I$8763</f>
        <v>5.809985260944627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443">
        <f>유형화!$F$71*hourly1!B182/hourly1!$B$8763+유형화!$F$72*hourly1!C182/hourly1!$C$8763+유형화!$F$73*hourly1!D182/hourly1!$D$8763+유형화!$F$74*hourly1!E182/hourly1!$E$8763</f>
        <v>460.22377898510473</v>
      </c>
      <c r="C181" s="441">
        <f>hourly1!$F182*유형화!$G$71/hourly1!$F$8763+유형화!$G$72*hourly1!$G182/hourly1!$F$8763+유형화!$G$74*hourly1!I182/hourly1!$I$8763</f>
        <v>5.1557613189599527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443">
        <f>유형화!$F$71*hourly1!B183/hourly1!$B$8763+유형화!$F$72*hourly1!C183/hourly1!$C$8763+유형화!$F$73*hourly1!D183/hourly1!$D$8763+유형화!$F$74*hourly1!E183/hourly1!$E$8763</f>
        <v>271.00695778832426</v>
      </c>
      <c r="C182" s="441">
        <f>hourly1!$F183*유형화!$G$71/hourly1!$F$8763+유형화!$G$72*hourly1!$G183/hourly1!$F$8763+유형화!$G$74*hourly1!I183/hourly1!$I$8763</f>
        <v>4.0802090583685997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443">
        <f>유형화!$F$71*hourly1!B184/hourly1!$B$8763+유형화!$F$72*hourly1!C184/hourly1!$C$8763+유형화!$F$73*hourly1!D184/hourly1!$D$8763+유형화!$F$74*hourly1!E184/hourly1!$E$8763</f>
        <v>367.08160023977092</v>
      </c>
      <c r="C183" s="441">
        <f>hourly1!$F184*유형화!$G$71/hourly1!$F$8763+유형화!$G$72*hourly1!$G184/hourly1!$F$8763+유형화!$G$74*hourly1!I184/hourly1!$I$8763</f>
        <v>4.259568190321402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443">
        <f>유형화!$F$71*hourly1!B185/hourly1!$B$8763+유형화!$F$72*hourly1!C185/hourly1!$C$8763+유형화!$F$73*hourly1!D185/hourly1!$D$8763+유형화!$F$74*hourly1!E185/hourly1!$E$8763</f>
        <v>527.90619158921959</v>
      </c>
      <c r="C184" s="441">
        <f>hourly1!$F185*유형화!$G$71/hourly1!$F$8763+유형화!$G$72*hourly1!$G185/hourly1!$F$8763+유형화!$G$74*hourly1!I185/hourly1!$I$8763</f>
        <v>4.1005159218399632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443">
        <f>유형화!$F$71*hourly1!B186/hourly1!$B$8763+유형화!$F$72*hourly1!C186/hourly1!$C$8763+유형화!$F$73*hourly1!D186/hourly1!$D$8763+유형화!$F$74*hourly1!E186/hourly1!$E$8763</f>
        <v>445.69922052675378</v>
      </c>
      <c r="C185" s="441">
        <f>hourly1!$F186*유형화!$G$71/hourly1!$F$8763+유형화!$G$72*hourly1!$G186/hourly1!$F$8763+유형화!$G$74*hourly1!I186/hourly1!$I$8763</f>
        <v>4.1053017872739801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443">
        <f>유형화!$F$71*hourly1!B187/hourly1!$B$8763+유형화!$F$72*hourly1!C187/hourly1!$C$8763+유형화!$F$73*hourly1!D187/hourly1!$D$8763+유형화!$F$74*hourly1!E187/hourly1!$E$8763</f>
        <v>390.07689181458335</v>
      </c>
      <c r="C186" s="441">
        <f>hourly1!$F187*유형화!$G$71/hourly1!$F$8763+유형화!$G$72*hourly1!$G187/hourly1!$F$8763+유형화!$G$74*hourly1!I187/hourly1!$I$8763</f>
        <v>4.3273852637039019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443">
        <f>유형화!$F$71*hourly1!B188/hourly1!$B$8763+유형화!$F$72*hourly1!C188/hourly1!$C$8763+유형화!$F$73*hourly1!D188/hourly1!$D$8763+유형화!$F$74*hourly1!E188/hourly1!$E$8763</f>
        <v>229.45699927057569</v>
      </c>
      <c r="C187" s="441">
        <f>hourly1!$F188*유형화!$G$71/hourly1!$F$8763+유형화!$G$72*hourly1!$G188/hourly1!$F$8763+유형화!$G$74*hourly1!I188/hourly1!$I$8763</f>
        <v>4.6116643727625029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443">
        <f>유형화!$F$71*hourly1!B189/hourly1!$B$8763+유형화!$F$72*hourly1!C189/hourly1!$C$8763+유형화!$F$73*hourly1!D189/hourly1!$D$8763+유형화!$F$74*hourly1!E189/hourly1!$E$8763</f>
        <v>156.64780392080237</v>
      </c>
      <c r="C188" s="441">
        <f>hourly1!$F189*유형화!$G$71/hourly1!$F$8763+유형화!$G$72*hourly1!$G189/hourly1!$F$8763+유형화!$G$74*hourly1!I189/hourly1!$I$8763</f>
        <v>4.2600567159601539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443">
        <f>유형화!$F$71*hourly1!B190/hourly1!$B$8763+유형화!$F$72*hourly1!C190/hourly1!$C$8763+유형화!$F$73*hourly1!D190/hourly1!$D$8763+유형화!$F$74*hourly1!E190/hourly1!$E$8763</f>
        <v>165.4095955949293</v>
      </c>
      <c r="C189" s="441">
        <f>hourly1!$F190*유형화!$G$71/hourly1!$F$8763+유형화!$G$72*hourly1!$G190/hourly1!$F$8763+유형화!$G$74*hourly1!I190/hourly1!$I$8763</f>
        <v>4.1856233826699176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443">
        <f>유형화!$F$71*hourly1!B191/hourly1!$B$8763+유형화!$F$72*hourly1!C191/hourly1!$C$8763+유형화!$F$73*hourly1!D191/hourly1!$D$8763+유형화!$F$74*hourly1!E191/hourly1!$E$8763</f>
        <v>89.704660725136009</v>
      </c>
      <c r="C190" s="441">
        <f>hourly1!$F191*유형화!$G$71/hourly1!$F$8763+유형화!$G$72*hourly1!$G191/hourly1!$F$8763+유형화!$G$74*hourly1!I191/hourly1!$I$8763</f>
        <v>4.8162160490627706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443">
        <f>유형화!$F$71*hourly1!B192/hourly1!$B$8763+유형화!$F$72*hourly1!C192/hourly1!$C$8763+유형화!$F$73*hourly1!D192/hourly1!$D$8763+유형화!$F$74*hourly1!E192/hourly1!$E$8763</f>
        <v>88.073099478110976</v>
      </c>
      <c r="C191" s="441">
        <f>hourly1!$F192*유형화!$G$71/hourly1!$F$8763+유형화!$G$72*hourly1!$G192/hourly1!$F$8763+유형화!$G$74*hourly1!I192/hourly1!$I$8763</f>
        <v>0.41032101770267843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443">
        <f>유형화!$F$71*hourly1!B193/hourly1!$B$8763+유형화!$F$72*hourly1!C193/hourly1!$C$8763+유형화!$F$73*hourly1!D193/hourly1!$D$8763+유형화!$F$74*hourly1!E193/hourly1!$E$8763</f>
        <v>86.408083774345059</v>
      </c>
      <c r="C192" s="441">
        <f>hourly1!$F193*유형화!$G$71/hourly1!$F$8763+유형화!$G$72*hourly1!$G193/hourly1!$F$8763+유형화!$G$74*hourly1!I193/hourly1!$I$8763</f>
        <v>0.42391811251072908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443">
        <f>유형화!$F$71*hourly1!B194/hourly1!$B$8763+유형화!$F$72*hourly1!C194/hourly1!$C$8763+유형화!$F$73*hourly1!D194/hourly1!$D$8763+유형화!$F$74*hourly1!E194/hourly1!$E$8763</f>
        <v>86.093245555187266</v>
      </c>
      <c r="C193" s="441">
        <f>hourly1!$F194*유형화!$G$71/hourly1!$F$8763+유형화!$G$72*hourly1!$G194/hourly1!$F$8763+유형화!$G$74*hourly1!I194/hourly1!$I$8763</f>
        <v>0.88233302235349886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443">
        <f>유형화!$F$71*hourly1!B195/hourly1!$B$8763+유형화!$F$72*hourly1!C195/hourly1!$C$8763+유형화!$F$73*hourly1!D195/hourly1!$D$8763+유형화!$F$74*hourly1!E195/hourly1!$E$8763</f>
        <v>86.720158754033434</v>
      </c>
      <c r="C194" s="441">
        <f>hourly1!$F195*유형화!$G$71/hourly1!$F$8763+유형화!$G$72*hourly1!$G195/hourly1!$F$8763+유형화!$G$74*hourly1!I195/hourly1!$I$8763</f>
        <v>1.2611069738124321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443">
        <f>유형화!$F$71*hourly1!B196/hourly1!$B$8763+유형화!$F$72*hourly1!C196/hourly1!$C$8763+유형화!$F$73*hourly1!D196/hourly1!$D$8763+유형화!$F$74*hourly1!E196/hourly1!$E$8763</f>
        <v>87.085944228834634</v>
      </c>
      <c r="C195" s="441">
        <f>hourly1!$F196*유형화!$G$71/hourly1!$F$8763+유형화!$G$72*hourly1!$G196/hourly1!$F$8763+유형화!$G$74*hourly1!I196/hourly1!$I$8763</f>
        <v>1.6507529857411669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443">
        <f>유형화!$F$71*hourly1!B197/hourly1!$B$8763+유형화!$F$72*hourly1!C197/hourly1!$C$8763+유형화!$F$73*hourly1!D197/hourly1!$D$8763+유형화!$F$74*hourly1!E197/hourly1!$E$8763</f>
        <v>87.799858922931307</v>
      </c>
      <c r="C196" s="441">
        <f>hourly1!$F197*유형화!$G$71/hourly1!$F$8763+유형화!$G$72*hourly1!$G197/hourly1!$F$8763+유형화!$G$74*hourly1!I197/hourly1!$I$8763</f>
        <v>2.0474643664257872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443">
        <f>유형화!$F$71*hourly1!B198/hourly1!$B$8763+유형화!$F$72*hourly1!C198/hourly1!$C$8763+유형화!$F$73*hourly1!D198/hourly1!$D$8763+유형화!$F$74*hourly1!E198/hourly1!$E$8763</f>
        <v>88.141238475692461</v>
      </c>
      <c r="C197" s="441">
        <f>hourly1!$F198*유형화!$G$71/hourly1!$F$8763+유형화!$G$72*hourly1!$G198/hourly1!$F$8763+유형화!$G$74*hourly1!I198/hourly1!$I$8763</f>
        <v>2.3116894252439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443">
        <f>유형화!$F$71*hourly1!B199/hourly1!$B$8763+유형화!$F$72*hourly1!C199/hourly1!$C$8763+유형화!$F$73*hourly1!D199/hourly1!$D$8763+유형화!$F$74*hourly1!E199/hourly1!$E$8763</f>
        <v>88.708091966212876</v>
      </c>
      <c r="C198" s="441">
        <f>hourly1!$F199*유형화!$G$71/hourly1!$F$8763+유형화!$G$72*hourly1!$G199/hourly1!$F$8763+유형화!$G$74*hourly1!I199/hourly1!$I$8763</f>
        <v>2.5919252812036593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443">
        <f>유형화!$F$71*hourly1!B200/hourly1!$B$8763+유형화!$F$72*hourly1!C200/hourly1!$C$8763+유형화!$F$73*hourly1!D200/hourly1!$D$8763+유형화!$F$74*hourly1!E200/hourly1!$E$8763</f>
        <v>90.29305721734066</v>
      </c>
      <c r="C199" s="441">
        <f>hourly1!$F200*유형화!$G$71/hourly1!$F$8763+유형화!$G$72*hourly1!$G200/hourly1!$F$8763+유형화!$G$74*hourly1!I200/hourly1!$I$8763</f>
        <v>2.8793029138518689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443">
        <f>유형화!$F$71*hourly1!B201/hourly1!$B$8763+유형화!$F$72*hourly1!C201/hourly1!$C$8763+유형화!$F$73*hourly1!D201/hourly1!$D$8763+유형화!$F$74*hourly1!E201/hourly1!$E$8763</f>
        <v>97.781625287705751</v>
      </c>
      <c r="C200" s="441">
        <f>hourly1!$F201*유형화!$G$71/hourly1!$F$8763+유형화!$G$72*hourly1!$G201/hourly1!$F$8763+유형화!$G$74*hourly1!I201/hourly1!$I$8763</f>
        <v>7.6468425722940303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443">
        <f>유형화!$F$71*hourly1!B202/hourly1!$B$8763+유형화!$F$72*hourly1!C202/hourly1!$C$8763+유형화!$F$73*hourly1!D202/hourly1!$D$8763+유형화!$F$74*hourly1!E202/hourly1!$E$8763</f>
        <v>243.69457711632236</v>
      </c>
      <c r="C201" s="441">
        <f>hourly1!$F202*유형화!$G$71/hourly1!$F$8763+유형화!$G$72*hourly1!$G202/hourly1!$F$8763+유형화!$G$74*hourly1!I202/hourly1!$I$8763</f>
        <v>7.7850372944185375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443">
        <f>유형화!$F$71*hourly1!B203/hourly1!$B$8763+유형화!$F$72*hourly1!C203/hourly1!$C$8763+유형화!$F$73*hourly1!D203/hourly1!$D$8763+유형화!$F$74*hourly1!E203/hourly1!$E$8763</f>
        <v>380.53572151553249</v>
      </c>
      <c r="C202" s="441">
        <f>hourly1!$F203*유형화!$G$71/hourly1!$F$8763+유형화!$G$72*hourly1!$G203/hourly1!$F$8763+유형화!$G$74*hourly1!I203/hourly1!$I$8763</f>
        <v>7.3081708391180298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443">
        <f>유형화!$F$71*hourly1!B204/hourly1!$B$8763+유형화!$F$72*hourly1!C204/hourly1!$C$8763+유형화!$F$73*hourly1!D204/hourly1!$D$8763+유형화!$F$74*hourly1!E204/hourly1!$E$8763</f>
        <v>462.90391536755033</v>
      </c>
      <c r="C203" s="441">
        <f>hourly1!$F204*유형화!$G$71/hourly1!$F$8763+유형화!$G$72*hourly1!$G204/hourly1!$F$8763+유형화!$G$74*hourly1!I204/hourly1!$I$8763</f>
        <v>6.5056847021972519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443">
        <f>유형화!$F$71*hourly1!B205/hourly1!$B$8763+유형화!$F$72*hourly1!C205/hourly1!$C$8763+유형화!$F$73*hourly1!D205/hourly1!$D$8763+유형화!$F$74*hourly1!E205/hourly1!$E$8763</f>
        <v>543.69365341957007</v>
      </c>
      <c r="C204" s="441">
        <f>hourly1!$F205*유형화!$G$71/hourly1!$F$8763+유형화!$G$72*hourly1!$G205/hourly1!$F$8763+유형화!$G$74*hourly1!I205/hourly1!$I$8763</f>
        <v>5.7880677061263039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443">
        <f>유형화!$F$71*hourly1!B206/hourly1!$B$8763+유형화!$F$72*hourly1!C206/hourly1!$C$8763+유형화!$F$73*hourly1!D206/hourly1!$D$8763+유형화!$F$74*hourly1!E206/hourly1!$E$8763</f>
        <v>458.16886576042822</v>
      </c>
      <c r="C205" s="441">
        <f>hourly1!$F206*유형화!$G$71/hourly1!$F$8763+유형화!$G$72*hourly1!$G206/hourly1!$F$8763+유형화!$G$74*hourly1!I206/hourly1!$I$8763</f>
        <v>5.1604018273984256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443">
        <f>유형화!$F$71*hourly1!B207/hourly1!$B$8763+유형화!$F$72*hourly1!C207/hourly1!$C$8763+유형화!$F$73*hourly1!D207/hourly1!$D$8763+유형화!$F$74*hourly1!E207/hourly1!$E$8763</f>
        <v>269.06972765403611</v>
      </c>
      <c r="C206" s="441">
        <f>hourly1!$F207*유형화!$G$71/hourly1!$F$8763+유형화!$G$72*hourly1!$G207/hourly1!$F$8763+유형화!$G$74*hourly1!I207/hourly1!$I$8763</f>
        <v>4.109073610288525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443">
        <f>유형화!$F$71*hourly1!B208/hourly1!$B$8763+유형화!$F$72*hourly1!C208/hourly1!$C$8763+유형화!$F$73*hourly1!D208/hourly1!$D$8763+유형화!$F$74*hourly1!E208/hourly1!$E$8763</f>
        <v>365.21724659632866</v>
      </c>
      <c r="C207" s="441">
        <f>hourly1!$F208*유형화!$G$71/hourly1!$F$8763+유형화!$G$72*hourly1!$G208/hourly1!$F$8763+유형화!$G$74*hourly1!I208/hourly1!$I$8763</f>
        <v>4.3204989684598534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443">
        <f>유형화!$F$71*hourly1!B209/hourly1!$B$8763+유형화!$F$72*hourly1!C209/hourly1!$C$8763+유형화!$F$73*hourly1!D209/hourly1!$D$8763+유형화!$F$74*hourly1!E209/hourly1!$E$8763</f>
        <v>526.26827409021246</v>
      </c>
      <c r="C208" s="441">
        <f>hourly1!$F209*유형화!$G$71/hourly1!$F$8763+유형화!$G$72*hourly1!$G209/hourly1!$F$8763+유형화!$G$74*hourly1!I209/hourly1!$I$8763</f>
        <v>4.1567796913284099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443">
        <f>유형화!$F$71*hourly1!B210/hourly1!$B$8763+유형화!$F$72*hourly1!C210/hourly1!$C$8763+유형화!$F$73*hourly1!D210/hourly1!$D$8763+유형화!$F$74*hourly1!E210/hourly1!$E$8763</f>
        <v>444.39922716835645</v>
      </c>
      <c r="C209" s="441">
        <f>hourly1!$F210*유형화!$G$71/hourly1!$F$8763+유형화!$G$72*hourly1!$G210/hourly1!$F$8763+유형화!$G$74*hourly1!I210/hourly1!$I$8763</f>
        <v>4.183246307630978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443">
        <f>유형화!$F$71*hourly1!B211/hourly1!$B$8763+유형화!$F$72*hourly1!C211/hourly1!$C$8763+유형화!$F$73*hourly1!D211/hourly1!$D$8763+유형화!$F$74*hourly1!E211/hourly1!$E$8763</f>
        <v>388.98459290014614</v>
      </c>
      <c r="C210" s="441">
        <f>hourly1!$F211*유형화!$G$71/hourly1!$F$8763+유형화!$G$72*hourly1!$G211/hourly1!$F$8763+유형화!$G$74*hourly1!I211/hourly1!$I$8763</f>
        <v>4.4139256764757402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443">
        <f>유형화!$F$71*hourly1!B212/hourly1!$B$8763+유형화!$F$72*hourly1!C212/hourly1!$C$8763+유형화!$F$73*hourly1!D212/hourly1!$D$8763+유형화!$F$74*hourly1!E212/hourly1!$E$8763</f>
        <v>228.48498093055829</v>
      </c>
      <c r="C211" s="441">
        <f>hourly1!$F212*유형화!$G$71/hourly1!$F$8763+유형화!$G$72*hourly1!$G212/hourly1!$F$8763+유형화!$G$74*hourly1!I212/hourly1!$I$8763</f>
        <v>4.690364300751324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443">
        <f>유형화!$F$71*hourly1!B213/hourly1!$B$8763+유형화!$F$72*hourly1!C213/hourly1!$C$8763+유형화!$F$73*hourly1!D213/hourly1!$D$8763+유형화!$F$74*hourly1!E213/hourly1!$E$8763</f>
        <v>156.32055885231449</v>
      </c>
      <c r="C212" s="441">
        <f>hourly1!$F213*유형화!$G$71/hourly1!$F$8763+유형화!$G$72*hourly1!$G213/hourly1!$F$8763+유형화!$G$74*hourly1!I213/hourly1!$I$8763</f>
        <v>4.2745804085537351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443">
        <f>유형화!$F$71*hourly1!B214/hourly1!$B$8763+유형화!$F$72*hourly1!C214/hourly1!$C$8763+유형화!$F$73*hourly1!D214/hourly1!$D$8763+유형화!$F$74*hourly1!E214/hourly1!$E$8763</f>
        <v>164.86909613947248</v>
      </c>
      <c r="C213" s="441">
        <f>hourly1!$F214*유형화!$G$71/hourly1!$F$8763+유형화!$G$72*hourly1!$G214/hourly1!$F$8763+유형화!$G$74*hourly1!I214/hourly1!$I$8763</f>
        <v>4.1384436673877749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443">
        <f>유형화!$F$71*hourly1!B215/hourly1!$B$8763+유형화!$F$72*hourly1!C215/hourly1!$C$8763+유형화!$F$73*hourly1!D215/hourly1!$D$8763+유형화!$F$74*hourly1!E215/hourly1!$E$8763</f>
        <v>89.461156077056287</v>
      </c>
      <c r="C214" s="441">
        <f>hourly1!$F215*유형화!$G$71/hourly1!$F$8763+유형화!$G$72*hourly1!$G215/hourly1!$F$8763+유형화!$G$74*hourly1!I215/hourly1!$I$8763</f>
        <v>4.7456410131615474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443">
        <f>유형화!$F$71*hourly1!B216/hourly1!$B$8763+유형화!$F$72*hourly1!C216/hourly1!$C$8763+유형화!$F$73*hourly1!D216/hourly1!$D$8763+유형화!$F$74*hourly1!E216/hourly1!$E$8763</f>
        <v>87.70723816435995</v>
      </c>
      <c r="C215" s="441">
        <f>hourly1!$F216*유형화!$G$71/hourly1!$F$8763+유형화!$G$72*hourly1!$G216/hourly1!$F$8763+유형화!$G$74*hourly1!I216/hourly1!$I$8763</f>
        <v>0.40479272185712661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443">
        <f>유형화!$F$71*hourly1!B217/hourly1!$B$8763+유형화!$F$72*hourly1!C217/hourly1!$C$8763+유형화!$F$73*hourly1!D217/hourly1!$D$8763+유형화!$F$74*hourly1!E217/hourly1!$E$8763</f>
        <v>85.917462648200228</v>
      </c>
      <c r="C216" s="441">
        <f>hourly1!$F217*유형화!$G$71/hourly1!$F$8763+유형화!$G$72*hourly1!$G217/hourly1!$F$8763+유형화!$G$74*hourly1!I217/hourly1!$I$8763</f>
        <v>0.37623865296481335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443">
        <f>유형화!$F$71*hourly1!B218/hourly1!$B$8763+유형화!$F$72*hourly1!C218/hourly1!$C$8763+유형화!$F$73*hourly1!D218/hourly1!$D$8763+유형화!$F$74*hourly1!E218/hourly1!$E$8763</f>
        <v>85.367561604064903</v>
      </c>
      <c r="C217" s="441">
        <f>hourly1!$F218*유형화!$G$71/hourly1!$F$8763+유형화!$G$72*hourly1!$G218/hourly1!$F$8763+유형화!$G$74*hourly1!I218/hourly1!$I$8763</f>
        <v>0.66666957085526812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443">
        <f>유형화!$F$71*hourly1!B219/hourly1!$B$8763+유형화!$F$72*hourly1!C219/hourly1!$C$8763+유형화!$F$73*hourly1!D219/hourly1!$D$8763+유형화!$F$74*hourly1!E219/hourly1!$E$8763</f>
        <v>85.73915349846196</v>
      </c>
      <c r="C218" s="441">
        <f>hourly1!$F219*유형화!$G$71/hourly1!$F$8763+유형화!$G$72*hourly1!$G219/hourly1!$F$8763+유형화!$G$74*hourly1!I219/hourly1!$I$8763</f>
        <v>0.9667908944741106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443">
        <f>유형화!$F$71*hourly1!B220/hourly1!$B$8763+유형화!$F$72*hourly1!C220/hourly1!$C$8763+유형화!$F$73*hourly1!D220/hourly1!$D$8763+유형화!$F$74*hourly1!E220/hourly1!$E$8763</f>
        <v>85.61027942304024</v>
      </c>
      <c r="C219" s="441">
        <f>hourly1!$F220*유형화!$G$71/hourly1!$F$8763+유형화!$G$72*hourly1!$G220/hourly1!$F$8763+유형화!$G$74*hourly1!I220/hourly1!$I$8763</f>
        <v>1.2161227131263184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443">
        <f>유형화!$F$71*hourly1!B221/hourly1!$B$8763+유형화!$F$72*hourly1!C221/hourly1!$C$8763+유형화!$F$73*hourly1!D221/hourly1!$D$8763+유형화!$F$74*hourly1!E221/hourly1!$E$8763</f>
        <v>85.92228086261359</v>
      </c>
      <c r="C220" s="441">
        <f>hourly1!$F221*유형화!$G$71/hourly1!$F$8763+유형화!$G$72*hourly1!$G221/hourly1!$F$8763+유형화!$G$74*hourly1!I221/hourly1!$I$8763</f>
        <v>1.4975151183639384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443">
        <f>유형화!$F$71*hourly1!B222/hourly1!$B$8763+유형화!$F$72*hourly1!C222/hourly1!$C$8763+유형화!$F$73*hourly1!D222/hourly1!$D$8763+유형화!$F$74*hourly1!E222/hourly1!$E$8763</f>
        <v>86.106128696788517</v>
      </c>
      <c r="C221" s="441">
        <f>hourly1!$F222*유형화!$G$71/hourly1!$F$8763+유형화!$G$72*hourly1!$G222/hourly1!$F$8763+유형화!$G$74*hourly1!I222/hourly1!$I$8763</f>
        <v>1.7294892984597869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443">
        <f>유형화!$F$71*hourly1!B223/hourly1!$B$8763+유형화!$F$72*hourly1!C223/hourly1!$C$8763+유형화!$F$73*hourly1!D223/hourly1!$D$8763+유형화!$F$74*hourly1!E223/hourly1!$E$8763</f>
        <v>86.25516645299453</v>
      </c>
      <c r="C222" s="441">
        <f>hourly1!$F223*유형화!$G$71/hourly1!$F$8763+유형화!$G$72*hourly1!$G223/hourly1!$F$8763+유형화!$G$74*hourly1!I223/hourly1!$I$8763</f>
        <v>1.9354263233471249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443">
        <f>유형화!$F$71*hourly1!B224/hourly1!$B$8763+유형화!$F$72*hourly1!C224/hourly1!$C$8763+유형화!$F$73*hourly1!D224/hourly1!$D$8763+유형화!$F$74*hourly1!E224/hourly1!$E$8763</f>
        <v>87.407010721746673</v>
      </c>
      <c r="C223" s="441">
        <f>hourly1!$F224*유형화!$G$71/hourly1!$F$8763+유형화!$G$72*hourly1!$G224/hourly1!$F$8763+유형화!$G$74*hourly1!I224/hourly1!$I$8763</f>
        <v>2.1716292580225693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443">
        <f>유형화!$F$71*hourly1!B225/hourly1!$B$8763+유형화!$F$72*hourly1!C225/hourly1!$C$8763+유형화!$F$73*hourly1!D225/hourly1!$D$8763+유형화!$F$74*hourly1!E225/hourly1!$E$8763</f>
        <v>94.334854036723939</v>
      </c>
      <c r="C224" s="441">
        <f>hourly1!$F225*유형화!$G$71/hourly1!$F$8763+유형화!$G$72*hourly1!$G225/hourly1!$F$8763+유형화!$G$74*hourly1!I225/hourly1!$I$8763</f>
        <v>6.9378217112027336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443">
        <f>유형화!$F$71*hourly1!B226/hourly1!$B$8763+유형화!$F$72*hourly1!C226/hourly1!$C$8763+유형화!$F$73*hourly1!D226/hourly1!$D$8763+유형화!$F$74*hourly1!E226/hourly1!$E$8763</f>
        <v>240.99040664220797</v>
      </c>
      <c r="C225" s="441">
        <f>hourly1!$F226*유형화!$G$71/hourly1!$F$8763+유형화!$G$72*hourly1!$G226/hourly1!$F$8763+유형화!$G$74*hourly1!I226/hourly1!$I$8763</f>
        <v>7.1033641665030895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443">
        <f>유형화!$F$71*hourly1!B227/hourly1!$B$8763+유형화!$F$72*hourly1!C227/hourly1!$C$8763+유형화!$F$73*hourly1!D227/hourly1!$D$8763+유형화!$F$74*hourly1!E227/hourly1!$E$8763</f>
        <v>376.61415103931273</v>
      </c>
      <c r="C226" s="441">
        <f>hourly1!$F227*유형화!$G$71/hourly1!$F$8763+유형화!$G$72*hourly1!$G227/hourly1!$F$8763+유형화!$G$74*hourly1!I227/hourly1!$I$8763</f>
        <v>6.541974892339331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443">
        <f>유형화!$F$71*hourly1!B228/hourly1!$B$8763+유형화!$F$72*hourly1!C228/hourly1!$C$8763+유형화!$F$73*hourly1!D228/hourly1!$D$8763+유형화!$F$74*hourly1!E228/hourly1!$E$8763</f>
        <v>458.01492428764618</v>
      </c>
      <c r="C227" s="441">
        <f>hourly1!$F228*유형화!$G$71/hourly1!$F$8763+유형화!$G$72*hourly1!$G228/hourly1!$F$8763+유형화!$G$74*hourly1!I228/hourly1!$I$8763</f>
        <v>5.672420237210436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443">
        <f>유형화!$F$71*hourly1!B229/hourly1!$B$8763+유형화!$F$72*hourly1!C229/hourly1!$C$8763+유형화!$F$73*hourly1!D229/hourly1!$D$8763+유형화!$F$74*hourly1!E229/hourly1!$E$8763</f>
        <v>537.28006719143229</v>
      </c>
      <c r="C228" s="441">
        <f>hourly1!$F229*유형화!$G$71/hourly1!$F$8763+유형화!$G$72*hourly1!$G229/hourly1!$F$8763+유형화!$G$74*hourly1!I229/hourly1!$I$8763</f>
        <v>4.8960662196429485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443">
        <f>유형화!$F$71*hourly1!B230/hourly1!$B$8763+유형화!$F$72*hourly1!C230/hourly1!$C$8763+유형화!$F$73*hourly1!D230/hourly1!$D$8763+유형화!$F$74*hourly1!E230/hourly1!$E$8763</f>
        <v>451.53867401172619</v>
      </c>
      <c r="C229" s="441">
        <f>hourly1!$F230*유형화!$G$71/hourly1!$F$8763+유형화!$G$72*hourly1!$G230/hourly1!$F$8763+유형화!$G$74*hourly1!I230/hourly1!$I$8763</f>
        <v>4.2518888898913936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443">
        <f>유형화!$F$71*hourly1!B231/hourly1!$B$8763+유형화!$F$72*hourly1!C231/hourly1!$C$8763+유형화!$F$73*hourly1!D231/hourly1!$D$8763+유형화!$F$74*hourly1!E231/hourly1!$E$8763</f>
        <v>262.71498297109264</v>
      </c>
      <c r="C230" s="441">
        <f>hourly1!$F231*유형화!$G$71/hourly1!$F$8763+유형화!$G$72*hourly1!$G231/hourly1!$F$8763+유형화!$G$74*hourly1!I231/hourly1!$I$8763</f>
        <v>3.1832866584624595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443">
        <f>유형화!$F$71*hourly1!B232/hourly1!$B$8763+유형화!$F$72*hourly1!C232/hourly1!$C$8763+유형화!$F$73*hourly1!D232/hourly1!$D$8763+유형화!$F$74*hourly1!E232/hourly1!$E$8763</f>
        <v>358.62421119310591</v>
      </c>
      <c r="C231" s="441">
        <f>hourly1!$F232*유형화!$G$71/hourly1!$F$8763+유형화!$G$72*hourly1!$G232/hourly1!$F$8763+유형화!$G$74*hourly1!I232/hourly1!$I$8763</f>
        <v>3.3567557697142991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443">
        <f>유형화!$F$71*hourly1!B233/hourly1!$B$8763+유형화!$F$72*hourly1!C233/hourly1!$C$8763+유형화!$F$73*hourly1!D233/hourly1!$D$8763+유형화!$F$74*hourly1!E233/hourly1!$E$8763</f>
        <v>519.43617535740884</v>
      </c>
      <c r="C232" s="441">
        <f>hourly1!$F233*유형화!$G$71/hourly1!$F$8763+유형화!$G$72*hourly1!$G233/hourly1!$F$8763+유형화!$G$74*hourly1!I233/hourly1!$I$8763</f>
        <v>3.2166701938233255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443">
        <f>유형화!$F$71*hourly1!B234/hourly1!$B$8763+유형화!$F$72*hourly1!C234/hourly1!$C$8763+유형화!$F$73*hourly1!D234/hourly1!$D$8763+유형화!$F$74*hourly1!E234/hourly1!$E$8763</f>
        <v>437.49720018388138</v>
      </c>
      <c r="C233" s="441">
        <f>hourly1!$F234*유형화!$G$71/hourly1!$F$8763+유형화!$G$72*hourly1!$G234/hourly1!$F$8763+유형화!$G$74*hourly1!I234/hourly1!$I$8763</f>
        <v>3.1808487602835416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443">
        <f>유형화!$F$71*hourly1!B235/hourly1!$B$8763+유형화!$F$72*hourly1!C235/hourly1!$C$8763+유형화!$F$73*hourly1!D235/hourly1!$D$8763+유형화!$F$74*hourly1!E235/hourly1!$E$8763</f>
        <v>382.2120182630851</v>
      </c>
      <c r="C234" s="441">
        <f>hourly1!$F235*유형화!$G$71/hourly1!$F$8763+유형화!$G$72*hourly1!$G235/hourly1!$F$8763+유형화!$G$74*hourly1!I235/hourly1!$I$8763</f>
        <v>3.4114818598802419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443">
        <f>유형화!$F$71*hourly1!B236/hourly1!$B$8763+유형화!$F$72*hourly1!C236/hourly1!$C$8763+유형화!$F$73*hourly1!D236/hourly1!$D$8763+유형화!$F$74*hourly1!E236/hourly1!$E$8763</f>
        <v>222.3120885694226</v>
      </c>
      <c r="C235" s="441">
        <f>hourly1!$F236*유형화!$G$71/hourly1!$F$8763+유형화!$G$72*hourly1!$G236/hourly1!$F$8763+유형화!$G$74*hourly1!I236/hourly1!$I$8763</f>
        <v>3.7213031705396626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443">
        <f>유형화!$F$71*hourly1!B237/hourly1!$B$8763+유형화!$F$72*hourly1!C237/hourly1!$C$8763+유형화!$F$73*hourly1!D237/hourly1!$D$8763+유형화!$F$74*hourly1!E237/hourly1!$E$8763</f>
        <v>152.878323718519</v>
      </c>
      <c r="C236" s="441">
        <f>hourly1!$F237*유형화!$G$71/hourly1!$F$8763+유형화!$G$72*hourly1!$G237/hourly1!$F$8763+유형화!$G$74*hourly1!I237/hourly1!$I$8763</f>
        <v>3.3606470559250097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443">
        <f>유형화!$F$71*hourly1!B238/hourly1!$B$8763+유형화!$F$72*hourly1!C238/hourly1!$C$8763+유형화!$F$73*hourly1!D238/hourly1!$D$8763+유형화!$F$74*hourly1!E238/hourly1!$E$8763</f>
        <v>161.49331962539409</v>
      </c>
      <c r="C237" s="441">
        <f>hourly1!$F238*유형화!$G$71/hourly1!$F$8763+유형화!$G$72*hourly1!$G238/hourly1!$F$8763+유형화!$G$74*hourly1!I238/hourly1!$I$8763</f>
        <v>3.3056948346633575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443">
        <f>유형화!$F$71*hourly1!B239/hourly1!$B$8763+유형화!$F$72*hourly1!C239/hourly1!$C$8763+유형화!$F$73*hourly1!D239/hourly1!$D$8763+유형화!$F$74*hourly1!E239/hourly1!$E$8763</f>
        <v>87.21020390702067</v>
      </c>
      <c r="C238" s="441">
        <f>hourly1!$F239*유형화!$G$71/hourly1!$F$8763+유형화!$G$72*hourly1!$G239/hourly1!$F$8763+유형화!$G$74*hourly1!I239/hourly1!$I$8763</f>
        <v>3.9818141974224002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443">
        <f>유형화!$F$71*hourly1!B240/hourly1!$B$8763+유형화!$F$72*hourly1!C240/hourly1!$C$8763+유형화!$F$73*hourly1!D240/hourly1!$D$8763+유형화!$F$74*hourly1!E240/hourly1!$E$8763</f>
        <v>85.375707110137</v>
      </c>
      <c r="C239" s="441">
        <f>hourly1!$F240*유형화!$G$71/hourly1!$F$8763+유형화!$G$72*hourly1!$G240/hourly1!$F$8763+유형화!$G$74*hourly1!I240/hourly1!$I$8763</f>
        <v>0.3987257500869118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443">
        <f>유형화!$F$71*hourly1!B241/hourly1!$B$8763+유형화!$F$72*hourly1!C241/hourly1!$C$8763+유형화!$F$73*hourly1!D241/hourly1!$D$8763+유형화!$F$74*hourly1!E241/hourly1!$E$8763</f>
        <v>83.809936152083679</v>
      </c>
      <c r="C240" s="441">
        <f>hourly1!$F241*유형화!$G$71/hourly1!$F$8763+유형화!$G$72*hourly1!$G241/hourly1!$F$8763+유형화!$G$74*hourly1!I241/hourly1!$I$8763</f>
        <v>0.32028724638169115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443">
        <f>유형화!$F$71*hourly1!B242/hourly1!$B$8763+유형화!$F$72*hourly1!C242/hourly1!$C$8763+유형화!$F$73*hourly1!D242/hourly1!$D$8763+유형화!$F$74*hourly1!E242/hourly1!$E$8763</f>
        <v>83.302367461752894</v>
      </c>
      <c r="C241" s="441">
        <f>hourly1!$F242*유형화!$G$71/hourly1!$F$8763+유형화!$G$72*hourly1!$G242/hourly1!$F$8763+유형화!$G$74*hourly1!I242/hourly1!$I$8763</f>
        <v>0.31014979360650974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443">
        <f>유형화!$F$71*hourly1!B243/hourly1!$B$8763+유형화!$F$72*hourly1!C243/hourly1!$C$8763+유형화!$F$73*hourly1!D243/hourly1!$D$8763+유형화!$F$74*hourly1!E243/hourly1!$E$8763</f>
        <v>83.919085061782113</v>
      </c>
      <c r="C242" s="441">
        <f>hourly1!$F243*유형화!$G$71/hourly1!$F$8763+유형화!$G$72*hourly1!$G243/hourly1!$F$8763+유형화!$G$74*hourly1!I243/hourly1!$I$8763</f>
        <v>0.3909423893296799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443">
        <f>유형화!$F$71*hourly1!B244/hourly1!$B$8763+유형화!$F$72*hourly1!C244/hourly1!$C$8763+유형화!$F$73*hourly1!D244/hourly1!$D$8763+유형화!$F$74*hourly1!E244/hourly1!$E$8763</f>
        <v>84.411815458718976</v>
      </c>
      <c r="C243" s="441">
        <f>hourly1!$F244*유형화!$G$71/hourly1!$F$8763+유형화!$G$72*hourly1!$G244/hourly1!$F$8763+유형화!$G$74*hourly1!I244/hourly1!$I$8763</f>
        <v>0.82620205712882211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443">
        <f>유형화!$F$71*hourly1!B245/hourly1!$B$8763+유형화!$F$72*hourly1!C245/hourly1!$C$8763+유형화!$F$73*hourly1!D245/hourly1!$D$8763+유형화!$F$74*hourly1!E245/hourly1!$E$8763</f>
        <v>85.218874603001822</v>
      </c>
      <c r="C244" s="441">
        <f>hourly1!$F245*유형화!$G$71/hourly1!$F$8763+유형화!$G$72*hourly1!$G245/hourly1!$F$8763+유형화!$G$74*hourly1!I245/hourly1!$I$8763</f>
        <v>1.2619965804560003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443">
        <f>유형화!$F$71*hourly1!B246/hourly1!$B$8763+유형화!$F$72*hourly1!C246/hourly1!$C$8763+유형화!$F$73*hourly1!D246/hourly1!$D$8763+유형화!$F$74*hourly1!E246/hourly1!$E$8763</f>
        <v>85.636064665980186</v>
      </c>
      <c r="C245" s="441">
        <f>hourly1!$F246*유형화!$G$71/hourly1!$F$8763+유형화!$G$72*hourly1!$G246/hourly1!$F$8763+유형화!$G$74*hourly1!I246/hourly1!$I$8763</f>
        <v>1.5730036694595415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443">
        <f>유형화!$F$71*hourly1!B247/hourly1!$B$8763+유형화!$F$72*hourly1!C247/hourly1!$C$8763+유형화!$F$73*hourly1!D247/hourly1!$D$8763+유형화!$F$74*hourly1!E247/hourly1!$E$8763</f>
        <v>86.121201688065909</v>
      </c>
      <c r="C246" s="441">
        <f>hourly1!$F247*유형화!$G$71/hourly1!$F$8763+유형화!$G$72*hourly1!$G247/hourly1!$F$8763+유형화!$G$74*hourly1!I247/hourly1!$I$8763</f>
        <v>1.8849111592431698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443">
        <f>유형화!$F$71*hourly1!B248/hourly1!$B$8763+유형화!$F$72*hourly1!C248/hourly1!$C$8763+유형화!$F$73*hourly1!D248/hourly1!$D$8763+유형화!$F$74*hourly1!E248/hourly1!$E$8763</f>
        <v>87.389591462959132</v>
      </c>
      <c r="C247" s="441">
        <f>hourly1!$F248*유형화!$G$71/hourly1!$F$8763+유형화!$G$72*hourly1!$G248/hourly1!$F$8763+유형화!$G$74*hourly1!I248/hourly1!$I$8763</f>
        <v>2.1610282637897638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443">
        <f>유형화!$F$71*hourly1!B249/hourly1!$B$8763+유형화!$F$72*hourly1!C249/hourly1!$C$8763+유형화!$F$73*hourly1!D249/hourly1!$D$8763+유형화!$F$74*hourly1!E249/hourly1!$E$8763</f>
        <v>94.537277673671241</v>
      </c>
      <c r="C248" s="441">
        <f>hourly1!$F249*유형화!$G$71/hourly1!$F$8763+유형화!$G$72*hourly1!$G249/hourly1!$F$8763+유형화!$G$74*hourly1!I249/hourly1!$I$8763</f>
        <v>7.0008728701113938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443">
        <f>유형화!$F$71*hourly1!B250/hourly1!$B$8763+유형화!$F$72*hourly1!C250/hourly1!$C$8763+유형화!$F$73*hourly1!D250/hourly1!$D$8763+유형화!$F$74*hourly1!E250/hourly1!$E$8763</f>
        <v>240.53001681743643</v>
      </c>
      <c r="C249" s="441">
        <f>hourly1!$F250*유형화!$G$71/hourly1!$F$8763+유형화!$G$72*hourly1!$G250/hourly1!$F$8763+유형화!$G$74*hourly1!I250/hourly1!$I$8763</f>
        <v>7.152739093816451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443">
        <f>유형화!$F$71*hourly1!B251/hourly1!$B$8763+유형화!$F$72*hourly1!C251/hourly1!$C$8763+유형화!$F$73*hourly1!D251/hourly1!$D$8763+유형화!$F$74*hourly1!E251/hourly1!$E$8763</f>
        <v>376.25625755522759</v>
      </c>
      <c r="C250" s="441">
        <f>hourly1!$F251*유형화!$G$71/hourly1!$F$8763+유형화!$G$72*hourly1!$G251/hourly1!$F$8763+유형화!$G$74*hourly1!I251/hourly1!$I$8763</f>
        <v>6.6670155037411458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443">
        <f>유형화!$F$71*hourly1!B252/hourly1!$B$8763+유형화!$F$72*hourly1!C252/hourly1!$C$8763+유형화!$F$73*hourly1!D252/hourly1!$D$8763+유형화!$F$74*hourly1!E252/hourly1!$E$8763</f>
        <v>458.33267052766865</v>
      </c>
      <c r="C251" s="441">
        <f>hourly1!$F252*유형화!$G$71/hourly1!$F$8763+유형화!$G$72*hourly1!$G252/hourly1!$F$8763+유형화!$G$74*hourly1!I252/hourly1!$I$8763</f>
        <v>5.9577801546676881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443">
        <f>유형화!$F$71*hourly1!B253/hourly1!$B$8763+유형화!$F$72*hourly1!C253/hourly1!$C$8763+유형화!$F$73*hourly1!D253/hourly1!$D$8763+유형화!$F$74*hourly1!E253/hourly1!$E$8763</f>
        <v>538.2714718629984</v>
      </c>
      <c r="C252" s="441">
        <f>hourly1!$F253*유형화!$G$71/hourly1!$F$8763+유형화!$G$72*hourly1!$G253/hourly1!$F$8763+유형화!$G$74*hourly1!I253/hourly1!$I$8763</f>
        <v>5.2841749160964895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443">
        <f>유형화!$F$71*hourly1!B254/hourly1!$B$8763+유형화!$F$72*hourly1!C254/hourly1!$C$8763+유형화!$F$73*hourly1!D254/hourly1!$D$8763+유형화!$F$74*hourly1!E254/hourly1!$E$8763</f>
        <v>452.87991427895872</v>
      </c>
      <c r="C253" s="441">
        <f>hourly1!$F254*유형화!$G$71/hourly1!$F$8763+유형화!$G$72*hourly1!$G254/hourly1!$F$8763+유형화!$G$74*hourly1!I254/hourly1!$I$8763</f>
        <v>4.681345011364054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443">
        <f>유형화!$F$71*hourly1!B255/hourly1!$B$8763+유형화!$F$72*hourly1!C255/hourly1!$C$8763+유형화!$F$73*hourly1!D255/hourly1!$D$8763+유형화!$F$74*hourly1!E255/hourly1!$E$8763</f>
        <v>264.3278262173144</v>
      </c>
      <c r="C254" s="441">
        <f>hourly1!$F255*유형화!$G$71/hourly1!$F$8763+유형화!$G$72*hourly1!$G255/hourly1!$F$8763+유형화!$G$74*hourly1!I255/hourly1!$I$8763</f>
        <v>3.6645844706463175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443">
        <f>유형화!$F$71*hourly1!B256/hourly1!$B$8763+유형화!$F$72*hourly1!C256/hourly1!$C$8763+유형화!$F$73*hourly1!D256/hourly1!$D$8763+유형화!$F$74*hourly1!E256/hourly1!$E$8763</f>
        <v>360.70179078391078</v>
      </c>
      <c r="C255" s="441">
        <f>hourly1!$F256*유형화!$G$71/hourly1!$F$8763+유형화!$G$72*hourly1!$G256/hourly1!$F$8763+유형화!$G$74*hourly1!I256/hourly1!$I$8763</f>
        <v>3.9002869940045954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443">
        <f>유형화!$F$71*hourly1!B257/hourly1!$B$8763+유형화!$F$72*hourly1!C257/hourly1!$C$8763+유형화!$F$73*hourly1!D257/hourly1!$D$8763+유형화!$F$74*hourly1!E257/hourly1!$E$8763</f>
        <v>521.8712787174187</v>
      </c>
      <c r="C256" s="441">
        <f>hourly1!$F257*유형화!$G$71/hourly1!$F$8763+유형화!$G$72*hourly1!$G257/hourly1!$F$8763+유형화!$G$74*hourly1!I257/hourly1!$I$8763</f>
        <v>3.7410095646869341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443">
        <f>유형화!$F$71*hourly1!B258/hourly1!$B$8763+유형화!$F$72*hourly1!C258/hourly1!$C$8763+유형화!$F$73*hourly1!D258/hourly1!$D$8763+유형화!$F$74*hourly1!E258/hourly1!$E$8763</f>
        <v>440.05671260114201</v>
      </c>
      <c r="C257" s="441">
        <f>hourly1!$F258*유형화!$G$71/hourly1!$F$8763+유형화!$G$72*hourly1!$G258/hourly1!$F$8763+유형화!$G$74*hourly1!I258/hourly1!$I$8763</f>
        <v>3.7249885798209381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443">
        <f>유형화!$F$71*hourly1!B259/hourly1!$B$8763+유형화!$F$72*hourly1!C259/hourly1!$C$8763+유형화!$F$73*hourly1!D259/hourly1!$D$8763+유형화!$F$74*hourly1!E259/hourly1!$E$8763</f>
        <v>384.70984043459896</v>
      </c>
      <c r="C258" s="441">
        <f>hourly1!$F259*유형화!$G$71/hourly1!$F$8763+유형화!$G$72*hourly1!$G259/hourly1!$F$8763+유형화!$G$74*hourly1!I259/hourly1!$I$8763</f>
        <v>3.937846222880768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443">
        <f>유형화!$F$71*hourly1!B260/hourly1!$B$8763+유형화!$F$72*hourly1!C260/hourly1!$C$8763+유형화!$F$73*hourly1!D260/hourly1!$D$8763+유형화!$F$74*hourly1!E260/hourly1!$E$8763</f>
        <v>224.19667225273017</v>
      </c>
      <c r="C259" s="441">
        <f>hourly1!$F260*유형화!$G$71/hourly1!$F$8763+유형화!$G$72*hourly1!$G260/hourly1!$F$8763+유형화!$G$74*hourly1!I260/hourly1!$I$8763</f>
        <v>4.1756651853302094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443">
        <f>유형화!$F$71*hourly1!B261/hourly1!$B$8763+유형화!$F$72*hourly1!C261/hourly1!$C$8763+유형화!$F$73*hourly1!D261/hourly1!$D$8763+유형화!$F$74*hourly1!E261/hourly1!$E$8763</f>
        <v>154.2985834315331</v>
      </c>
      <c r="C260" s="441">
        <f>hourly1!$F261*유형화!$G$71/hourly1!$F$8763+유형화!$G$72*hourly1!$G261/hourly1!$F$8763+유형화!$G$74*hourly1!I261/hourly1!$I$8763</f>
        <v>3.8358342953041045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443">
        <f>유형화!$F$71*hourly1!B262/hourly1!$B$8763+유형화!$F$72*hourly1!C262/hourly1!$C$8763+유형화!$F$73*hourly1!D262/hourly1!$D$8763+유형화!$F$74*hourly1!E262/hourly1!$E$8763</f>
        <v>163.12540226519923</v>
      </c>
      <c r="C261" s="441">
        <f>hourly1!$F262*유형화!$G$71/hourly1!$F$8763+유형화!$G$72*hourly1!$G262/hourly1!$F$8763+유형화!$G$74*hourly1!I262/hourly1!$I$8763</f>
        <v>3.8306538374754244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443">
        <f>유형화!$F$71*hourly1!B263/hourly1!$B$8763+유형화!$F$72*hourly1!C263/hourly1!$C$8763+유형화!$F$73*hourly1!D263/hourly1!$D$8763+유형화!$F$74*hourly1!E263/hourly1!$E$8763</f>
        <v>88.44152035641855</v>
      </c>
      <c r="C262" s="441">
        <f>hourly1!$F263*유형화!$G$71/hourly1!$F$8763+유형화!$G$72*hourly1!$G263/hourly1!$F$8763+유형화!$G$74*hourly1!I263/hourly1!$I$8763</f>
        <v>4.5143202421716602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443">
        <f>유형화!$F$71*hourly1!B264/hourly1!$B$8763+유형화!$F$72*hourly1!C264/hourly1!$C$8763+유형화!$F$73*hourly1!D264/hourly1!$D$8763+유형화!$F$74*hourly1!E264/hourly1!$E$8763</f>
        <v>87.022312908833229</v>
      </c>
      <c r="C263" s="441">
        <f>hourly1!$F264*유형화!$G$71/hourly1!$F$8763+유형화!$G$72*hourly1!$G264/hourly1!$F$8763+유형화!$G$74*hourly1!I264/hourly1!$I$8763</f>
        <v>0.40153653110504561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443">
        <f>유형화!$F$71*hourly1!B265/hourly1!$B$8763+유형화!$F$72*hourly1!C265/hourly1!$C$8763+유형화!$F$73*hourly1!D265/hourly1!$D$8763+유형화!$F$74*hourly1!E265/hourly1!$E$8763</f>
        <v>85.633715957370413</v>
      </c>
      <c r="C264" s="441">
        <f>hourly1!$F265*유형화!$G$71/hourly1!$F$8763+유형화!$G$72*hourly1!$G265/hourly1!$F$8763+유형화!$G$74*hourly1!I265/hourly1!$I$8763</f>
        <v>0.35917888406307641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443">
        <f>유형화!$F$71*hourly1!B266/hourly1!$B$8763+유형화!$F$72*hourly1!C266/hourly1!$C$8763+유형화!$F$73*hourly1!D266/hourly1!$D$8763+유형화!$F$74*hourly1!E266/hourly1!$E$8763</f>
        <v>85.208631604841315</v>
      </c>
      <c r="C265" s="441">
        <f>hourly1!$F266*유형화!$G$71/hourly1!$F$8763+유형화!$G$72*hourly1!$G266/hourly1!$F$8763+유형화!$G$74*hourly1!I266/hourly1!$I$8763</f>
        <v>0.6879380827352064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443">
        <f>유형화!$F$71*hourly1!B267/hourly1!$B$8763+유형화!$F$72*hourly1!C267/hourly1!$C$8763+유형화!$F$73*hourly1!D267/hourly1!$D$8763+유형화!$F$74*hourly1!E267/hourly1!$E$8763</f>
        <v>84.338559773123961</v>
      </c>
      <c r="C266" s="441">
        <f>hourly1!$F267*유형화!$G$71/hourly1!$F$8763+유형화!$G$72*hourly1!$G267/hourly1!$F$8763+유형화!$G$74*hourly1!I267/hourly1!$I$8763</f>
        <v>1.07466403817398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443">
        <f>유형화!$F$71*hourly1!B268/hourly1!$B$8763+유형화!$F$72*hourly1!C268/hourly1!$C$8763+유형화!$F$73*hourly1!D268/hourly1!$D$8763+유형화!$F$74*hourly1!E268/hourly1!$E$8763</f>
        <v>84.369430965636454</v>
      </c>
      <c r="C267" s="441">
        <f>hourly1!$F268*유형화!$G$71/hourly1!$F$8763+유형화!$G$72*hourly1!$G268/hourly1!$F$8763+유형화!$G$74*hourly1!I268/hourly1!$I$8763</f>
        <v>1.5107452731719739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443">
        <f>유형화!$F$71*hourly1!B269/hourly1!$B$8763+유형화!$F$72*hourly1!C269/hourly1!$C$8763+유형화!$F$73*hourly1!D269/hourly1!$D$8763+유형화!$F$74*hourly1!E269/hourly1!$E$8763</f>
        <v>84.672720405848821</v>
      </c>
      <c r="C268" s="441">
        <f>hourly1!$F269*유형화!$G$71/hourly1!$F$8763+유형화!$G$72*hourly1!$G269/hourly1!$F$8763+유형화!$G$74*hourly1!I269/hourly1!$I$8763</f>
        <v>1.873627890685418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443">
        <f>유형화!$F$71*hourly1!B270/hourly1!$B$8763+유형화!$F$72*hourly1!C270/hourly1!$C$8763+유형화!$F$73*hourly1!D270/hourly1!$D$8763+유형화!$F$74*hourly1!E270/hourly1!$E$8763</f>
        <v>84.853231326231523</v>
      </c>
      <c r="C269" s="441">
        <f>hourly1!$F270*유형화!$G$71/hourly1!$F$8763+유형화!$G$72*hourly1!$G270/hourly1!$F$8763+유형화!$G$74*hourly1!I270/hourly1!$I$8763</f>
        <v>2.1622392082386606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443">
        <f>유형화!$F$71*hourly1!B271/hourly1!$B$8763+유형화!$F$72*hourly1!C271/hourly1!$C$8763+유형화!$F$73*hourly1!D271/hourly1!$D$8763+유형화!$F$74*hourly1!E271/hourly1!$E$8763</f>
        <v>85.03541544344472</v>
      </c>
      <c r="C270" s="441">
        <f>hourly1!$F271*유형화!$G$71/hourly1!$F$8763+유형화!$G$72*hourly1!$G271/hourly1!$F$8763+유형화!$G$74*hourly1!I271/hourly1!$I$8763</f>
        <v>2.4381404300551242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443">
        <f>유형화!$F$71*hourly1!B272/hourly1!$B$8763+유형화!$F$72*hourly1!C272/hourly1!$C$8763+유형화!$F$73*hourly1!D272/hourly1!$D$8763+유형화!$F$74*hourly1!E272/hourly1!$E$8763</f>
        <v>86.205982452934506</v>
      </c>
      <c r="C271" s="441">
        <f>hourly1!$F272*유형화!$G$71/hourly1!$F$8763+유형화!$G$72*hourly1!$G272/hourly1!$F$8763+유형화!$G$74*hourly1!I272/hourly1!$I$8763</f>
        <v>2.6072035324520404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443">
        <f>유형화!$F$71*hourly1!B273/hourly1!$B$8763+유형화!$F$72*hourly1!C273/hourly1!$C$8763+유형화!$F$73*hourly1!D273/hourly1!$D$8763+유형화!$F$74*hourly1!E273/hourly1!$E$8763</f>
        <v>93.181135052798467</v>
      </c>
      <c r="C272" s="441">
        <f>hourly1!$F273*유형화!$G$71/hourly1!$F$8763+유형화!$G$72*hourly1!$G273/hourly1!$F$8763+유형화!$G$74*hourly1!I273/hourly1!$I$8763</f>
        <v>7.2011566782474805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443">
        <f>유형화!$F$71*hourly1!B274/hourly1!$B$8763+유형화!$F$72*hourly1!C274/hourly1!$C$8763+유형화!$F$73*hourly1!D274/hourly1!$D$8763+유형화!$F$74*hourly1!E274/hourly1!$E$8763</f>
        <v>157.79297889504795</v>
      </c>
      <c r="C273" s="441">
        <f>hourly1!$F274*유형화!$G$71/hourly1!$F$8763+유형화!$G$72*hourly1!$G274/hourly1!$F$8763+유형화!$G$74*hourly1!I274/hourly1!$I$8763</f>
        <v>7.539170696791162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443">
        <f>유형화!$F$71*hourly1!B275/hourly1!$B$8763+유형화!$F$72*hourly1!C275/hourly1!$C$8763+유형화!$F$73*hourly1!D275/hourly1!$D$8763+유형화!$F$74*hourly1!E275/hourly1!$E$8763</f>
        <v>160.53030765113778</v>
      </c>
      <c r="C274" s="441">
        <f>hourly1!$F275*유형화!$G$71/hourly1!$F$8763+유형화!$G$72*hourly1!$G275/hourly1!$F$8763+유형화!$G$74*hourly1!I275/hourly1!$I$8763</f>
        <v>7.2751620058328621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443">
        <f>유형화!$F$71*hourly1!B276/hourly1!$B$8763+유형화!$F$72*hourly1!C276/hourly1!$C$8763+유형화!$F$73*hourly1!D276/hourly1!$D$8763+유형화!$F$74*hourly1!E276/hourly1!$E$8763</f>
        <v>163.3420021983934</v>
      </c>
      <c r="C275" s="441">
        <f>hourly1!$F276*유형화!$G$71/hourly1!$F$8763+유형화!$G$72*hourly1!$G276/hourly1!$F$8763+유형화!$G$74*hourly1!I276/hourly1!$I$8763</f>
        <v>6.5426008309742931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443">
        <f>유형화!$F$71*hourly1!B277/hourly1!$B$8763+유형화!$F$72*hourly1!C277/hourly1!$C$8763+유형화!$F$73*hourly1!D277/hourly1!$D$8763+유형화!$F$74*hourly1!E277/hourly1!$E$8763</f>
        <v>165.26960815043191</v>
      </c>
      <c r="C276" s="441">
        <f>hourly1!$F277*유형화!$G$71/hourly1!$F$8763+유형화!$G$72*hourly1!$G277/hourly1!$F$8763+유형화!$G$74*hourly1!I277/hourly1!$I$8763</f>
        <v>5.8385988795113768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443">
        <f>유형화!$F$71*hourly1!B278/hourly1!$B$8763+유형화!$F$72*hourly1!C278/hourly1!$C$8763+유형화!$F$73*hourly1!D278/hourly1!$D$8763+유형화!$F$74*hourly1!E278/hourly1!$E$8763</f>
        <v>161.55014373555716</v>
      </c>
      <c r="C277" s="441">
        <f>hourly1!$F278*유형화!$G$71/hourly1!$F$8763+유형화!$G$72*hourly1!$G278/hourly1!$F$8763+유형화!$G$74*hourly1!I278/hourly1!$I$8763</f>
        <v>5.2652141057040147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443">
        <f>유형화!$F$71*hourly1!B279/hourly1!$B$8763+유형화!$F$72*hourly1!C279/hourly1!$C$8763+유형화!$F$73*hourly1!D279/hourly1!$D$8763+유형화!$F$74*hourly1!E279/hourly1!$E$8763</f>
        <v>158.90170840099452</v>
      </c>
      <c r="C278" s="441">
        <f>hourly1!$F279*유형화!$G$71/hourly1!$F$8763+유형화!$G$72*hourly1!$G279/hourly1!$F$8763+유형화!$G$74*hourly1!I279/hourly1!$I$8763</f>
        <v>4.1231823350387566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443">
        <f>유형화!$F$71*hourly1!B280/hourly1!$B$8763+유형화!$F$72*hourly1!C280/hourly1!$C$8763+유형화!$F$73*hourly1!D280/hourly1!$D$8763+유형화!$F$74*hourly1!E280/hourly1!$E$8763</f>
        <v>151.1136624665979</v>
      </c>
      <c r="C279" s="441">
        <f>hourly1!$F280*유형화!$G$71/hourly1!$F$8763+유형화!$G$72*hourly1!$G280/hourly1!$F$8763+유형화!$G$74*hourly1!I280/hourly1!$I$8763</f>
        <v>4.2916424818217003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443">
        <f>유형화!$F$71*hourly1!B281/hourly1!$B$8763+유형화!$F$72*hourly1!C281/hourly1!$C$8763+유형화!$F$73*hourly1!D281/hourly1!$D$8763+유형화!$F$74*hourly1!E281/hourly1!$E$8763</f>
        <v>153.5205087790294</v>
      </c>
      <c r="C280" s="441">
        <f>hourly1!$F281*유형화!$G$71/hourly1!$F$8763+유형화!$G$72*hourly1!$G281/hourly1!$F$8763+유형화!$G$74*hourly1!I281/hourly1!$I$8763</f>
        <v>4.2228844386853934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443">
        <f>유형화!$F$71*hourly1!B282/hourly1!$B$8763+유형화!$F$72*hourly1!C282/hourly1!$C$8763+유형화!$F$73*hourly1!D282/hourly1!$D$8763+유형화!$F$74*hourly1!E282/hourly1!$E$8763</f>
        <v>151.85418959331341</v>
      </c>
      <c r="C281" s="441">
        <f>hourly1!$F282*유형화!$G$71/hourly1!$F$8763+유형화!$G$72*hourly1!$G282/hourly1!$F$8763+유형화!$G$74*hourly1!I282/hourly1!$I$8763</f>
        <v>4.1778014540990984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443">
        <f>유형화!$F$71*hourly1!B283/hourly1!$B$8763+유형화!$F$72*hourly1!C283/hourly1!$C$8763+유형화!$F$73*hourly1!D283/hourly1!$D$8763+유형화!$F$74*hourly1!E283/hourly1!$E$8763</f>
        <v>150.77771731971742</v>
      </c>
      <c r="C282" s="441">
        <f>hourly1!$F283*유형화!$G$71/hourly1!$F$8763+유형화!$G$72*hourly1!$G283/hourly1!$F$8763+유형화!$G$74*hourly1!I283/hourly1!$I$8763</f>
        <v>4.4223335811199656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443">
        <f>유형화!$F$71*hourly1!B284/hourly1!$B$8763+유형화!$F$72*hourly1!C284/hourly1!$C$8763+유형화!$F$73*hourly1!D284/hourly1!$D$8763+유형화!$F$74*hourly1!E284/hourly1!$E$8763</f>
        <v>149.34535885310697</v>
      </c>
      <c r="C283" s="441">
        <f>hourly1!$F284*유형화!$G$71/hourly1!$F$8763+유형화!$G$72*hourly1!$G284/hourly1!$F$8763+유형화!$G$74*hourly1!I284/hourly1!$I$8763</f>
        <v>4.6234004492825873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443">
        <f>유형화!$F$71*hourly1!B285/hourly1!$B$8763+유형화!$F$72*hourly1!C285/hourly1!$C$8763+유형화!$F$73*hourly1!D285/hourly1!$D$8763+유형화!$F$74*hourly1!E285/hourly1!$E$8763</f>
        <v>155.61761236633609</v>
      </c>
      <c r="C284" s="441">
        <f>hourly1!$F285*유형화!$G$71/hourly1!$F$8763+유형화!$G$72*hourly1!$G285/hourly1!$F$8763+유형화!$G$74*hourly1!I285/hourly1!$I$8763</f>
        <v>4.2042327772137638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443">
        <f>유형화!$F$71*hourly1!B286/hourly1!$B$8763+유형화!$F$72*hourly1!C286/hourly1!$C$8763+유형화!$F$73*hourly1!D286/hourly1!$D$8763+유형화!$F$74*hourly1!E286/hourly1!$E$8763</f>
        <v>164.21873448532781</v>
      </c>
      <c r="C285" s="441">
        <f>hourly1!$F286*유형화!$G$71/hourly1!$F$8763+유형화!$G$72*hourly1!$G286/hourly1!$F$8763+유형화!$G$74*hourly1!I286/hourly1!$I$8763</f>
        <v>4.0658681384010329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443">
        <f>유형화!$F$71*hourly1!B287/hourly1!$B$8763+유형화!$F$72*hourly1!C287/hourly1!$C$8763+유형화!$F$73*hourly1!D287/hourly1!$D$8763+유형화!$F$74*hourly1!E287/hourly1!$E$8763</f>
        <v>88.701088642057755</v>
      </c>
      <c r="C286" s="441">
        <f>hourly1!$F287*유형화!$G$71/hourly1!$F$8763+유형화!$G$72*hourly1!$G287/hourly1!$F$8763+유형화!$G$74*hourly1!I287/hourly1!$I$8763</f>
        <v>4.6213633289023983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443">
        <f>유형화!$F$71*hourly1!B288/hourly1!$B$8763+유형화!$F$72*hourly1!C288/hourly1!$C$8763+유형화!$F$73*hourly1!D288/hourly1!$D$8763+유형화!$F$74*hourly1!E288/hourly1!$E$8763</f>
        <v>86.778414846201315</v>
      </c>
      <c r="C287" s="441">
        <f>hourly1!$F288*유형화!$G$71/hourly1!$F$8763+유형화!$G$72*hourly1!$G288/hourly1!$F$8763+유형화!$G$74*hourly1!I288/hourly1!$I$8763</f>
        <v>0.37283110173677203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443">
        <f>유형화!$F$71*hourly1!B289/hourly1!$B$8763+유형화!$F$72*hourly1!C289/hourly1!$C$8763+유형화!$F$73*hourly1!D289/hourly1!$D$8763+유형화!$F$74*hourly1!E289/hourly1!$E$8763</f>
        <v>84.841938361476977</v>
      </c>
      <c r="C288" s="441">
        <f>hourly1!$F289*유형화!$G$71/hourly1!$F$8763+유형화!$G$72*hourly1!$G289/hourly1!$F$8763+유형화!$G$74*hourly1!I289/hourly1!$I$8763</f>
        <v>0.40403500985907803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443">
        <f>유형화!$F$71*hourly1!B290/hourly1!$B$8763+유형화!$F$72*hourly1!C290/hourly1!$C$8763+유형화!$F$73*hourly1!D290/hourly1!$D$8763+유형화!$F$74*hourly1!E290/hourly1!$E$8763</f>
        <v>83.992482945408099</v>
      </c>
      <c r="C289" s="441">
        <f>hourly1!$F290*유형화!$G$71/hourly1!$F$8763+유형화!$G$72*hourly1!$G290/hourly1!$F$8763+유형화!$G$74*hourly1!I290/hourly1!$I$8763</f>
        <v>0.7006978436281659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443">
        <f>유형화!$F$71*hourly1!B291/hourly1!$B$8763+유형화!$F$72*hourly1!C291/hourly1!$C$8763+유형화!$F$73*hourly1!D291/hourly1!$D$8763+유형화!$F$74*hourly1!E291/hourly1!$E$8763</f>
        <v>84.066828815906831</v>
      </c>
      <c r="C290" s="441">
        <f>hourly1!$F291*유형화!$G$71/hourly1!$F$8763+유형화!$G$72*hourly1!$G291/hourly1!$F$8763+유형화!$G$74*hourly1!I291/hourly1!$I$8763</f>
        <v>1.0307343888810814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443">
        <f>유형화!$F$71*hourly1!B292/hourly1!$B$8763+유형화!$F$72*hourly1!C292/hourly1!$C$8763+유형화!$F$73*hourly1!D292/hourly1!$D$8763+유형화!$F$74*hourly1!E292/hourly1!$E$8763</f>
        <v>83.776621594538966</v>
      </c>
      <c r="C291" s="441">
        <f>hourly1!$F292*유형화!$G$71/hourly1!$F$8763+유형화!$G$72*hourly1!$G292/hourly1!$F$8763+유형화!$G$74*hourly1!I292/hourly1!$I$8763</f>
        <v>1.3217260560989441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443">
        <f>유형화!$F$71*hourly1!B293/hourly1!$B$8763+유형화!$F$72*hourly1!C293/hourly1!$C$8763+유형화!$F$73*hourly1!D293/hourly1!$D$8763+유형화!$F$74*hourly1!E293/hourly1!$E$8763</f>
        <v>83.786073023660705</v>
      </c>
      <c r="C292" s="441">
        <f>hourly1!$F293*유형화!$G$71/hourly1!$F$8763+유형화!$G$72*hourly1!$G293/hourly1!$F$8763+유형화!$G$74*hourly1!I293/hourly1!$I$8763</f>
        <v>1.5729238049776342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443">
        <f>유형화!$F$71*hourly1!B294/hourly1!$B$8763+유형화!$F$72*hourly1!C294/hourly1!$C$8763+유형화!$F$73*hourly1!D294/hourly1!$D$8763+유형화!$F$74*hourly1!E294/hourly1!$E$8763</f>
        <v>83.791699325750727</v>
      </c>
      <c r="C293" s="441">
        <f>hourly1!$F294*유형화!$G$71/hourly1!$F$8763+유형화!$G$72*hourly1!$G294/hourly1!$F$8763+유형화!$G$74*hourly1!I294/hourly1!$I$8763</f>
        <v>1.7905890836681568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443">
        <f>유형화!$F$71*hourly1!B295/hourly1!$B$8763+유형화!$F$72*hourly1!C295/hourly1!$C$8763+유형화!$F$73*hourly1!D295/hourly1!$D$8763+유형화!$F$74*hourly1!E295/hourly1!$E$8763</f>
        <v>83.775137995083057</v>
      </c>
      <c r="C294" s="441">
        <f>hourly1!$F295*유형화!$G$71/hourly1!$F$8763+유형화!$G$72*hourly1!$G295/hourly1!$F$8763+유형화!$G$74*hourly1!I295/hourly1!$I$8763</f>
        <v>1.9977452395685964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443">
        <f>유형화!$F$71*hourly1!B296/hourly1!$B$8763+유형화!$F$72*hourly1!C296/hourly1!$C$8763+유형화!$F$73*hourly1!D296/hourly1!$D$8763+유형화!$F$74*hourly1!E296/hourly1!$E$8763</f>
        <v>84.85959461698279</v>
      </c>
      <c r="C295" s="441">
        <f>hourly1!$F296*유형화!$G$71/hourly1!$F$8763+유형화!$G$72*hourly1!$G296/hourly1!$F$8763+유형화!$G$74*hourly1!I296/hourly1!$I$8763</f>
        <v>2.1244631870141073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443">
        <f>유형화!$F$71*hourly1!B297/hourly1!$B$8763+유형화!$F$72*hourly1!C297/hourly1!$C$8763+유형화!$F$73*hourly1!D297/hourly1!$D$8763+유형화!$F$74*hourly1!E297/hourly1!$E$8763</f>
        <v>91.638305377066743</v>
      </c>
      <c r="C296" s="441">
        <f>hourly1!$F297*유형화!$G$71/hourly1!$F$8763+유형화!$G$72*hourly1!$G297/hourly1!$F$8763+유형화!$G$74*hourly1!I297/hourly1!$I$8763</f>
        <v>6.6741460011633045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443">
        <f>유형화!$F$71*hourly1!B298/hourly1!$B$8763+유형화!$F$72*hourly1!C298/hourly1!$C$8763+유형화!$F$73*hourly1!D298/hourly1!$D$8763+유형화!$F$74*hourly1!E298/hourly1!$E$8763</f>
        <v>86.856419946029021</v>
      </c>
      <c r="C297" s="441">
        <f>hourly1!$F298*유형화!$G$71/hourly1!$F$8763+유형화!$G$72*hourly1!$G298/hourly1!$F$8763+유형화!$G$74*hourly1!I298/hourly1!$I$8763</f>
        <v>6.9596626761647702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443">
        <f>유형화!$F$71*hourly1!B299/hourly1!$B$8763+유형화!$F$72*hourly1!C299/hourly1!$C$8763+유형화!$F$73*hourly1!D299/hourly1!$D$8763+유형화!$F$74*hourly1!E299/hourly1!$E$8763</f>
        <v>90.084478846754124</v>
      </c>
      <c r="C298" s="441">
        <f>hourly1!$F299*유형화!$G$71/hourly1!$F$8763+유형화!$G$72*hourly1!$G299/hourly1!$F$8763+유형화!$G$74*hourly1!I299/hourly1!$I$8763</f>
        <v>6.6531955524630808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443">
        <f>유형화!$F$71*hourly1!B300/hourly1!$B$8763+유형화!$F$72*hourly1!C300/hourly1!$C$8763+유형화!$F$73*hourly1!D300/hourly1!$D$8763+유형화!$F$74*hourly1!E300/hourly1!$E$8763</f>
        <v>93.982177675611666</v>
      </c>
      <c r="C299" s="441">
        <f>hourly1!$F300*유형화!$G$71/hourly1!$F$8763+유형화!$G$72*hourly1!$G300/hourly1!$F$8763+유형화!$G$74*hourly1!I300/hourly1!$I$8763</f>
        <v>6.0019568562759167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443">
        <f>유형화!$F$71*hourly1!B301/hourly1!$B$8763+유형화!$F$72*hourly1!C301/hourly1!$C$8763+유형화!$F$73*hourly1!D301/hourly1!$D$8763+유형화!$F$74*hourly1!E301/hourly1!$E$8763</f>
        <v>96.800384115097842</v>
      </c>
      <c r="C300" s="441">
        <f>hourly1!$F301*유형화!$G$71/hourly1!$F$8763+유형화!$G$72*hourly1!$G301/hourly1!$F$8763+유형화!$G$74*hourly1!I301/hourly1!$I$8763</f>
        <v>5.2631191942446618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443">
        <f>유형화!$F$71*hourly1!B302/hourly1!$B$8763+유형화!$F$72*hourly1!C302/hourly1!$C$8763+유형화!$F$73*hourly1!D302/hourly1!$D$8763+유형화!$F$74*hourly1!E302/hourly1!$E$8763</f>
        <v>94.027048518744493</v>
      </c>
      <c r="C301" s="441">
        <f>hourly1!$F302*유형화!$G$71/hourly1!$F$8763+유형화!$G$72*hourly1!$G302/hourly1!$F$8763+유형화!$G$74*hourly1!I302/hourly1!$I$8763</f>
        <v>4.6678598602413492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443">
        <f>유형화!$F$71*hourly1!B303/hourly1!$B$8763+유형화!$F$72*hourly1!C303/hourly1!$C$8763+유형화!$F$73*hourly1!D303/hourly1!$D$8763+유형화!$F$74*hourly1!E303/hourly1!$E$8763</f>
        <v>92.203148466464171</v>
      </c>
      <c r="C302" s="441">
        <f>hourly1!$F303*유형화!$G$71/hourly1!$F$8763+유형화!$G$72*hourly1!$G303/hourly1!$F$8763+유형화!$G$74*hourly1!I303/hourly1!$I$8763</f>
        <v>3.4983073470100559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443">
        <f>유형화!$F$71*hourly1!B304/hourly1!$B$8763+유형화!$F$72*hourly1!C304/hourly1!$C$8763+유형화!$F$73*hourly1!D304/hourly1!$D$8763+유형화!$F$74*hourly1!E304/hourly1!$E$8763</f>
        <v>84.831813861675585</v>
      </c>
      <c r="C303" s="441">
        <f>hourly1!$F304*유형화!$G$71/hourly1!$F$8763+유형화!$G$72*hourly1!$G304/hourly1!$F$8763+유형화!$G$74*hourly1!I304/hourly1!$I$8763</f>
        <v>3.6325367399987725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443">
        <f>유형화!$F$71*hourly1!B305/hourly1!$B$8763+유형화!$F$72*hourly1!C305/hourly1!$C$8763+유형화!$F$73*hourly1!D305/hourly1!$D$8763+유형화!$F$74*hourly1!E305/hourly1!$E$8763</f>
        <v>87.414298441963652</v>
      </c>
      <c r="C304" s="441">
        <f>hourly1!$F305*유형화!$G$71/hourly1!$F$8763+유형화!$G$72*hourly1!$G305/hourly1!$F$8763+유형화!$G$74*hourly1!I305/hourly1!$I$8763</f>
        <v>3.5485120280863987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443">
        <f>유형화!$F$71*hourly1!B306/hourly1!$B$8763+유형화!$F$72*hourly1!C306/hourly1!$C$8763+유형화!$F$73*hourly1!D306/hourly1!$D$8763+유형화!$F$74*hourly1!E306/hourly1!$E$8763</f>
        <v>85.944075080819076</v>
      </c>
      <c r="C305" s="441">
        <f>hourly1!$F306*유형화!$G$71/hourly1!$F$8763+유형화!$G$72*hourly1!$G306/hourly1!$F$8763+유형화!$G$74*hourly1!I306/hourly1!$I$8763</f>
        <v>3.5614951912203208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443">
        <f>유형화!$F$71*hourly1!B307/hourly1!$B$8763+유형화!$F$72*hourly1!C307/hourly1!$C$8763+유형화!$F$73*hourly1!D307/hourly1!$D$8763+유형화!$F$74*hourly1!E307/hourly1!$E$8763</f>
        <v>84.930378497939358</v>
      </c>
      <c r="C306" s="441">
        <f>hourly1!$F307*유형화!$G$71/hourly1!$F$8763+유형화!$G$72*hourly1!$G307/hourly1!$F$8763+유형화!$G$74*hourly1!I307/hourly1!$I$8763</f>
        <v>3.7156859746709712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443">
        <f>유형화!$F$71*hourly1!B308/hourly1!$B$8763+유형화!$F$72*hourly1!C308/hourly1!$C$8763+유형화!$F$73*hourly1!D308/hourly1!$D$8763+유형화!$F$74*hourly1!E308/hourly1!$E$8763</f>
        <v>83.420915519030359</v>
      </c>
      <c r="C307" s="441">
        <f>hourly1!$F308*유형화!$G$71/hourly1!$F$8763+유형화!$G$72*hourly1!$G308/hourly1!$F$8763+유형화!$G$74*hourly1!I308/hourly1!$I$8763</f>
        <v>3.9372962070486568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443">
        <f>유형화!$F$71*hourly1!B309/hourly1!$B$8763+유형화!$F$72*hourly1!C309/hourly1!$C$8763+유형화!$F$73*hourly1!D309/hourly1!$D$8763+유형화!$F$74*hourly1!E309/hourly1!$E$8763</f>
        <v>89.753010703604431</v>
      </c>
      <c r="C308" s="441">
        <f>hourly1!$F309*유형화!$G$71/hourly1!$F$8763+유형화!$G$72*hourly1!$G309/hourly1!$F$8763+유형화!$G$74*hourly1!I309/hourly1!$I$8763</f>
        <v>3.533129898434443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443">
        <f>유형화!$F$71*hourly1!B310/hourly1!$B$8763+유형화!$F$72*hourly1!C310/hourly1!$C$8763+유형화!$F$73*hourly1!D310/hourly1!$D$8763+유형화!$F$74*hourly1!E310/hourly1!$E$8763</f>
        <v>98.272909307335425</v>
      </c>
      <c r="C309" s="441">
        <f>hourly1!$F310*유형화!$G$71/hourly1!$F$8763+유형화!$G$72*hourly1!$G310/hourly1!$F$8763+유형화!$G$74*hourly1!I310/hourly1!$I$8763</f>
        <v>3.4965647003763607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443">
        <f>유형화!$F$71*hourly1!B311/hourly1!$B$8763+유형화!$F$72*hourly1!C311/hourly1!$C$8763+유형화!$F$73*hourly1!D311/hourly1!$D$8763+유형화!$F$74*hourly1!E311/hourly1!$E$8763</f>
        <v>87.576387536308459</v>
      </c>
      <c r="C310" s="441">
        <f>hourly1!$F311*유형화!$G$71/hourly1!$F$8763+유형화!$G$72*hourly1!$G311/hourly1!$F$8763+유형화!$G$74*hourly1!I311/hourly1!$I$8763</f>
        <v>4.1019990847089796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443">
        <f>유형화!$F$71*hourly1!B312/hourly1!$B$8763+유형화!$F$72*hourly1!C312/hourly1!$C$8763+유형화!$F$73*hourly1!D312/hourly1!$D$8763+유형화!$F$74*hourly1!E312/hourly1!$E$8763</f>
        <v>85.756916331358525</v>
      </c>
      <c r="C311" s="441">
        <f>hourly1!$F312*유형화!$G$71/hourly1!$F$8763+유형화!$G$72*hourly1!$G312/hourly1!$F$8763+유형화!$G$74*hourly1!I312/hourly1!$I$8763</f>
        <v>0.35929992393087146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443">
        <f>유형화!$F$71*hourly1!B313/hourly1!$B$8763+유형화!$F$72*hourly1!C313/hourly1!$C$8763+유형화!$F$73*hourly1!D313/hourly1!$D$8763+유형화!$F$74*hourly1!E313/hourly1!$E$8763</f>
        <v>83.830971980790949</v>
      </c>
      <c r="C312" s="441">
        <f>hourly1!$F313*유형화!$G$71/hourly1!$F$8763+유형화!$G$72*hourly1!$G313/hourly1!$F$8763+유형화!$G$74*hourly1!I313/hourly1!$I$8763</f>
        <v>0.35102985677137122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443">
        <f>유형화!$F$71*hourly1!B314/hourly1!$B$8763+유형화!$F$72*hourly1!C314/hourly1!$C$8763+유형화!$F$73*hourly1!D314/hourly1!$D$8763+유형화!$F$74*hourly1!E314/hourly1!$E$8763</f>
        <v>83.0787800178705</v>
      </c>
      <c r="C313" s="441">
        <f>hourly1!$F314*유형화!$G$71/hourly1!$F$8763+유형화!$G$72*hourly1!$G314/hourly1!$F$8763+유형화!$G$74*hourly1!I314/hourly1!$I$8763</f>
        <v>0.34687453870475826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443">
        <f>유형화!$F$71*hourly1!B315/hourly1!$B$8763+유형화!$F$72*hourly1!C315/hourly1!$C$8763+유형화!$F$73*hourly1!D315/hourly1!$D$8763+유형화!$F$74*hourly1!E315/hourly1!$E$8763</f>
        <v>97.405506549134543</v>
      </c>
      <c r="C314" s="441">
        <f>hourly1!$F315*유형화!$G$71/hourly1!$F$8763+유형화!$G$72*hourly1!$G315/hourly1!$F$8763+유형화!$G$74*hourly1!I315/hourly1!$I$8763</f>
        <v>0.60066639753563889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443">
        <f>유형화!$F$71*hourly1!B316/hourly1!$B$8763+유형화!$F$72*hourly1!C316/hourly1!$C$8763+유형화!$F$73*hourly1!D316/hourly1!$D$8763+유형화!$F$74*hourly1!E316/hourly1!$E$8763</f>
        <v>97.55607530414018</v>
      </c>
      <c r="C315" s="441">
        <f>hourly1!$F316*유형화!$G$71/hourly1!$F$8763+유형화!$G$72*hourly1!$G316/hourly1!$F$8763+유형화!$G$74*hourly1!I316/hourly1!$I$8763</f>
        <v>1.0660254543428449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443">
        <f>유형화!$F$71*hourly1!B317/hourly1!$B$8763+유형화!$F$72*hourly1!C317/hourly1!$C$8763+유형화!$F$73*hourly1!D317/hourly1!$D$8763+유형화!$F$74*hourly1!E317/hourly1!$E$8763</f>
        <v>98.068557007571599</v>
      </c>
      <c r="C316" s="441">
        <f>hourly1!$F317*유형화!$G$71/hourly1!$F$8763+유형화!$G$72*hourly1!$G317/hourly1!$F$8763+유형화!$G$74*hourly1!I317/hourly1!$I$8763</f>
        <v>1.5205035364214408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443">
        <f>유형화!$F$71*hourly1!B318/hourly1!$B$8763+유형화!$F$72*hourly1!C318/hourly1!$C$8763+유형화!$F$73*hourly1!D318/hourly1!$D$8763+유형화!$F$74*hourly1!E318/hourly1!$E$8763</f>
        <v>97.873276451710751</v>
      </c>
      <c r="C317" s="441">
        <f>hourly1!$F318*유형화!$G$71/hourly1!$F$8763+유형화!$G$72*hourly1!$G318/hourly1!$F$8763+유형화!$G$74*hourly1!I318/hourly1!$I$8763</f>
        <v>1.8260342384606099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443">
        <f>유형화!$F$71*hourly1!B319/hourly1!$B$8763+유형화!$F$72*hourly1!C319/hourly1!$C$8763+유형화!$F$73*hourly1!D319/hourly1!$D$8763+유형화!$F$74*hourly1!E319/hourly1!$E$8763</f>
        <v>97.935156294832296</v>
      </c>
      <c r="C318" s="441">
        <f>hourly1!$F319*유형화!$G$71/hourly1!$F$8763+유형화!$G$72*hourly1!$G319/hourly1!$F$8763+유형화!$G$74*hourly1!I319/hourly1!$I$8763</f>
        <v>2.1330427063005488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443">
        <f>유형화!$F$71*hourly1!B320/hourly1!$B$8763+유형화!$F$72*hourly1!C320/hourly1!$C$8763+유형화!$F$73*hourly1!D320/hourly1!$D$8763+유형화!$F$74*hourly1!E320/hourly1!$E$8763</f>
        <v>99.004080151821299</v>
      </c>
      <c r="C319" s="441">
        <f>hourly1!$F320*유형화!$G$71/hourly1!$F$8763+유형화!$G$72*hourly1!$G320/hourly1!$F$8763+유형화!$G$74*hourly1!I320/hourly1!$I$8763</f>
        <v>2.4526522976115195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443">
        <f>유형화!$F$71*hourly1!B321/hourly1!$B$8763+유형화!$F$72*hourly1!C321/hourly1!$C$8763+유형화!$F$73*hourly1!D321/hourly1!$D$8763+유형화!$F$74*hourly1!E321/hourly1!$E$8763</f>
        <v>105.72467931660313</v>
      </c>
      <c r="C320" s="441">
        <f>hourly1!$F321*유형화!$G$71/hourly1!$F$8763+유형화!$G$72*hourly1!$G321/hourly1!$F$8763+유형화!$G$74*hourly1!I321/hourly1!$I$8763</f>
        <v>7.2521050025596896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443">
        <f>유형화!$F$71*hourly1!B322/hourly1!$B$8763+유형화!$F$72*hourly1!C322/hourly1!$C$8763+유형화!$F$73*hourly1!D322/hourly1!$D$8763+유형화!$F$74*hourly1!E322/hourly1!$E$8763</f>
        <v>243.32127884555436</v>
      </c>
      <c r="C321" s="441">
        <f>hourly1!$F322*유형화!$G$71/hourly1!$F$8763+유형화!$G$72*hourly1!$G322/hourly1!$F$8763+유형화!$G$74*hourly1!I322/hourly1!$I$8763</f>
        <v>7.4258140711046101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443">
        <f>유형화!$F$71*hourly1!B323/hourly1!$B$8763+유형화!$F$72*hourly1!C323/hourly1!$C$8763+유형화!$F$73*hourly1!D323/hourly1!$D$8763+유형화!$F$74*hourly1!E323/hourly1!$E$8763</f>
        <v>381.06977466025427</v>
      </c>
      <c r="C322" s="441">
        <f>hourly1!$F323*유형화!$G$71/hourly1!$F$8763+유형화!$G$72*hourly1!$G323/hourly1!$F$8763+유형화!$G$74*hourly1!I323/hourly1!$I$8763</f>
        <v>6.9289483245819605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443">
        <f>유형화!$F$71*hourly1!B324/hourly1!$B$8763+유형화!$F$72*hourly1!C324/hourly1!$C$8763+유형화!$F$73*hourly1!D324/hourly1!$D$8763+유형화!$F$74*hourly1!E324/hourly1!$E$8763</f>
        <v>464.87047147574833</v>
      </c>
      <c r="C323" s="441">
        <f>hourly1!$F324*유형화!$G$71/hourly1!$F$8763+유형화!$G$72*hourly1!$G324/hourly1!$F$8763+유형화!$G$74*hourly1!I324/hourly1!$I$8763</f>
        <v>6.1264371428388387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443">
        <f>유형화!$F$71*hourly1!B325/hourly1!$B$8763+유형화!$F$72*hourly1!C325/hourly1!$C$8763+유형화!$F$73*hourly1!D325/hourly1!$D$8763+유형화!$F$74*hourly1!E325/hourly1!$E$8763</f>
        <v>547.07350153726702</v>
      </c>
      <c r="C324" s="441">
        <f>hourly1!$F325*유형화!$G$71/hourly1!$F$8763+유형화!$G$72*hourly1!$G325/hourly1!$F$8763+유형화!$G$74*hourly1!I325/hourly1!$I$8763</f>
        <v>5.4327007183999818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443">
        <f>유형화!$F$71*hourly1!B326/hourly1!$B$8763+유형화!$F$72*hourly1!C326/hourly1!$C$8763+유형화!$F$73*hourly1!D326/hourly1!$D$8763+유형화!$F$74*hourly1!E326/hourly1!$E$8763</f>
        <v>462.32465061337427</v>
      </c>
      <c r="C325" s="441">
        <f>hourly1!$F326*유형화!$G$71/hourly1!$F$8763+유형화!$G$72*hourly1!$G326/hourly1!$F$8763+유형화!$G$74*hourly1!I326/hourly1!$I$8763</f>
        <v>4.870285637420726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443">
        <f>유형화!$F$71*hourly1!B327/hourly1!$B$8763+유형화!$F$72*hourly1!C327/hourly1!$C$8763+유형화!$F$73*hourly1!D327/hourly1!$D$8763+유형화!$F$74*hourly1!E327/hourly1!$E$8763</f>
        <v>272.81574518121778</v>
      </c>
      <c r="C326" s="441">
        <f>hourly1!$F327*유형화!$G$71/hourly1!$F$8763+유형화!$G$72*hourly1!$G327/hourly1!$F$8763+유형화!$G$74*hourly1!I327/hourly1!$I$8763</f>
        <v>3.8014917797481829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443">
        <f>유형화!$F$71*hourly1!B328/hourly1!$B$8763+유형화!$F$72*hourly1!C328/hourly1!$C$8763+유형화!$F$73*hourly1!D328/hourly1!$D$8763+유형화!$F$74*hourly1!E328/hourly1!$E$8763</f>
        <v>369.34435484637282</v>
      </c>
      <c r="C327" s="441">
        <f>hourly1!$F328*유형화!$G$71/hourly1!$F$8763+유형화!$G$72*hourly1!$G328/hourly1!$F$8763+유형화!$G$74*hourly1!I328/hourly1!$I$8763</f>
        <v>4.038643446253122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443">
        <f>유형화!$F$71*hourly1!B329/hourly1!$B$8763+유형화!$F$72*hourly1!C329/hourly1!$C$8763+유형화!$F$73*hourly1!D329/hourly1!$D$8763+유형화!$F$74*hourly1!E329/hourly1!$E$8763</f>
        <v>530.26921950729104</v>
      </c>
      <c r="C328" s="441">
        <f>hourly1!$F329*유형화!$G$71/hourly1!$F$8763+유형화!$G$72*hourly1!$G329/hourly1!$F$8763+유형화!$G$74*hourly1!I329/hourly1!$I$8763</f>
        <v>3.8608697182600644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443">
        <f>유형화!$F$71*hourly1!B330/hourly1!$B$8763+유형화!$F$72*hourly1!C330/hourly1!$C$8763+유형화!$F$73*hourly1!D330/hourly1!$D$8763+유형화!$F$74*hourly1!E330/hourly1!$E$8763</f>
        <v>447.78265867643262</v>
      </c>
      <c r="C329" s="441">
        <f>hourly1!$F330*유형화!$G$71/hourly1!$F$8763+유형화!$G$72*hourly1!$G330/hourly1!$F$8763+유형화!$G$74*hourly1!I330/hourly1!$I$8763</f>
        <v>3.8754761861139304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443">
        <f>유형화!$F$71*hourly1!B331/hourly1!$B$8763+유형화!$F$72*hourly1!C331/hourly1!$C$8763+유형화!$F$73*hourly1!D331/hourly1!$D$8763+유형화!$F$74*hourly1!E331/hourly1!$E$8763</f>
        <v>391.99418578493669</v>
      </c>
      <c r="C330" s="441">
        <f>hourly1!$F331*유형화!$G$71/hourly1!$F$8763+유형화!$G$72*hourly1!$G331/hourly1!$F$8763+유형화!$G$74*hourly1!I331/hourly1!$I$8763</f>
        <v>4.1354695189328536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443">
        <f>유형화!$F$71*hourly1!B332/hourly1!$B$8763+유형화!$F$72*hourly1!C332/hourly1!$C$8763+유형화!$F$73*hourly1!D332/hourly1!$D$8763+유형화!$F$74*hourly1!E332/hourly1!$E$8763</f>
        <v>230.80688991802239</v>
      </c>
      <c r="C331" s="441">
        <f>hourly1!$F332*유형화!$G$71/hourly1!$F$8763+유형화!$G$72*hourly1!$G332/hourly1!$F$8763+유형화!$G$74*hourly1!I332/hourly1!$I$8763</f>
        <v>4.383051656570272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443">
        <f>유형화!$F$71*hourly1!B333/hourly1!$B$8763+유형화!$F$72*hourly1!C333/hourly1!$C$8763+유형화!$F$73*hourly1!D333/hourly1!$D$8763+유형화!$F$74*hourly1!E333/hourly1!$E$8763</f>
        <v>156.34314937949313</v>
      </c>
      <c r="C332" s="441">
        <f>hourly1!$F333*유형화!$G$71/hourly1!$F$8763+유형화!$G$72*hourly1!$G333/hourly1!$F$8763+유형화!$G$74*hourly1!I333/hourly1!$I$8763</f>
        <v>3.9969831125577362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443">
        <f>유형화!$F$71*hourly1!B334/hourly1!$B$8763+유형화!$F$72*hourly1!C334/hourly1!$C$8763+유형화!$F$73*hourly1!D334/hourly1!$D$8763+유형화!$F$74*hourly1!E334/hourly1!$E$8763</f>
        <v>164.67277279805162</v>
      </c>
      <c r="C333" s="441">
        <f>hourly1!$F334*유형화!$G$71/hourly1!$F$8763+유형화!$G$72*hourly1!$G334/hourly1!$F$8763+유형화!$G$74*hourly1!I334/hourly1!$I$8763</f>
        <v>3.8717113368392693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443">
        <f>유형화!$F$71*hourly1!B335/hourly1!$B$8763+유형화!$F$72*hourly1!C335/hourly1!$C$8763+유형화!$F$73*hourly1!D335/hourly1!$D$8763+유형화!$F$74*hourly1!E335/hourly1!$E$8763</f>
        <v>88.612342850961312</v>
      </c>
      <c r="C334" s="441">
        <f>hourly1!$F335*유형화!$G$71/hourly1!$F$8763+유형화!$G$72*hourly1!$G335/hourly1!$F$8763+유형화!$G$74*hourly1!I335/hourly1!$I$8763</f>
        <v>4.4670606017664003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443">
        <f>유형화!$F$71*hourly1!B336/hourly1!$B$8763+유형화!$F$72*hourly1!C336/hourly1!$C$8763+유형화!$F$73*hourly1!D336/hourly1!$D$8763+유형화!$F$74*hourly1!E336/hourly1!$E$8763</f>
        <v>86.924817198900925</v>
      </c>
      <c r="C335" s="441">
        <f>hourly1!$F336*유형화!$G$71/hourly1!$F$8763+유형화!$G$72*hourly1!$G336/hourly1!$F$8763+유형화!$G$74*hourly1!I336/hourly1!$I$8763</f>
        <v>0.40098881963914934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443">
        <f>유형화!$F$71*hourly1!B337/hourly1!$B$8763+유형화!$F$72*hourly1!C337/hourly1!$C$8763+유형화!$F$73*hourly1!D337/hourly1!$D$8763+유형화!$F$74*hourly1!E337/hourly1!$E$8763</f>
        <v>85.259953173034702</v>
      </c>
      <c r="C336" s="441">
        <f>hourly1!$F337*유형화!$G$71/hourly1!$F$8763+유형화!$G$72*hourly1!$G337/hourly1!$F$8763+유형화!$G$74*hourly1!I337/hourly1!$I$8763</f>
        <v>0.33392873056009631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443">
        <f>유형화!$F$71*hourly1!B338/hourly1!$B$8763+유형화!$F$72*hourly1!C338/hourly1!$C$8763+유형화!$F$73*hourly1!D338/hourly1!$D$8763+유형화!$F$74*hourly1!E338/hourly1!$E$8763</f>
        <v>84.545818143122503</v>
      </c>
      <c r="C337" s="441">
        <f>hourly1!$F338*유형화!$G$71/hourly1!$F$8763+유형화!$G$72*hourly1!$G338/hourly1!$F$8763+유형화!$G$74*hourly1!I338/hourly1!$I$8763</f>
        <v>0.4300357803377961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443">
        <f>유형화!$F$71*hourly1!B339/hourly1!$B$8763+유형화!$F$72*hourly1!C339/hourly1!$C$8763+유형화!$F$73*hourly1!D339/hourly1!$D$8763+유형화!$F$74*hourly1!E339/hourly1!$E$8763</f>
        <v>84.853714799536661</v>
      </c>
      <c r="C338" s="441">
        <f>hourly1!$F339*유형화!$G$71/hourly1!$F$8763+유형화!$G$72*hourly1!$G339/hourly1!$F$8763+유형화!$G$74*hourly1!I339/hourly1!$I$8763</f>
        <v>0.6816611104328385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443">
        <f>유형화!$F$71*hourly1!B340/hourly1!$B$8763+유형화!$F$72*hourly1!C340/hourly1!$C$8763+유형화!$F$73*hourly1!D340/hourly1!$D$8763+유형화!$F$74*hourly1!E340/hourly1!$E$8763</f>
        <v>84.715294496305859</v>
      </c>
      <c r="C339" s="441">
        <f>hourly1!$F340*유형화!$G$71/hourly1!$F$8763+유형화!$G$72*hourly1!$G340/hourly1!$F$8763+유형화!$G$74*hourly1!I340/hourly1!$I$8763</f>
        <v>0.94170192532414299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443">
        <f>유형화!$F$71*hourly1!B341/hourly1!$B$8763+유형화!$F$72*hourly1!C341/hourly1!$C$8763+유형화!$F$73*hourly1!D341/hourly1!$D$8763+유형화!$F$74*hourly1!E341/hourly1!$E$8763</f>
        <v>84.970814877998308</v>
      </c>
      <c r="C340" s="441">
        <f>hourly1!$F341*유형화!$G$71/hourly1!$F$8763+유형화!$G$72*hourly1!$G341/hourly1!$F$8763+유형화!$G$74*hourly1!I341/hourly1!$I$8763</f>
        <v>1.2076914009726007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443">
        <f>유형화!$F$71*hourly1!B342/hourly1!$B$8763+유형화!$F$72*hourly1!C342/hourly1!$C$8763+유형화!$F$73*hourly1!D342/hourly1!$D$8763+유형화!$F$74*hourly1!E342/hourly1!$E$8763</f>
        <v>85.100689079570827</v>
      </c>
      <c r="C341" s="441">
        <f>hourly1!$F342*유형화!$G$71/hourly1!$F$8763+유형화!$G$72*hourly1!$G342/hourly1!$F$8763+유형화!$G$74*hourly1!I342/hourly1!$I$8763</f>
        <v>1.4230179905141163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443">
        <f>유형화!$F$71*hourly1!B343/hourly1!$B$8763+유형화!$F$72*hourly1!C343/hourly1!$C$8763+유형화!$F$73*hourly1!D343/hourly1!$D$8763+유형화!$F$74*hourly1!E343/hourly1!$E$8763</f>
        <v>85.268814551460508</v>
      </c>
      <c r="C342" s="441">
        <f>hourly1!$F343*유형화!$G$71/hourly1!$F$8763+유형화!$G$72*hourly1!$G343/hourly1!$F$8763+유형화!$G$74*hourly1!I343/hourly1!$I$8763</f>
        <v>1.6242462249533869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443">
        <f>유형화!$F$71*hourly1!B344/hourly1!$B$8763+유형화!$F$72*hourly1!C344/hourly1!$C$8763+유형화!$F$73*hourly1!D344/hourly1!$D$8763+유형화!$F$74*hourly1!E344/hourly1!$E$8763</f>
        <v>86.479505105341232</v>
      </c>
      <c r="C343" s="441">
        <f>hourly1!$F344*유형화!$G$71/hourly1!$F$8763+유형화!$G$72*hourly1!$G344/hourly1!$F$8763+유형화!$G$74*hourly1!I344/hourly1!$I$8763</f>
        <v>1.8617774448313333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443">
        <f>유형화!$F$71*hourly1!B345/hourly1!$B$8763+유형화!$F$72*hourly1!C345/hourly1!$C$8763+유형화!$F$73*hourly1!D345/hourly1!$D$8763+유형화!$F$74*hourly1!E345/hourly1!$E$8763</f>
        <v>93.442580352445773</v>
      </c>
      <c r="C344" s="441">
        <f>hourly1!$F345*유형화!$G$71/hourly1!$F$8763+유형화!$G$72*hourly1!$G345/hourly1!$F$8763+유형화!$G$74*hourly1!I345/hourly1!$I$8763</f>
        <v>6.6389780980119681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443">
        <f>유형화!$F$71*hourly1!B346/hourly1!$B$8763+유형화!$F$72*hourly1!C346/hourly1!$C$8763+유형화!$F$73*hourly1!D346/hourly1!$D$8763+유형화!$F$74*hourly1!E346/hourly1!$E$8763</f>
        <v>240.59865106702662</v>
      </c>
      <c r="C345" s="441">
        <f>hourly1!$F346*유형화!$G$71/hourly1!$F$8763+유형화!$G$72*hourly1!$G346/hourly1!$F$8763+유형화!$G$74*hourly1!I346/hourly1!$I$8763</f>
        <v>6.766327684366777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443">
        <f>유형화!$F$71*hourly1!B347/hourly1!$B$8763+유형화!$F$72*hourly1!C347/hourly1!$C$8763+유형화!$F$73*hourly1!D347/hourly1!$D$8763+유형화!$F$74*hourly1!E347/hourly1!$E$8763</f>
        <v>376.33161777168021</v>
      </c>
      <c r="C346" s="441">
        <f>hourly1!$F347*유형화!$G$71/hourly1!$F$8763+유형화!$G$72*hourly1!$G347/hourly1!$F$8763+유형화!$G$74*hourly1!I347/hourly1!$I$8763</f>
        <v>6.2211867996301971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443">
        <f>유형화!$F$71*hourly1!B348/hourly1!$B$8763+유형화!$F$72*hourly1!C348/hourly1!$C$8763+유형화!$F$73*hourly1!D348/hourly1!$D$8763+유형화!$F$74*hourly1!E348/hourly1!$E$8763</f>
        <v>457.74270985712394</v>
      </c>
      <c r="C347" s="441">
        <f>hourly1!$F348*유형화!$G$71/hourly1!$F$8763+유형화!$G$72*hourly1!$G348/hourly1!$F$8763+유형화!$G$74*hourly1!I348/hourly1!$I$8763</f>
        <v>5.367463989413559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443">
        <f>유형화!$F$71*hourly1!B349/hourly1!$B$8763+유형화!$F$72*hourly1!C349/hourly1!$C$8763+유형화!$F$73*hourly1!D349/hourly1!$D$8763+유형화!$F$74*hourly1!E349/hourly1!$E$8763</f>
        <v>536.88076090080915</v>
      </c>
      <c r="C348" s="441">
        <f>hourly1!$F349*유형화!$G$71/hourly1!$F$8763+유형화!$G$72*hourly1!$G349/hourly1!$F$8763+유형화!$G$74*hourly1!I349/hourly1!$I$8763</f>
        <v>4.5636510226794647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443">
        <f>유형화!$F$71*hourly1!B350/hourly1!$B$8763+유형화!$F$72*hourly1!C350/hourly1!$C$8763+유형화!$F$73*hourly1!D350/hourly1!$D$8763+유형화!$F$74*hourly1!E350/hourly1!$E$8763</f>
        <v>450.7863374096753</v>
      </c>
      <c r="C349" s="441">
        <f>hourly1!$F350*유형화!$G$71/hourly1!$F$8763+유형화!$G$72*hourly1!$G350/hourly1!$F$8763+유형화!$G$74*hourly1!I350/hourly1!$I$8763</f>
        <v>3.8771911803529786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443">
        <f>유형화!$F$71*hourly1!B351/hourly1!$B$8763+유형화!$F$72*hourly1!C351/hourly1!$C$8763+유형화!$F$73*hourly1!D351/hourly1!$D$8763+유형화!$F$74*hourly1!E351/hourly1!$E$8763</f>
        <v>261.48166626939314</v>
      </c>
      <c r="C350" s="441">
        <f>hourly1!$F351*유형화!$G$71/hourly1!$F$8763+유형화!$G$72*hourly1!$G351/hourly1!$F$8763+유형화!$G$74*hourly1!I351/hourly1!$I$8763</f>
        <v>2.7464939807144759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443">
        <f>유형화!$F$71*hourly1!B352/hourly1!$B$8763+유형화!$F$72*hourly1!C352/hourly1!$C$8763+유형화!$F$73*hourly1!D352/hourly1!$D$8763+유형화!$F$74*hourly1!E352/hourly1!$E$8763</f>
        <v>357.00723946405299</v>
      </c>
      <c r="C351" s="441">
        <f>hourly1!$F352*유형화!$G$71/hourly1!$F$8763+유형화!$G$72*hourly1!$G352/hourly1!$F$8763+유형화!$G$74*hourly1!I352/hourly1!$I$8763</f>
        <v>2.9328648745879282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443">
        <f>유형화!$F$71*hourly1!B353/hourly1!$B$8763+유형화!$F$72*hourly1!C353/hourly1!$C$8763+유형화!$F$73*hourly1!D353/hourly1!$D$8763+유형화!$F$74*hourly1!E353/hourly1!$E$8763</f>
        <v>517.50645801908763</v>
      </c>
      <c r="C352" s="441">
        <f>hourly1!$F353*유형화!$G$71/hourly1!$F$8763+유형화!$G$72*hourly1!$G353/hourly1!$F$8763+유형화!$G$74*hourly1!I353/hourly1!$I$8763</f>
        <v>2.7571448220271111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443">
        <f>유형화!$F$71*hourly1!B354/hourly1!$B$8763+유형화!$F$72*hourly1!C354/hourly1!$C$8763+유형화!$F$73*hourly1!D354/hourly1!$D$8763+유형화!$F$74*hourly1!E354/hourly1!$E$8763</f>
        <v>435.41432134645743</v>
      </c>
      <c r="C353" s="441">
        <f>hourly1!$F354*유형화!$G$71/hourly1!$F$8763+유형화!$G$72*hourly1!$G354/hourly1!$F$8763+유형화!$G$74*hourly1!I354/hourly1!$I$8763</f>
        <v>2.7044248039385961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443">
        <f>유형화!$F$71*hourly1!B355/hourly1!$B$8763+유형화!$F$72*hourly1!C355/hourly1!$C$8763+유형화!$F$73*hourly1!D355/hourly1!$D$8763+유형화!$F$74*hourly1!E355/hourly1!$E$8763</f>
        <v>380.08462670204915</v>
      </c>
      <c r="C354" s="441">
        <f>hourly1!$F355*유형화!$G$71/hourly1!$F$8763+유형화!$G$72*hourly1!$G355/hourly1!$F$8763+유형화!$G$74*hourly1!I355/hourly1!$I$8763</f>
        <v>2.9424862706121364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443">
        <f>유형화!$F$71*hourly1!B356/hourly1!$B$8763+유형화!$F$72*hourly1!C356/hourly1!$C$8763+유형화!$F$73*hourly1!D356/hourly1!$D$8763+유형화!$F$74*hourly1!E356/hourly1!$E$8763</f>
        <v>220.46051852895988</v>
      </c>
      <c r="C355" s="441">
        <f>hourly1!$F356*유형화!$G$71/hourly1!$F$8763+유형화!$G$72*hourly1!$G356/hourly1!$F$8763+유형화!$G$74*hourly1!I356/hourly1!$I$8763</f>
        <v>3.30267532657862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443">
        <f>유형화!$F$71*hourly1!B357/hourly1!$B$8763+유형화!$F$72*hourly1!C357/hourly1!$C$8763+유형화!$F$73*hourly1!D357/hourly1!$D$8763+유형화!$F$74*hourly1!E357/hourly1!$E$8763</f>
        <v>151.55337934562985</v>
      </c>
      <c r="C356" s="441">
        <f>hourly1!$F357*유형화!$G$71/hourly1!$F$8763+유형화!$G$72*hourly1!$G357/hourly1!$F$8763+유형화!$G$74*hourly1!I357/hourly1!$I$8763</f>
        <v>2.9599938142552529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443">
        <f>유형화!$F$71*hourly1!B358/hourly1!$B$8763+유형화!$F$72*hourly1!C358/hourly1!$C$8763+유형화!$F$73*hourly1!D358/hourly1!$D$8763+유형화!$F$74*hourly1!E358/hourly1!$E$8763</f>
        <v>160.34498520690613</v>
      </c>
      <c r="C357" s="441">
        <f>hourly1!$F358*유형화!$G$71/hourly1!$F$8763+유형화!$G$72*hourly1!$G358/hourly1!$F$8763+유형화!$G$74*hourly1!I358/hourly1!$I$8763</f>
        <v>2.9555391711448324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443">
        <f>유형화!$F$71*hourly1!B359/hourly1!$B$8763+유형화!$F$72*hourly1!C359/hourly1!$C$8763+유형화!$F$73*hourly1!D359/hourly1!$D$8763+유형화!$F$74*hourly1!E359/hourly1!$E$8763</f>
        <v>86.484989209400325</v>
      </c>
      <c r="C358" s="441">
        <f>hourly1!$F359*유형화!$G$71/hourly1!$F$8763+유형화!$G$72*hourly1!$G359/hourly1!$F$8763+유형화!$G$74*hourly1!I359/hourly1!$I$8763</f>
        <v>3.6558907639495253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443">
        <f>유형화!$F$71*hourly1!B360/hourly1!$B$8763+유형화!$F$72*hourly1!C360/hourly1!$C$8763+유형화!$F$73*hourly1!D360/hourly1!$D$8763+유형화!$F$74*hourly1!E360/hourly1!$E$8763</f>
        <v>84.781091824046854</v>
      </c>
      <c r="C359" s="441">
        <f>hourly1!$F360*유형화!$G$71/hourly1!$F$8763+유형화!$G$72*hourly1!$G360/hourly1!$F$8763+유형화!$G$74*hourly1!I360/hourly1!$I$8763</f>
        <v>0.39853891449939766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443">
        <f>유형화!$F$71*hourly1!B361/hourly1!$B$8763+유형화!$F$72*hourly1!C361/hourly1!$C$8763+유형화!$F$73*hourly1!D361/hourly1!$D$8763+유형화!$F$74*hourly1!E361/hourly1!$E$8763</f>
        <v>83.01653275870342</v>
      </c>
      <c r="C360" s="441">
        <f>hourly1!$F361*유형화!$G$71/hourly1!$F$8763+유형화!$G$72*hourly1!$G361/hourly1!$F$8763+유형화!$G$74*hourly1!I361/hourly1!$I$8763</f>
        <v>0.31903549039419754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443">
        <f>유형화!$F$71*hourly1!B362/hourly1!$B$8763+유형화!$F$72*hourly1!C362/hourly1!$C$8763+유형화!$F$73*hourly1!D362/hourly1!$D$8763+유형화!$F$74*hourly1!E362/hourly1!$E$8763</f>
        <v>82.583646474211164</v>
      </c>
      <c r="C361" s="441">
        <f>hourly1!$F362*유형화!$G$71/hourly1!$F$8763+유형화!$G$72*hourly1!$G362/hourly1!$F$8763+유형화!$G$74*hourly1!I362/hourly1!$I$8763</f>
        <v>0.29809474428852611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443">
        <f>유형화!$F$71*hourly1!B363/hourly1!$B$8763+유형화!$F$72*hourly1!C363/hourly1!$C$8763+유형화!$F$73*hourly1!D363/hourly1!$D$8763+유형화!$F$74*hourly1!E363/hourly1!$E$8763</f>
        <v>83.43682991978973</v>
      </c>
      <c r="C362" s="441">
        <f>hourly1!$F363*유형화!$G$71/hourly1!$F$8763+유형화!$G$72*hourly1!$G363/hourly1!$F$8763+유형화!$G$74*hourly1!I363/hourly1!$I$8763</f>
        <v>0.30470233250232703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443">
        <f>유형화!$F$71*hourly1!B364/hourly1!$B$8763+유형화!$F$72*hourly1!C364/hourly1!$C$8763+유형화!$F$73*hourly1!D364/hourly1!$D$8763+유형화!$F$74*hourly1!E364/hourly1!$E$8763</f>
        <v>83.915549070746607</v>
      </c>
      <c r="C363" s="441">
        <f>hourly1!$F364*유형화!$G$71/hourly1!$F$8763+유형화!$G$72*hourly1!$G364/hourly1!$F$8763+유형화!$G$74*hourly1!I364/hourly1!$I$8763</f>
        <v>0.65340533568365478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443">
        <f>유형화!$F$71*hourly1!B365/hourly1!$B$8763+유형화!$F$72*hourly1!C365/hourly1!$C$8763+유형화!$F$73*hourly1!D365/hourly1!$D$8763+유형화!$F$74*hourly1!E365/hourly1!$E$8763</f>
        <v>85.037434655483764</v>
      </c>
      <c r="C364" s="441">
        <f>hourly1!$F365*유형화!$G$71/hourly1!$F$8763+유형화!$G$72*hourly1!$G365/hourly1!$F$8763+유형화!$G$74*hourly1!I365/hourly1!$I$8763</f>
        <v>1.1884450917336353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443">
        <f>유형화!$F$71*hourly1!B366/hourly1!$B$8763+유형화!$F$72*hourly1!C366/hourly1!$C$8763+유형화!$F$73*hourly1!D366/hourly1!$D$8763+유형화!$F$74*hourly1!E366/hourly1!$E$8763</f>
        <v>85.663949699843357</v>
      </c>
      <c r="C365" s="441">
        <f>hourly1!$F366*유형화!$G$71/hourly1!$F$8763+유형화!$G$72*hourly1!$G366/hourly1!$F$8763+유형화!$G$74*hourly1!I366/hourly1!$I$8763</f>
        <v>1.5721160639761182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443">
        <f>유형화!$F$71*hourly1!B367/hourly1!$B$8763+유형화!$F$72*hourly1!C367/hourly1!$C$8763+유형화!$F$73*hourly1!D367/hourly1!$D$8763+유형화!$F$74*hourly1!E367/hourly1!$E$8763</f>
        <v>86.242771524632772</v>
      </c>
      <c r="C366" s="441">
        <f>hourly1!$F367*유형화!$G$71/hourly1!$F$8763+유형화!$G$72*hourly1!$G367/hourly1!$F$8763+유형화!$G$74*hourly1!I367/hourly1!$I$8763</f>
        <v>1.9187811584414449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443">
        <f>유형화!$F$71*hourly1!B368/hourly1!$B$8763+유형화!$F$72*hourly1!C368/hourly1!$C$8763+유형화!$F$73*hourly1!D368/hourly1!$D$8763+유형화!$F$74*hourly1!E368/hourly1!$E$8763</f>
        <v>87.616795476761212</v>
      </c>
      <c r="C367" s="441">
        <f>hourly1!$F368*유형화!$G$71/hourly1!$F$8763+유형화!$G$72*hourly1!$G368/hourly1!$F$8763+유형화!$G$74*hourly1!I368/hourly1!$I$8763</f>
        <v>2.2311896053131735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443">
        <f>유형화!$F$71*hourly1!B369/hourly1!$B$8763+유형화!$F$72*hourly1!C369/hourly1!$C$8763+유형화!$F$73*hourly1!D369/hourly1!$D$8763+유형화!$F$74*hourly1!E369/hourly1!$E$8763</f>
        <v>94.8125304021208</v>
      </c>
      <c r="C368" s="441">
        <f>hourly1!$F369*유형화!$G$71/hourly1!$F$8763+유형화!$G$72*hourly1!$G369/hourly1!$F$8763+유형화!$G$74*hourly1!I369/hourly1!$I$8763</f>
        <v>7.0839065832664909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443">
        <f>유형화!$F$71*hourly1!B370/hourly1!$B$8763+유형화!$F$72*hourly1!C370/hourly1!$C$8763+유형화!$F$73*hourly1!D370/hourly1!$D$8763+유형화!$F$74*hourly1!E370/hourly1!$E$8763</f>
        <v>240.97433826471416</v>
      </c>
      <c r="C369" s="441">
        <f>hourly1!$F370*유형화!$G$71/hourly1!$F$8763+유형화!$G$72*hourly1!$G370/hourly1!$F$8763+유형화!$G$74*hourly1!I370/hourly1!$I$8763</f>
        <v>7.2300748370027019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443">
        <f>유형화!$F$71*hourly1!B371/hourly1!$B$8763+유형화!$F$72*hourly1!C371/hourly1!$C$8763+유형화!$F$73*hourly1!D371/hourly1!$D$8763+유형화!$F$74*hourly1!E371/hourly1!$E$8763</f>
        <v>376.83510781962309</v>
      </c>
      <c r="C370" s="441">
        <f>hourly1!$F371*유형화!$G$71/hourly1!$F$8763+유형화!$G$72*hourly1!$G371/hourly1!$F$8763+유형화!$G$74*hourly1!I371/hourly1!$I$8763</f>
        <v>6.7626625292517026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443">
        <f>유형화!$F$71*hourly1!B372/hourly1!$B$8763+유형화!$F$72*hourly1!C372/hourly1!$C$8763+유형화!$F$73*hourly1!D372/hourly1!$D$8763+유형화!$F$74*hourly1!E372/hourly1!$E$8763</f>
        <v>458.58269258549882</v>
      </c>
      <c r="C371" s="441">
        <f>hourly1!$F372*유형화!$G$71/hourly1!$F$8763+유형화!$G$72*hourly1!$G372/hourly1!$F$8763+유형화!$G$74*hourly1!I372/hourly1!$I$8763</f>
        <v>5.9515647331998949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443">
        <f>유형화!$F$71*hourly1!B373/hourly1!$B$8763+유형화!$F$72*hourly1!C373/hourly1!$C$8763+유형화!$F$73*hourly1!D373/hourly1!$D$8763+유형화!$F$74*hourly1!E373/hourly1!$E$8763</f>
        <v>538.47303757182578</v>
      </c>
      <c r="C372" s="441">
        <f>hourly1!$F373*유형화!$G$71/hourly1!$F$8763+유형화!$G$72*hourly1!$G373/hourly1!$F$8763+유형화!$G$74*hourly1!I373/hourly1!$I$8763</f>
        <v>5.2609344125027073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443">
        <f>유형화!$F$71*hourly1!B374/hourly1!$B$8763+유형화!$F$72*hourly1!C374/hourly1!$C$8763+유형화!$F$73*hourly1!D374/hourly1!$D$8763+유형화!$F$74*hourly1!E374/hourly1!$E$8763</f>
        <v>453.24301221097556</v>
      </c>
      <c r="C373" s="441">
        <f>hourly1!$F374*유형화!$G$71/hourly1!$F$8763+유형화!$G$72*hourly1!$G374/hourly1!$F$8763+유형화!$G$74*hourly1!I374/hourly1!$I$8763</f>
        <v>4.6928460425296432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443">
        <f>유형화!$F$71*hourly1!B375/hourly1!$B$8763+유형화!$F$72*hourly1!C375/hourly1!$C$8763+유형화!$F$73*hourly1!D375/hourly1!$D$8763+유형화!$F$74*hourly1!E375/hourly1!$E$8763</f>
        <v>264.61404715388221</v>
      </c>
      <c r="C374" s="441">
        <f>hourly1!$F375*유형화!$G$71/hourly1!$F$8763+유형화!$G$72*hourly1!$G375/hourly1!$F$8763+유형화!$G$74*hourly1!I375/hourly1!$I$8763</f>
        <v>3.6583903948866743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443">
        <f>유형화!$F$71*hourly1!B376/hourly1!$B$8763+유형화!$F$72*hourly1!C376/hourly1!$C$8763+유형화!$F$73*hourly1!D376/hourly1!$D$8763+유형화!$F$74*hourly1!E376/hourly1!$E$8763</f>
        <v>360.78314227739952</v>
      </c>
      <c r="C375" s="441">
        <f>hourly1!$F376*유형화!$G$71/hourly1!$F$8763+유형화!$G$72*hourly1!$G376/hourly1!$F$8763+유형화!$G$74*hourly1!I376/hourly1!$I$8763</f>
        <v>3.8592709732327211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443">
        <f>유형화!$F$71*hourly1!B377/hourly1!$B$8763+유형화!$F$72*hourly1!C377/hourly1!$C$8763+유형화!$F$73*hourly1!D377/hourly1!$D$8763+유형화!$F$74*hourly1!E377/hourly1!$E$8763</f>
        <v>522.03848464204179</v>
      </c>
      <c r="C376" s="441">
        <f>hourly1!$F377*유형화!$G$71/hourly1!$F$8763+유형화!$G$72*hourly1!$G377/hourly1!$F$8763+유형화!$G$74*hourly1!I377/hourly1!$I$8763</f>
        <v>3.7245395316140106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443">
        <f>유형화!$F$71*hourly1!B378/hourly1!$B$8763+유형화!$F$72*hourly1!C378/hourly1!$C$8763+유형화!$F$73*hourly1!D378/hourly1!$D$8763+유형화!$F$74*hourly1!E378/hourly1!$E$8763</f>
        <v>440.23486303421157</v>
      </c>
      <c r="C377" s="441">
        <f>hourly1!$F378*유형화!$G$71/hourly1!$F$8763+유형화!$G$72*hourly1!$G378/hourly1!$F$8763+유형화!$G$74*hourly1!I378/hourly1!$I$8763</f>
        <v>3.7119130601145454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443">
        <f>유형화!$F$71*hourly1!B379/hourly1!$B$8763+유형화!$F$72*hourly1!C379/hourly1!$C$8763+유형화!$F$73*hourly1!D379/hourly1!$D$8763+유형화!$F$74*hourly1!E379/hourly1!$E$8763</f>
        <v>384.93422892738886</v>
      </c>
      <c r="C378" s="441">
        <f>hourly1!$F379*유형화!$G$71/hourly1!$F$8763+유형화!$G$72*hourly1!$G379/hourly1!$F$8763+유형화!$G$74*hourly1!I379/hourly1!$I$8763</f>
        <v>3.9349613989375012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443">
        <f>유형화!$F$71*hourly1!B380/hourly1!$B$8763+유형화!$F$72*hourly1!C380/hourly1!$C$8763+유형화!$F$73*hourly1!D380/hourly1!$D$8763+유형화!$F$74*hourly1!E380/hourly1!$E$8763</f>
        <v>224.78592193312031</v>
      </c>
      <c r="C379" s="441">
        <f>hourly1!$F380*유형화!$G$71/hourly1!$F$8763+유형화!$G$72*hourly1!$G380/hourly1!$F$8763+유형화!$G$74*hourly1!I380/hourly1!$I$8763</f>
        <v>4.249966805898576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443">
        <f>유형화!$F$71*hourly1!B381/hourly1!$B$8763+유형화!$F$72*hourly1!C381/hourly1!$C$8763+유형화!$F$73*hourly1!D381/hourly1!$D$8763+유형화!$F$74*hourly1!E381/hourly1!$E$8763</f>
        <v>154.55194714308988</v>
      </c>
      <c r="C380" s="441">
        <f>hourly1!$F381*유형화!$G$71/hourly1!$F$8763+유형화!$G$72*hourly1!$G381/hourly1!$F$8763+유형화!$G$74*hourly1!I381/hourly1!$I$8763</f>
        <v>3.9023606203970234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443">
        <f>유형화!$F$71*hourly1!B382/hourly1!$B$8763+유형화!$F$72*hourly1!C382/hourly1!$C$8763+유형화!$F$73*hourly1!D382/hourly1!$D$8763+유형화!$F$74*hourly1!E382/hourly1!$E$8763</f>
        <v>163.37315863440344</v>
      </c>
      <c r="C381" s="441">
        <f>hourly1!$F382*유형화!$G$71/hourly1!$F$8763+유형화!$G$72*hourly1!$G382/hourly1!$F$8763+유형화!$G$74*hourly1!I382/hourly1!$I$8763</f>
        <v>3.8956487292911333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443">
        <f>유형화!$F$71*hourly1!B383/hourly1!$B$8763+유형화!$F$72*hourly1!C383/hourly1!$C$8763+유형화!$F$73*hourly1!D383/hourly1!$D$8763+유형화!$F$74*hourly1!E383/hourly1!$E$8763</f>
        <v>88.657315348206524</v>
      </c>
      <c r="C382" s="441">
        <f>hourly1!$F383*유형화!$G$71/hourly1!$F$8763+유형화!$G$72*hourly1!$G383/hourly1!$F$8763+유형화!$G$74*hourly1!I383/hourly1!$I$8763</f>
        <v>4.59564563162151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443">
        <f>유형화!$F$71*hourly1!B384/hourly1!$B$8763+유형화!$F$72*hourly1!C384/hourly1!$C$8763+유형화!$F$73*hourly1!D384/hourly1!$D$8763+유형화!$F$74*hourly1!E384/hourly1!$E$8763</f>
        <v>87.269566844994912</v>
      </c>
      <c r="C383" s="441">
        <f>hourly1!$F384*유형화!$G$71/hourly1!$F$8763+유형화!$G$72*hourly1!$G384/hourly1!$F$8763+유형화!$G$74*hourly1!I384/hourly1!$I$8763</f>
        <v>0.40298003461857679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443">
        <f>유형화!$F$71*hourly1!B385/hourly1!$B$8763+유형화!$F$72*hourly1!C385/hourly1!$C$8763+유형화!$F$73*hourly1!D385/hourly1!$D$8763+유형화!$F$74*hourly1!E385/hourly1!$E$8763</f>
        <v>85.774766924173193</v>
      </c>
      <c r="C384" s="441">
        <f>hourly1!$F385*유형화!$G$71/hourly1!$F$8763+유형화!$G$72*hourly1!$G385/hourly1!$F$8763+유형화!$G$74*hourly1!I385/hourly1!$I$8763</f>
        <v>0.37918417876563393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443">
        <f>유형화!$F$71*hourly1!B386/hourly1!$B$8763+유형화!$F$72*hourly1!C386/hourly1!$C$8763+유형화!$F$73*hourly1!D386/hourly1!$D$8763+유형화!$F$74*hourly1!E386/hourly1!$E$8763</f>
        <v>85.500279766255801</v>
      </c>
      <c r="C385" s="441">
        <f>hourly1!$F386*유형화!$G$71/hourly1!$F$8763+유형화!$G$72*hourly1!$G386/hourly1!$F$8763+유형화!$G$74*hourly1!I386/hourly1!$I$8763</f>
        <v>0.79562057045093215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443">
        <f>유형화!$F$71*hourly1!B387/hourly1!$B$8763+유형화!$F$72*hourly1!C387/hourly1!$C$8763+유형화!$F$73*hourly1!D387/hourly1!$D$8763+유형화!$F$74*hourly1!E387/hourly1!$E$8763</f>
        <v>85.997996574143485</v>
      </c>
      <c r="C386" s="441">
        <f>hourly1!$F387*유형화!$G$71/hourly1!$F$8763+유형화!$G$72*hourly1!$G387/hourly1!$F$8763+유형화!$G$74*hourly1!I387/hourly1!$I$8763</f>
        <v>1.1273627105543524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443">
        <f>유형화!$F$71*hourly1!B388/hourly1!$B$8763+유형화!$F$72*hourly1!C388/hourly1!$C$8763+유형화!$F$73*hourly1!D388/hourly1!$D$8763+유형화!$F$74*hourly1!E388/hourly1!$E$8763</f>
        <v>86.153599139443571</v>
      </c>
      <c r="C387" s="441">
        <f>hourly1!$F388*유형화!$G$71/hourly1!$F$8763+유형화!$G$72*hourly1!$G388/hourly1!$F$8763+유형화!$G$74*hourly1!I388/hourly1!$I$8763</f>
        <v>1.4595158768220722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443">
        <f>유형화!$F$71*hourly1!B389/hourly1!$B$8763+유형화!$F$72*hourly1!C389/hourly1!$C$8763+유형화!$F$73*hourly1!D389/hourly1!$D$8763+유형화!$F$74*hourly1!E389/hourly1!$E$8763</f>
        <v>86.56681239749058</v>
      </c>
      <c r="C388" s="441">
        <f>hourly1!$F389*유형화!$G$71/hourly1!$F$8763+유형화!$G$72*hourly1!$G389/hourly1!$F$8763+유형화!$G$74*hourly1!I389/hourly1!$I$8763</f>
        <v>1.7647961912790129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443">
        <f>유형화!$F$71*hourly1!B390/hourly1!$B$8763+유형화!$F$72*hourly1!C390/hourly1!$C$8763+유형화!$F$73*hourly1!D390/hourly1!$D$8763+유형화!$F$74*hourly1!E390/hourly1!$E$8763</f>
        <v>86.781801600436737</v>
      </c>
      <c r="C389" s="441">
        <f>hourly1!$F390*유형화!$G$71/hourly1!$F$8763+유형화!$G$72*hourly1!$G390/hourly1!$F$8763+유형화!$G$74*hourly1!I390/hourly1!$I$8763</f>
        <v>2.0039355555728338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443">
        <f>유형화!$F$71*hourly1!B391/hourly1!$B$8763+유형화!$F$72*hourly1!C391/hourly1!$C$8763+유형화!$F$73*hourly1!D391/hourly1!$D$8763+유형화!$F$74*hourly1!E391/hourly1!$E$8763</f>
        <v>87.109378464330049</v>
      </c>
      <c r="C390" s="441">
        <f>hourly1!$F391*유형화!$G$71/hourly1!$F$8763+유형화!$G$72*hourly1!$G391/hourly1!$F$8763+유형화!$G$74*hourly1!I391/hourly1!$I$8763</f>
        <v>2.2632175062829778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443">
        <f>유형화!$F$71*hourly1!B392/hourly1!$B$8763+유형화!$F$72*hourly1!C392/hourly1!$C$8763+유형화!$F$73*hourly1!D392/hourly1!$D$8763+유형화!$F$74*hourly1!E392/hourly1!$E$8763</f>
        <v>88.248913123538998</v>
      </c>
      <c r="C391" s="441">
        <f>hourly1!$F392*유형화!$G$71/hourly1!$F$8763+유형화!$G$72*hourly1!$G392/hourly1!$F$8763+유형화!$G$74*hourly1!I392/hourly1!$I$8763</f>
        <v>2.4979602004691777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443">
        <f>유형화!$F$71*hourly1!B393/hourly1!$B$8763+유형화!$F$72*hourly1!C393/hourly1!$C$8763+유형화!$F$73*hourly1!D393/hourly1!$D$8763+유형화!$F$74*hourly1!E393/hourly1!$E$8763</f>
        <v>95.276460957862184</v>
      </c>
      <c r="C392" s="441">
        <f>hourly1!$F393*유형화!$G$71/hourly1!$F$8763+유형화!$G$72*hourly1!$G393/hourly1!$F$8763+유형화!$G$74*hourly1!I393/hourly1!$I$8763</f>
        <v>7.2698641466094287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443">
        <f>유형화!$F$71*hourly1!B394/hourly1!$B$8763+유형화!$F$72*hourly1!C394/hourly1!$C$8763+유형화!$F$73*hourly1!D394/hourly1!$D$8763+유형화!$F$74*hourly1!E394/hourly1!$E$8763</f>
        <v>241.65531515491563</v>
      </c>
      <c r="C393" s="441">
        <f>hourly1!$F394*유형화!$G$71/hourly1!$F$8763+유형화!$G$72*hourly1!$G394/hourly1!$F$8763+유형화!$G$74*hourly1!I394/hourly1!$I$8763</f>
        <v>7.3759293330856206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443">
        <f>유형화!$F$71*hourly1!B395/hourly1!$B$8763+유형화!$F$72*hourly1!C395/hourly1!$C$8763+유형화!$F$73*hourly1!D395/hourly1!$D$8763+유형화!$F$74*hourly1!E395/hourly1!$E$8763</f>
        <v>377.43476639587664</v>
      </c>
      <c r="C394" s="441">
        <f>hourly1!$F395*유형화!$G$71/hourly1!$F$8763+유형화!$G$72*hourly1!$G395/hourly1!$F$8763+유형화!$G$74*hourly1!I395/hourly1!$I$8763</f>
        <v>6.8185242474759349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443">
        <f>유형화!$F$71*hourly1!B396/hourly1!$B$8763+유형화!$F$72*hourly1!C396/hourly1!$C$8763+유형화!$F$73*hourly1!D396/hourly1!$D$8763+유형화!$F$74*hourly1!E396/hourly1!$E$8763</f>
        <v>458.91410879622697</v>
      </c>
      <c r="C395" s="441">
        <f>hourly1!$F396*유형화!$G$71/hourly1!$F$8763+유형화!$G$72*hourly1!$G396/hourly1!$F$8763+유형화!$G$74*hourly1!I396/hourly1!$I$8763</f>
        <v>5.9382020773341786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443">
        <f>유형화!$F$71*hourly1!B397/hourly1!$B$8763+유형화!$F$72*hourly1!C397/hourly1!$C$8763+유형화!$F$73*hourly1!D397/hourly1!$D$8763+유형화!$F$74*hourly1!E397/hourly1!$E$8763</f>
        <v>538.22051282865129</v>
      </c>
      <c r="C396" s="441">
        <f>hourly1!$F397*유형화!$G$71/hourly1!$F$8763+유형화!$G$72*hourly1!$G397/hourly1!$F$8763+유형화!$G$74*hourly1!I397/hourly1!$I$8763</f>
        <v>5.1461442891033204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443">
        <f>유형화!$F$71*hourly1!B398/hourly1!$B$8763+유형화!$F$72*hourly1!C398/hourly1!$C$8763+유형화!$F$73*hourly1!D398/hourly1!$D$8763+유형화!$F$74*hourly1!E398/hourly1!$E$8763</f>
        <v>452.60204036680591</v>
      </c>
      <c r="C397" s="441">
        <f>hourly1!$F398*유형화!$G$71/hourly1!$F$8763+유형화!$G$72*hourly1!$G398/hourly1!$F$8763+유형화!$G$74*hourly1!I398/hourly1!$I$8763</f>
        <v>4.5074742733364648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443">
        <f>유형화!$F$71*hourly1!B399/hourly1!$B$8763+유형화!$F$72*hourly1!C399/hourly1!$C$8763+유형화!$F$73*hourly1!D399/hourly1!$D$8763+유형화!$F$74*hourly1!E399/hourly1!$E$8763</f>
        <v>263.55381863535155</v>
      </c>
      <c r="C398" s="441">
        <f>hourly1!$F399*유형화!$G$71/hourly1!$F$8763+유형화!$G$72*hourly1!$G399/hourly1!$F$8763+유형화!$G$74*hourly1!I399/hourly1!$I$8763</f>
        <v>3.4039798743667888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443">
        <f>유형화!$F$71*hourly1!B400/hourly1!$B$8763+유형화!$F$72*hourly1!C400/hourly1!$C$8763+유형화!$F$73*hourly1!D400/hourly1!$D$8763+유형화!$F$74*hourly1!E400/hourly1!$E$8763</f>
        <v>359.55810150109949</v>
      </c>
      <c r="C399" s="441">
        <f>hourly1!$F400*유형화!$G$71/hourly1!$F$8763+유형화!$G$72*hourly1!$G400/hourly1!$F$8763+유형화!$G$74*hourly1!I400/hourly1!$I$8763</f>
        <v>3.5678749503843732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443">
        <f>유형화!$F$71*hourly1!B401/hourly1!$B$8763+유형화!$F$72*hourly1!C401/hourly1!$C$8763+유형화!$F$73*hourly1!D401/hourly1!$D$8763+유형화!$F$74*hourly1!E401/hourly1!$E$8763</f>
        <v>520.45744161546781</v>
      </c>
      <c r="C400" s="441">
        <f>hourly1!$F401*유형화!$G$71/hourly1!$F$8763+유형화!$G$72*hourly1!$G401/hourly1!$F$8763+유형화!$G$74*hourly1!I401/hourly1!$I$8763</f>
        <v>3.4141460710785108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443">
        <f>유형화!$F$71*hourly1!B402/hourly1!$B$8763+유형화!$F$72*hourly1!C402/hourly1!$C$8763+유형화!$F$73*hourly1!D402/hourly1!$D$8763+유형화!$F$74*hourly1!E402/hourly1!$E$8763</f>
        <v>438.52671392773362</v>
      </c>
      <c r="C401" s="441">
        <f>hourly1!$F402*유형화!$G$71/hourly1!$F$8763+유형화!$G$72*hourly1!$G402/hourly1!$F$8763+유형화!$G$74*hourly1!I402/hourly1!$I$8763</f>
        <v>3.3871516942702171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443">
        <f>유형화!$F$71*hourly1!B403/hourly1!$B$8763+유형화!$F$72*hourly1!C403/hourly1!$C$8763+유형화!$F$73*hourly1!D403/hourly1!$D$8763+유형화!$F$74*hourly1!E403/hourly1!$E$8763</f>
        <v>383.25740130718799</v>
      </c>
      <c r="C402" s="441">
        <f>hourly1!$F403*유형화!$G$71/hourly1!$F$8763+유형화!$G$72*hourly1!$G403/hourly1!$F$8763+유형화!$G$74*hourly1!I403/hourly1!$I$8763</f>
        <v>3.6204914539166184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443">
        <f>유형화!$F$71*hourly1!B404/hourly1!$B$8763+유형화!$F$72*hourly1!C404/hourly1!$C$8763+유형화!$F$73*hourly1!D404/hourly1!$D$8763+유형화!$F$74*hourly1!E404/hourly1!$E$8763</f>
        <v>223.23755127411715</v>
      </c>
      <c r="C403" s="441">
        <f>hourly1!$F404*유형화!$G$71/hourly1!$F$8763+유형화!$G$72*hourly1!$G404/hourly1!$F$8763+유형화!$G$74*hourly1!I404/hourly1!$I$8763</f>
        <v>3.922298845914312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443">
        <f>유형화!$F$71*hourly1!B405/hourly1!$B$8763+유형화!$F$72*hourly1!C405/hourly1!$C$8763+유형화!$F$73*hourly1!D405/hourly1!$D$8763+유형화!$F$74*hourly1!E405/hourly1!$E$8763</f>
        <v>154.11899679835139</v>
      </c>
      <c r="C404" s="441">
        <f>hourly1!$F405*유형화!$G$71/hourly1!$F$8763+유형화!$G$72*hourly1!$G405/hourly1!$F$8763+유형화!$G$74*hourly1!I405/hourly1!$I$8763</f>
        <v>3.7271722700209922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443">
        <f>유형화!$F$71*hourly1!B406/hourly1!$B$8763+유형화!$F$72*hourly1!C406/hourly1!$C$8763+유형화!$F$73*hourly1!D406/hourly1!$D$8763+유형화!$F$74*hourly1!E406/hourly1!$E$8763</f>
        <v>163.27164346013052</v>
      </c>
      <c r="C405" s="441">
        <f>hourly1!$F406*유형화!$G$71/hourly1!$F$8763+유형화!$G$72*hourly1!$G406/hourly1!$F$8763+유형화!$G$74*hourly1!I406/hourly1!$I$8763</f>
        <v>3.8198316847266627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443">
        <f>유형화!$F$71*hourly1!B407/hourly1!$B$8763+유형화!$F$72*hourly1!C407/hourly1!$C$8763+유형화!$F$73*hourly1!D407/hourly1!$D$8763+유형화!$F$74*hourly1!E407/hourly1!$E$8763</f>
        <v>88.839561084566455</v>
      </c>
      <c r="C406" s="441">
        <f>hourly1!$F407*유형화!$G$71/hourly1!$F$8763+유형화!$G$72*hourly1!$G407/hourly1!$F$8763+유형화!$G$74*hourly1!I407/hourly1!$I$8763</f>
        <v>4.6375906151863449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443">
        <f>유형화!$F$71*hourly1!B408/hourly1!$B$8763+유형화!$F$72*hourly1!C408/hourly1!$C$8763+유형화!$F$73*hourly1!D408/hourly1!$D$8763+유형화!$F$74*hourly1!E408/hourly1!$E$8763</f>
        <v>87.718149493265784</v>
      </c>
      <c r="C407" s="441">
        <f>hourly1!$F408*유형화!$G$71/hourly1!$F$8763+유형화!$G$72*hourly1!$G408/hourly1!$F$8763+유형화!$G$74*hourly1!I408/hourly1!$I$8763</f>
        <v>0.40532387827096583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443">
        <f>유형화!$F$71*hourly1!B409/hourly1!$B$8763+유형화!$F$72*hourly1!C409/hourly1!$C$8763+유형화!$F$73*hourly1!D409/hourly1!$D$8763+유형화!$F$74*hourly1!E409/hourly1!$E$8763</f>
        <v>86.521581502690111</v>
      </c>
      <c r="C408" s="441">
        <f>hourly1!$F409*유형화!$G$71/hourly1!$F$8763+유형화!$G$72*hourly1!$G409/hourly1!$F$8763+유형화!$G$74*hourly1!I409/hourly1!$I$8763</f>
        <v>0.48713615604673299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443">
        <f>유형화!$F$71*hourly1!B410/hourly1!$B$8763+유형화!$F$72*hourly1!C410/hourly1!$C$8763+유형화!$F$73*hourly1!D410/hourly1!$D$8763+유형화!$F$74*hourly1!E410/hourly1!$E$8763</f>
        <v>86.714105857850655</v>
      </c>
      <c r="C409" s="441">
        <f>hourly1!$F410*유형화!$G$71/hourly1!$F$8763+유형화!$G$72*hourly1!$G410/hourly1!$F$8763+유형화!$G$74*hourly1!I410/hourly1!$I$8763</f>
        <v>1.1602179396385597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443">
        <f>유형화!$F$71*hourly1!B411/hourly1!$B$8763+유형화!$F$72*hourly1!C411/hourly1!$C$8763+유형화!$F$73*hourly1!D411/hourly1!$D$8763+유형화!$F$74*hourly1!E411/hourly1!$E$8763</f>
        <v>88.061711856933925</v>
      </c>
      <c r="C410" s="441">
        <f>hourly1!$F411*유형화!$G$71/hourly1!$F$8763+유형화!$G$72*hourly1!$G411/hourly1!$F$8763+유형화!$G$74*hourly1!I411/hourly1!$I$8763</f>
        <v>1.742317826492066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443">
        <f>유형화!$F$71*hourly1!B412/hourly1!$B$8763+유형화!$F$72*hourly1!C412/hourly1!$C$8763+유형화!$F$73*hourly1!D412/hourly1!$D$8763+유형화!$F$74*hourly1!E412/hourly1!$E$8763</f>
        <v>89.264607659885513</v>
      </c>
      <c r="C411" s="441">
        <f>hourly1!$F412*유형화!$G$71/hourly1!$F$8763+유형화!$G$72*hourly1!$G412/hourly1!$F$8763+유형화!$G$74*hourly1!I412/hourly1!$I$8763</f>
        <v>2.3792810952253061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443">
        <f>유형화!$F$71*hourly1!B413/hourly1!$B$8763+유형화!$F$72*hourly1!C413/hourly1!$C$8763+유형화!$F$73*hourly1!D413/hourly1!$D$8763+유형화!$F$74*hourly1!E413/hourly1!$E$8763</f>
        <v>90.502512618049266</v>
      </c>
      <c r="C412" s="441">
        <f>hourly1!$F413*유형화!$G$71/hourly1!$F$8763+유형화!$G$72*hourly1!$G413/hourly1!$F$8763+유형화!$G$74*hourly1!I413/hourly1!$I$8763</f>
        <v>2.938821843191719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443">
        <f>유형화!$F$71*hourly1!B414/hourly1!$B$8763+유형화!$F$72*hourly1!C414/hourly1!$C$8763+유형화!$F$73*hourly1!D414/hourly1!$D$8763+유형화!$F$74*hourly1!E414/hourly1!$E$8763</f>
        <v>91.433724863127338</v>
      </c>
      <c r="C413" s="441">
        <f>hourly1!$F414*유형화!$G$71/hourly1!$F$8763+유형화!$G$72*hourly1!$G414/hourly1!$F$8763+유형화!$G$74*hourly1!I414/hourly1!$I$8763</f>
        <v>3.340361234955707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443">
        <f>유형화!$F$71*hourly1!B415/hourly1!$B$8763+유형화!$F$72*hourly1!C415/hourly1!$C$8763+유형화!$F$73*hourly1!D415/hourly1!$D$8763+유형화!$F$74*hourly1!E415/hourly1!$E$8763</f>
        <v>92.81042931927098</v>
      </c>
      <c r="C414" s="441">
        <f>hourly1!$F415*유형화!$G$71/hourly1!$F$8763+유형화!$G$72*hourly1!$G415/hourly1!$F$8763+유형화!$G$74*hourly1!I415/hourly1!$I$8763</f>
        <v>3.7230911161619571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443">
        <f>유형화!$F$71*hourly1!B416/hourly1!$B$8763+유형화!$F$72*hourly1!C416/hourly1!$C$8763+유형화!$F$73*hourly1!D416/hourly1!$D$8763+유형화!$F$74*hourly1!E416/hourly1!$E$8763</f>
        <v>94.995408641729398</v>
      </c>
      <c r="C415" s="441">
        <f>hourly1!$F416*유형화!$G$71/hourly1!$F$8763+유형화!$G$72*hourly1!$G416/hourly1!$F$8763+유형화!$G$74*hourly1!I416/hourly1!$I$8763</f>
        <v>4.0472814236720938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443">
        <f>유형화!$F$71*hourly1!B417/hourly1!$B$8763+유형화!$F$72*hourly1!C417/hourly1!$C$8763+유형화!$F$73*hourly1!D417/hourly1!$D$8763+유형화!$F$74*hourly1!E417/hourly1!$E$8763</f>
        <v>103.11579100307301</v>
      </c>
      <c r="C416" s="441">
        <f>hourly1!$F417*유형화!$G$71/hourly1!$F$8763+유형화!$G$72*hourly1!$G417/hourly1!$F$8763+유형화!$G$74*hourly1!I417/hourly1!$I$8763</f>
        <v>8.8644453661091056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443">
        <f>유형화!$F$71*hourly1!B418/hourly1!$B$8763+유형화!$F$72*hourly1!C418/hourly1!$C$8763+유형화!$F$73*hourly1!D418/hourly1!$D$8763+유형화!$F$74*hourly1!E418/hourly1!$E$8763</f>
        <v>246.52546973565737</v>
      </c>
      <c r="C417" s="441">
        <f>hourly1!$F418*유형화!$G$71/hourly1!$F$8763+유형화!$G$72*hourly1!$G418/hourly1!$F$8763+유형화!$G$74*hourly1!I418/hourly1!$I$8763</f>
        <v>8.9879099122984858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443">
        <f>유형화!$F$71*hourly1!B419/hourly1!$B$8763+유형화!$F$72*hourly1!C419/hourly1!$C$8763+유형화!$F$73*hourly1!D419/hourly1!$D$8763+유형화!$F$74*hourly1!E419/hourly1!$E$8763</f>
        <v>384.11760933549334</v>
      </c>
      <c r="C418" s="441">
        <f>hourly1!$F419*유형화!$G$71/hourly1!$F$8763+유형화!$G$72*hourly1!$G419/hourly1!$F$8763+유형화!$G$74*hourly1!I419/hourly1!$I$8763</f>
        <v>8.5050667193576039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443">
        <f>유형화!$F$71*hourly1!B420/hourly1!$B$8763+유형화!$F$72*hourly1!C420/hourly1!$C$8763+유형화!$F$73*hourly1!D420/hourly1!$D$8763+유형화!$F$74*hourly1!E420/hourly1!$E$8763</f>
        <v>467.41575934998281</v>
      </c>
      <c r="C419" s="441">
        <f>hourly1!$F420*유형화!$G$71/hourly1!$F$8763+유형화!$G$72*hourly1!$G420/hourly1!$F$8763+유형화!$G$74*hourly1!I420/hourly1!$I$8763</f>
        <v>7.7460293468842902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443">
        <f>유형화!$F$71*hourly1!B421/hourly1!$B$8763+유형화!$F$72*hourly1!C421/hourly1!$C$8763+유형화!$F$73*hourly1!D421/hourly1!$D$8763+유형화!$F$74*hourly1!E421/hourly1!$E$8763</f>
        <v>549.04985508979541</v>
      </c>
      <c r="C420" s="441">
        <f>hourly1!$F421*유형화!$G$71/hourly1!$F$8763+유형화!$G$72*hourly1!$G421/hourly1!$F$8763+유형화!$G$74*hourly1!I421/hourly1!$I$8763</f>
        <v>7.0519298634832701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443">
        <f>유형화!$F$71*hourly1!B422/hourly1!$B$8763+유형화!$F$72*hourly1!C422/hourly1!$C$8763+유형화!$F$73*hourly1!D422/hourly1!$D$8763+유형화!$F$74*hourly1!E422/hourly1!$E$8763</f>
        <v>464.6112281300895</v>
      </c>
      <c r="C421" s="441">
        <f>hourly1!$F422*유형화!$G$71/hourly1!$F$8763+유형화!$G$72*hourly1!$G422/hourly1!$F$8763+유형화!$G$74*hourly1!I422/hourly1!$I$8763</f>
        <v>6.4741455694311307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443">
        <f>유형화!$F$71*hourly1!B423/hourly1!$B$8763+유형화!$F$72*hourly1!C423/hourly1!$C$8763+유형화!$F$73*hourly1!D423/hourly1!$D$8763+유형화!$F$74*hourly1!E423/hourly1!$E$8763</f>
        <v>275.93305781436374</v>
      </c>
      <c r="C422" s="441">
        <f>hourly1!$F423*유형화!$G$71/hourly1!$F$8763+유형화!$G$72*hourly1!$G423/hourly1!$F$8763+유형화!$G$74*hourly1!I423/hourly1!$I$8763</f>
        <v>5.4881509253301388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443">
        <f>유형화!$F$71*hourly1!B424/hourly1!$B$8763+유형화!$F$72*hourly1!C424/hourly1!$C$8763+유형화!$F$73*hourly1!D424/hourly1!$D$8763+유형화!$F$74*hourly1!E424/hourly1!$E$8763</f>
        <v>372.93987945749888</v>
      </c>
      <c r="C423" s="441">
        <f>hourly1!$F424*유형화!$G$71/hourly1!$F$8763+유형화!$G$72*hourly1!$G424/hourly1!$F$8763+유형화!$G$74*hourly1!I424/hourly1!$I$8763</f>
        <v>5.7090220625631822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443">
        <f>유형화!$F$71*hourly1!B425/hourly1!$B$8763+유형화!$F$72*hourly1!C425/hourly1!$C$8763+유형화!$F$73*hourly1!D425/hourly1!$D$8763+유형화!$F$74*hourly1!E425/hourly1!$E$8763</f>
        <v>534.52043819872119</v>
      </c>
      <c r="C424" s="441">
        <f>hourly1!$F425*유형화!$G$71/hourly1!$F$8763+유형화!$G$72*hourly1!$G425/hourly1!$F$8763+유형화!$G$74*hourly1!I425/hourly1!$I$8763</f>
        <v>5.5782599524005931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443">
        <f>유형화!$F$71*hourly1!B426/hourly1!$B$8763+유형화!$F$72*hourly1!C426/hourly1!$C$8763+유형화!$F$73*hourly1!D426/hourly1!$D$8763+유형화!$F$74*hourly1!E426/hourly1!$E$8763</f>
        <v>452.1925988099743</v>
      </c>
      <c r="C425" s="441">
        <f>hourly1!$F426*유형화!$G$71/hourly1!$F$8763+유형화!$G$72*hourly1!$G426/hourly1!$F$8763+유형화!$G$74*hourly1!I426/hourly1!$I$8763</f>
        <v>5.5400524689218473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443">
        <f>유형화!$F$71*hourly1!B427/hourly1!$B$8763+유형화!$F$72*hourly1!C427/hourly1!$C$8763+유형화!$F$73*hourly1!D427/hourly1!$D$8763+유형화!$F$74*hourly1!E427/hourly1!$E$8763</f>
        <v>396.43363674982839</v>
      </c>
      <c r="C426" s="441">
        <f>hourly1!$F427*유형화!$G$71/hourly1!$F$8763+유형화!$G$72*hourly1!$G427/hourly1!$F$8763+유형화!$G$74*hourly1!I427/hourly1!$I$8763</f>
        <v>5.7209645617836502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443">
        <f>유형화!$F$71*hourly1!B428/hourly1!$B$8763+유형화!$F$72*hourly1!C428/hourly1!$C$8763+유형화!$F$73*hourly1!D428/hourly1!$D$8763+유형화!$F$74*hourly1!E428/hourly1!$E$8763</f>
        <v>235.80349646772592</v>
      </c>
      <c r="C427" s="441">
        <f>hourly1!$F428*유형화!$G$71/hourly1!$F$8763+유형화!$G$72*hourly1!$G428/hourly1!$F$8763+유형화!$G$74*hourly1!I428/hourly1!$I$8763</f>
        <v>6.0033179483764538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443">
        <f>유형화!$F$71*hourly1!B429/hourly1!$B$8763+유형화!$F$72*hourly1!C429/hourly1!$C$8763+유형화!$F$73*hourly1!D429/hourly1!$D$8763+유형화!$F$74*hourly1!E429/hourly1!$E$8763</f>
        <v>163.17212449555089</v>
      </c>
      <c r="C428" s="441">
        <f>hourly1!$F429*유형화!$G$71/hourly1!$F$8763+유형화!$G$72*hourly1!$G429/hourly1!$F$8763+유형화!$G$74*hourly1!I429/hourly1!$I$8763</f>
        <v>5.70245498268189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443">
        <f>유형화!$F$71*hourly1!B430/hourly1!$B$8763+유형화!$F$72*hourly1!C430/hourly1!$C$8763+유형화!$F$73*hourly1!D430/hourly1!$D$8763+유형화!$F$74*hourly1!E430/hourly1!$E$8763</f>
        <v>172.2676265086381</v>
      </c>
      <c r="C429" s="441">
        <f>hourly1!$F430*유형화!$G$71/hourly1!$F$8763+유형화!$G$72*hourly1!$G430/hourly1!$F$8763+유형화!$G$74*hourly1!I430/hourly1!$I$8763</f>
        <v>5.7144176147861803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443">
        <f>유형화!$F$71*hourly1!B431/hourly1!$B$8763+유형화!$F$72*hourly1!C431/hourly1!$C$8763+유형화!$F$73*hourly1!D431/hourly1!$D$8763+유형화!$F$74*hourly1!E431/hourly1!$E$8763</f>
        <v>95.029697326918338</v>
      </c>
      <c r="C430" s="441">
        <f>hourly1!$F431*유형화!$G$71/hourly1!$F$8763+유형화!$G$72*hourly1!$G431/hourly1!$F$8763+유형화!$G$74*hourly1!I431/hourly1!$I$8763</f>
        <v>6.4037999392512868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443">
        <f>유형화!$F$71*hourly1!B432/hourly1!$B$8763+유형화!$F$72*hourly1!C432/hourly1!$C$8763+유형화!$F$73*hourly1!D432/hourly1!$D$8763+유형화!$F$74*hourly1!E432/hourly1!$E$8763</f>
        <v>93.794897025762936</v>
      </c>
      <c r="C431" s="441">
        <f>hourly1!$F432*유형화!$G$71/hourly1!$F$8763+유형화!$G$72*hourly1!$G432/hourly1!$F$8763+유형화!$G$74*hourly1!I432/hourly1!$I$8763</f>
        <v>1.7466701678705421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443">
        <f>유형화!$F$71*hourly1!B433/hourly1!$B$8763+유형화!$F$72*hourly1!C433/hourly1!$C$8763+유형화!$F$73*hourly1!D433/hourly1!$D$8763+유형화!$F$74*hourly1!E433/hourly1!$E$8763</f>
        <v>92.548270588369505</v>
      </c>
      <c r="C432" s="441">
        <f>hourly1!$F433*유형화!$G$71/hourly1!$F$8763+유형화!$G$72*hourly1!$G433/hourly1!$F$8763+유형화!$G$74*hourly1!I433/hourly1!$I$8763</f>
        <v>2.2146961040895299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443">
        <f>유형화!$F$71*hourly1!B434/hourly1!$B$8763+유형화!$F$72*hourly1!C434/hourly1!$C$8763+유형화!$F$73*hourly1!D434/hourly1!$D$8763+유형화!$F$74*hourly1!E434/hourly1!$E$8763</f>
        <v>92.59951171994345</v>
      </c>
      <c r="C433" s="441">
        <f>hourly1!$F434*유형화!$G$71/hourly1!$F$8763+유형화!$G$72*hourly1!$G434/hourly1!$F$8763+유형화!$G$74*hourly1!I434/hourly1!$I$8763</f>
        <v>2.8095658182779126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443">
        <f>유형화!$F$71*hourly1!B435/hourly1!$B$8763+유형화!$F$72*hourly1!C435/hourly1!$C$8763+유형화!$F$73*hourly1!D435/hourly1!$D$8763+유형화!$F$74*hourly1!E435/hourly1!$E$8763</f>
        <v>89.237040201624694</v>
      </c>
      <c r="C434" s="441">
        <f>hourly1!$F435*유형화!$G$71/hourly1!$F$8763+유형화!$G$72*hourly1!$G435/hourly1!$F$8763+유형화!$G$74*hourly1!I435/hourly1!$I$8763</f>
        <v>3.0860303363528576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443">
        <f>유형화!$F$71*hourly1!B436/hourly1!$B$8763+유형화!$F$72*hourly1!C436/hourly1!$C$8763+유형화!$F$73*hourly1!D436/hourly1!$D$8763+유형화!$F$74*hourly1!E436/hourly1!$E$8763</f>
        <v>89.473743043892156</v>
      </c>
      <c r="C435" s="441">
        <f>hourly1!$F436*유형화!$G$71/hourly1!$F$8763+유형화!$G$72*hourly1!$G436/hourly1!$F$8763+유형화!$G$74*hourly1!I436/hourly1!$I$8763</f>
        <v>3.4262175541661204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443">
        <f>유형화!$F$71*hourly1!B437/hourly1!$B$8763+유형화!$F$72*hourly1!C437/hourly1!$C$8763+유형화!$F$73*hourly1!D437/hourly1!$D$8763+유형화!$F$74*hourly1!E437/hourly1!$E$8763</f>
        <v>90.057698217597704</v>
      </c>
      <c r="C436" s="441">
        <f>hourly1!$F437*유형화!$G$71/hourly1!$F$8763+유형화!$G$72*hourly1!$G437/hourly1!$F$8763+유형화!$G$74*hourly1!I437/hourly1!$I$8763</f>
        <v>3.7178314609047445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443">
        <f>유형화!$F$71*hourly1!B438/hourly1!$B$8763+유형화!$F$72*hourly1!C438/hourly1!$C$8763+유형화!$F$73*hourly1!D438/hourly1!$D$8763+유형화!$F$74*hourly1!E438/hourly1!$E$8763</f>
        <v>90.496677758847241</v>
      </c>
      <c r="C437" s="441">
        <f>hourly1!$F438*유형화!$G$71/hourly1!$F$8763+유형화!$G$72*hourly1!$G438/hourly1!$F$8763+유형화!$G$74*hourly1!I438/hourly1!$I$8763</f>
        <v>3.929940366866548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443">
        <f>유형화!$F$71*hourly1!B439/hourly1!$B$8763+유형화!$F$72*hourly1!C439/hourly1!$C$8763+유형화!$F$73*hourly1!D439/hourly1!$D$8763+유형화!$F$74*hourly1!E439/hourly1!$E$8763</f>
        <v>91.000456942786371</v>
      </c>
      <c r="C438" s="441">
        <f>hourly1!$F439*유형화!$G$71/hourly1!$F$8763+유형화!$G$72*hourly1!$G439/hourly1!$F$8763+유형화!$G$74*hourly1!I439/hourly1!$I$8763</f>
        <v>4.1564575651872628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443">
        <f>유형화!$F$71*hourly1!B440/hourly1!$B$8763+유형화!$F$72*hourly1!C440/hourly1!$C$8763+유형화!$F$73*hourly1!D440/hourly1!$D$8763+유형화!$F$74*hourly1!E440/hourly1!$E$8763</f>
        <v>92.345429837198097</v>
      </c>
      <c r="C439" s="441">
        <f>hourly1!$F440*유형화!$G$71/hourly1!$F$8763+유형화!$G$72*hourly1!$G440/hourly1!$F$8763+유형화!$G$74*hourly1!I440/hourly1!$I$8763</f>
        <v>4.2649551921328976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443">
        <f>유형화!$F$71*hourly1!B441/hourly1!$B$8763+유형화!$F$72*hourly1!C441/hourly1!$C$8763+유형화!$F$73*hourly1!D441/hourly1!$D$8763+유형화!$F$74*hourly1!E441/hourly1!$E$8763</f>
        <v>99.50088006039843</v>
      </c>
      <c r="C440" s="441">
        <f>hourly1!$F441*유형화!$G$71/hourly1!$F$8763+유형화!$G$72*hourly1!$G441/hourly1!$F$8763+유형화!$G$74*hourly1!I441/hourly1!$I$8763</f>
        <v>8.7865301961008164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443">
        <f>유형화!$F$71*hourly1!B442/hourly1!$B$8763+유형화!$F$72*hourly1!C442/hourly1!$C$8763+유형화!$F$73*hourly1!D442/hourly1!$D$8763+유형화!$F$74*hourly1!E442/hourly1!$E$8763</f>
        <v>161.95113371517607</v>
      </c>
      <c r="C441" s="441">
        <f>hourly1!$F442*유형화!$G$71/hourly1!$F$8763+유형화!$G$72*hourly1!$G442/hourly1!$F$8763+유형화!$G$74*hourly1!I442/hourly1!$I$8763</f>
        <v>9.0713821220888669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443">
        <f>유형화!$F$71*hourly1!B443/hourly1!$B$8763+유형화!$F$72*hourly1!C443/hourly1!$C$8763+유형화!$F$73*hourly1!D443/hourly1!$D$8763+유형화!$F$74*hourly1!E443/hourly1!$E$8763</f>
        <v>164.86819130247861</v>
      </c>
      <c r="C442" s="441">
        <f>hourly1!$F443*유형화!$G$71/hourly1!$F$8763+유형화!$G$72*hourly1!$G443/hourly1!$F$8763+유형화!$G$74*hourly1!I443/hourly1!$I$8763</f>
        <v>8.6796326482892106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443">
        <f>유형화!$F$71*hourly1!B444/hourly1!$B$8763+유형화!$F$72*hourly1!C444/hourly1!$C$8763+유형화!$F$73*hourly1!D444/hourly1!$D$8763+유형화!$F$74*hourly1!E444/hourly1!$E$8763</f>
        <v>168.50601374996327</v>
      </c>
      <c r="C443" s="441">
        <f>hourly1!$F444*유형화!$G$71/hourly1!$F$8763+유형화!$G$72*hourly1!$G444/hourly1!$F$8763+유형화!$G$74*hourly1!I444/hourly1!$I$8763</f>
        <v>7.8779592855909115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443">
        <f>유형화!$F$71*hourly1!B445/hourly1!$B$8763+유형화!$F$72*hourly1!C445/hourly1!$C$8763+유형화!$F$73*hourly1!D445/hourly1!$D$8763+유형화!$F$74*hourly1!E445/hourly1!$E$8763</f>
        <v>170.83670846024725</v>
      </c>
      <c r="C444" s="441">
        <f>hourly1!$F445*유형화!$G$71/hourly1!$F$8763+유형화!$G$72*hourly1!$G445/hourly1!$F$8763+유형화!$G$74*hourly1!I445/hourly1!$I$8763</f>
        <v>7.051085919675538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443">
        <f>유형화!$F$71*hourly1!B446/hourly1!$B$8763+유형화!$F$72*hourly1!C446/hourly1!$C$8763+유형화!$F$73*hourly1!D446/hourly1!$D$8763+유형화!$F$74*hourly1!E446/hourly1!$E$8763</f>
        <v>167.22227151100918</v>
      </c>
      <c r="C445" s="441">
        <f>hourly1!$F446*유형화!$G$71/hourly1!$F$8763+유형화!$G$72*hourly1!$G446/hourly1!$F$8763+유형화!$G$74*hourly1!I446/hourly1!$I$8763</f>
        <v>6.3959758882379028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443">
        <f>유형화!$F$71*hourly1!B447/hourly1!$B$8763+유형화!$F$72*hourly1!C447/hourly1!$C$8763+유형화!$F$73*hourly1!D447/hourly1!$D$8763+유형화!$F$74*hourly1!E447/hourly1!$E$8763</f>
        <v>164.45935254175387</v>
      </c>
      <c r="C446" s="441">
        <f>hourly1!$F447*유형화!$G$71/hourly1!$F$8763+유형화!$G$72*hourly1!$G447/hourly1!$F$8763+유형화!$G$74*hourly1!I447/hourly1!$I$8763</f>
        <v>5.2473866796447446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443">
        <f>유형화!$F$71*hourly1!B448/hourly1!$B$8763+유형화!$F$72*hourly1!C448/hourly1!$C$8763+유형화!$F$73*hourly1!D448/hourly1!$D$8763+유형화!$F$74*hourly1!E448/hourly1!$E$8763</f>
        <v>156.50775517212878</v>
      </c>
      <c r="C447" s="441">
        <f>hourly1!$F448*유형화!$G$71/hourly1!$F$8763+유형화!$G$72*hourly1!$G448/hourly1!$F$8763+유형화!$G$74*hourly1!I448/hourly1!$I$8763</f>
        <v>5.3990236189108538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443">
        <f>유형화!$F$71*hourly1!B449/hourly1!$B$8763+유형화!$F$72*hourly1!C449/hourly1!$C$8763+유형화!$F$73*hourly1!D449/hourly1!$D$8763+유형화!$F$74*hourly1!E449/hourly1!$E$8763</f>
        <v>158.61283356327868</v>
      </c>
      <c r="C448" s="441">
        <f>hourly1!$F449*유형화!$G$71/hourly1!$F$8763+유형화!$G$72*hourly1!$G449/hourly1!$F$8763+유형화!$G$74*hourly1!I449/hourly1!$I$8763</f>
        <v>5.2524320894846559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443">
        <f>유형화!$F$71*hourly1!B450/hourly1!$B$8763+유형화!$F$72*hourly1!C450/hourly1!$C$8763+유형화!$F$73*hourly1!D450/hourly1!$D$8763+유형화!$F$74*hourly1!E450/hourly1!$E$8763</f>
        <v>156.7746443575254</v>
      </c>
      <c r="C449" s="441">
        <f>hourly1!$F450*유형화!$G$71/hourly1!$F$8763+유형화!$G$72*hourly1!$G450/hourly1!$F$8763+유형화!$G$74*hourly1!I450/hourly1!$I$8763</f>
        <v>5.1849110665202742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443">
        <f>유형화!$F$71*hourly1!B451/hourly1!$B$8763+유형화!$F$72*hourly1!C451/hourly1!$C$8763+유형화!$F$73*hourly1!D451/hourly1!$D$8763+유형화!$F$74*hourly1!E451/hourly1!$E$8763</f>
        <v>155.75216941620366</v>
      </c>
      <c r="C450" s="441">
        <f>hourly1!$F451*유형화!$G$71/hourly1!$F$8763+유형화!$G$72*hourly1!$G451/hourly1!$F$8763+유형화!$G$74*hourly1!I451/hourly1!$I$8763</f>
        <v>5.4745560742470927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443">
        <f>유형화!$F$71*hourly1!B452/hourly1!$B$8763+유형화!$F$72*hourly1!C452/hourly1!$C$8763+유형화!$F$73*hourly1!D452/hourly1!$D$8763+유형화!$F$74*hourly1!E452/hourly1!$E$8763</f>
        <v>154.53920829149791</v>
      </c>
      <c r="C451" s="441">
        <f>hourly1!$F452*유형화!$G$71/hourly1!$F$8763+유형화!$G$72*hourly1!$G452/hourly1!$F$8763+유형화!$G$74*hourly1!I452/hourly1!$I$8763</f>
        <v>5.7719059123559875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443">
        <f>유형화!$F$71*hourly1!B453/hourly1!$B$8763+유형화!$F$72*hourly1!C453/hourly1!$C$8763+유형화!$F$73*hourly1!D453/hourly1!$D$8763+유형화!$F$74*hourly1!E453/hourly1!$E$8763</f>
        <v>160.90352554987817</v>
      </c>
      <c r="C452" s="441">
        <f>hourly1!$F453*유형화!$G$71/hourly1!$F$8763+유형화!$G$72*hourly1!$G453/hourly1!$F$8763+유형화!$G$74*hourly1!I453/hourly1!$I$8763</f>
        <v>5.4126967578041905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443">
        <f>유형화!$F$71*hourly1!B454/hourly1!$B$8763+유형화!$F$72*hourly1!C454/hourly1!$C$8763+유형화!$F$73*hourly1!D454/hourly1!$D$8763+유형화!$F$74*hourly1!E454/hourly1!$E$8763</f>
        <v>169.35622610413128</v>
      </c>
      <c r="C453" s="441">
        <f>hourly1!$F454*유형화!$G$71/hourly1!$F$8763+유형화!$G$72*hourly1!$G454/hourly1!$F$8763+유형화!$G$74*hourly1!I454/hourly1!$I$8763</f>
        <v>5.2564014815820057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443">
        <f>유형화!$F$71*hourly1!B455/hourly1!$B$8763+유형화!$F$72*hourly1!C455/hourly1!$C$8763+유형화!$F$73*hourly1!D455/hourly1!$D$8763+유형화!$F$74*hourly1!E455/hourly1!$E$8763</f>
        <v>91.717469112857529</v>
      </c>
      <c r="C454" s="441">
        <f>hourly1!$F455*유형화!$G$71/hourly1!$F$8763+유형화!$G$72*hourly1!$G455/hourly1!$F$8763+유형화!$G$74*hourly1!I455/hourly1!$I$8763</f>
        <v>5.8390180315986528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443">
        <f>유형화!$F$71*hourly1!B456/hourly1!$B$8763+유형화!$F$72*hourly1!C456/hourly1!$C$8763+유형화!$F$73*hourly1!D456/hourly1!$D$8763+유형화!$F$74*hourly1!E456/hourly1!$E$8763</f>
        <v>89.947392763914479</v>
      </c>
      <c r="C455" s="441">
        <f>hourly1!$F456*유형화!$G$71/hourly1!$F$8763+유형화!$G$72*hourly1!$G456/hourly1!$F$8763+유형화!$G$74*hourly1!I456/hourly1!$I$8763</f>
        <v>1.1778243284643002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443">
        <f>유형화!$F$71*hourly1!B457/hourly1!$B$8763+유형화!$F$72*hourly1!C457/hourly1!$C$8763+유형화!$F$73*hourly1!D457/hourly1!$D$8763+유형화!$F$74*hourly1!E457/hourly1!$E$8763</f>
        <v>88.123233763878588</v>
      </c>
      <c r="C456" s="441">
        <f>hourly1!$F457*유형화!$G$71/hourly1!$F$8763+유형화!$G$72*hourly1!$G457/hourly1!$F$8763+유형화!$G$74*hourly1!I457/hourly1!$I$8763</f>
        <v>1.6347903983665026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443">
        <f>유형화!$F$71*hourly1!B458/hourly1!$B$8763+유형화!$F$72*hourly1!C458/hourly1!$C$8763+유형화!$F$73*hourly1!D458/hourly1!$D$8763+유형화!$F$74*hourly1!E458/hourly1!$E$8763</f>
        <v>87.406050956170347</v>
      </c>
      <c r="C457" s="441">
        <f>hourly1!$F458*유형화!$G$71/hourly1!$F$8763+유형화!$G$72*hourly1!$G458/hourly1!$F$8763+유형화!$G$74*hourly1!I458/hourly1!$I$8763</f>
        <v>2.1145625381887014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443">
        <f>유형화!$F$71*hourly1!B459/hourly1!$B$8763+유형화!$F$72*hourly1!C459/hourly1!$C$8763+유형화!$F$73*hourly1!D459/hourly1!$D$8763+유형화!$F$74*hourly1!E459/hourly1!$E$8763</f>
        <v>87.438386788401289</v>
      </c>
      <c r="C458" s="441">
        <f>hourly1!$F459*유형화!$G$71/hourly1!$F$8763+유형화!$G$72*hourly1!$G459/hourly1!$F$8763+유형화!$G$74*hourly1!I459/hourly1!$I$8763</f>
        <v>2.4997723419367817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443">
        <f>유형화!$F$71*hourly1!B460/hourly1!$B$8763+유형화!$F$72*hourly1!C460/hourly1!$C$8763+유형화!$F$73*hourly1!D460/hourly1!$D$8763+유형화!$F$74*hourly1!E460/hourly1!$E$8763</f>
        <v>87.412814842507728</v>
      </c>
      <c r="C459" s="441">
        <f>hourly1!$F460*유형화!$G$71/hourly1!$F$8763+유형화!$G$72*hourly1!$G460/hourly1!$F$8763+유형화!$G$74*hourly1!I460/hourly1!$I$8763</f>
        <v>2.8958874981824412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443">
        <f>유형화!$F$71*hourly1!B461/hourly1!$B$8763+유형화!$F$72*hourly1!C461/hourly1!$C$8763+유형화!$F$73*hourly1!D461/hourly1!$D$8763+유형화!$F$74*hourly1!E461/hourly1!$E$8763</f>
        <v>87.626557442716162</v>
      </c>
      <c r="C460" s="441">
        <f>hourly1!$F461*유형화!$G$71/hourly1!$F$8763+유형화!$G$72*hourly1!$G461/hourly1!$F$8763+유형화!$G$74*hourly1!I461/hourly1!$I$8763</f>
        <v>3.2368954342175198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443">
        <f>유형화!$F$71*hourly1!B462/hourly1!$B$8763+유형화!$F$72*hourly1!C462/hourly1!$C$8763+유형화!$F$73*hourly1!D462/hourly1!$D$8763+유형화!$F$74*hourly1!E462/hourly1!$E$8763</f>
        <v>87.707013088610026</v>
      </c>
      <c r="C461" s="441">
        <f>hourly1!$F462*유형화!$G$71/hourly1!$F$8763+유형화!$G$72*hourly1!$G462/hourly1!$F$8763+유형화!$G$74*hourly1!I462/hourly1!$I$8763</f>
        <v>3.4972429117398072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443">
        <f>유형화!$F$71*hourly1!B463/hourly1!$B$8763+유형화!$F$72*hourly1!C463/hourly1!$C$8763+유형화!$F$73*hourly1!D463/hourly1!$D$8763+유형화!$F$74*hourly1!E463/hourly1!$E$8763</f>
        <v>87.878892588515967</v>
      </c>
      <c r="C462" s="441">
        <f>hourly1!$F463*유형화!$G$71/hourly1!$F$8763+유형화!$G$72*hourly1!$G463/hourly1!$F$8763+유형화!$G$74*hourly1!I463/hourly1!$I$8763</f>
        <v>3.7850327833766308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443">
        <f>유형화!$F$71*hourly1!B464/hourly1!$B$8763+유형화!$F$72*hourly1!C464/hourly1!$C$8763+유형화!$F$73*hourly1!D464/hourly1!$D$8763+유형화!$F$74*hourly1!E464/hourly1!$E$8763</f>
        <v>88.936724999093315</v>
      </c>
      <c r="C463" s="441">
        <f>hourly1!$F464*유형화!$G$71/hourly1!$F$8763+유형화!$G$72*hourly1!$G464/hourly1!$F$8763+유형화!$G$74*hourly1!I464/hourly1!$I$8763</f>
        <v>3.9070852382025465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443">
        <f>유형화!$F$71*hourly1!B465/hourly1!$B$8763+유형화!$F$72*hourly1!C465/hourly1!$C$8763+유형화!$F$73*hourly1!D465/hourly1!$D$8763+유형화!$F$74*hourly1!E465/hourly1!$E$8763</f>
        <v>95.85142447607933</v>
      </c>
      <c r="C464" s="441">
        <f>hourly1!$F465*유형화!$G$71/hourly1!$F$8763+유형화!$G$72*hourly1!$G465/hourly1!$F$8763+유형화!$G$74*hourly1!I465/hourly1!$I$8763</f>
        <v>8.4685967886504354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443">
        <f>유형화!$F$71*hourly1!B466/hourly1!$B$8763+유형화!$F$72*hourly1!C466/hourly1!$C$8763+유형화!$F$73*hourly1!D466/hourly1!$D$8763+유형화!$F$74*hourly1!E466/hourly1!$E$8763</f>
        <v>91.008882104985986</v>
      </c>
      <c r="C465" s="441">
        <f>hourly1!$F466*유형화!$G$71/hourly1!$F$8763+유형화!$G$72*hourly1!$G466/hourly1!$F$8763+유형화!$G$74*hourly1!I466/hourly1!$I$8763</f>
        <v>8.7224040503502636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443">
        <f>유형화!$F$71*hourly1!B467/hourly1!$B$8763+유형화!$F$72*hourly1!C467/hourly1!$C$8763+유형화!$F$73*hourly1!D467/hourly1!$D$8763+유형화!$F$74*hourly1!E467/hourly1!$E$8763</f>
        <v>94.154385568894</v>
      </c>
      <c r="C466" s="441">
        <f>hourly1!$F467*유형화!$G$71/hourly1!$F$8763+유형화!$G$72*hourly1!$G467/hourly1!$F$8763+유형화!$G$74*hourly1!I467/hourly1!$I$8763</f>
        <v>8.3733934749196468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443">
        <f>유형화!$F$71*hourly1!B468/hourly1!$B$8763+유형화!$F$72*hourly1!C468/hourly1!$C$8763+유형화!$F$73*hourly1!D468/hourly1!$D$8763+유형화!$F$74*hourly1!E468/hourly1!$E$8763</f>
        <v>97.987844067316786</v>
      </c>
      <c r="C467" s="441">
        <f>hourly1!$F468*유형화!$G$71/hourly1!$F$8763+유형화!$G$72*hourly1!$G468/hourly1!$F$8763+유형화!$G$74*hourly1!I468/hourly1!$I$8763</f>
        <v>7.6977015720945863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443">
        <f>유형화!$F$71*hourly1!B469/hourly1!$B$8763+유형화!$F$72*hourly1!C469/hourly1!$C$8763+유형화!$F$73*hourly1!D469/hourly1!$D$8763+유형화!$F$74*hourly1!E469/hourly1!$E$8763</f>
        <v>100.88142020312429</v>
      </c>
      <c r="C468" s="441">
        <f>hourly1!$F469*유형화!$G$71/hourly1!$F$8763+유형화!$G$72*hourly1!$G469/hourly1!$F$8763+유형화!$G$74*hourly1!I469/hourly1!$I$8763</f>
        <v>6.9896543057314746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443">
        <f>유형화!$F$71*hourly1!B470/hourly1!$B$8763+유형화!$F$72*hourly1!C470/hourly1!$C$8763+유형화!$F$73*hourly1!D470/hourly1!$D$8763+유형화!$F$74*hourly1!E470/hourly1!$E$8763</f>
        <v>98.056514120891052</v>
      </c>
      <c r="C469" s="441">
        <f>hourly1!$F470*유형화!$G$71/hourly1!$F$8763+유형화!$G$72*hourly1!$G470/hourly1!$F$8763+유형화!$G$74*hourly1!I470/hourly1!$I$8763</f>
        <v>6.359524453101649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443">
        <f>유형화!$F$71*hourly1!B471/hourly1!$B$8763+유형화!$F$72*hourly1!C471/hourly1!$C$8763+유형화!$F$73*hourly1!D471/hourly1!$D$8763+유형화!$F$74*hourly1!E471/hourly1!$E$8763</f>
        <v>96.183863843677386</v>
      </c>
      <c r="C470" s="441">
        <f>hourly1!$F471*유형화!$G$71/hourly1!$F$8763+유형화!$G$72*hourly1!$G471/hourly1!$F$8763+유형화!$G$74*hourly1!I471/hourly1!$I$8763</f>
        <v>5.1822550418862212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443">
        <f>유형화!$F$71*hourly1!B472/hourly1!$B$8763+유형화!$F$72*hourly1!C472/hourly1!$C$8763+유형화!$F$73*hourly1!D472/hourly1!$D$8763+유형화!$F$74*hourly1!E472/hourly1!$E$8763</f>
        <v>88.864540538664571</v>
      </c>
      <c r="C471" s="441">
        <f>hourly1!$F472*유형화!$G$71/hourly1!$F$8763+유형화!$G$72*hourly1!$G472/hourly1!$F$8763+유형화!$G$74*hourly1!I472/hourly1!$I$8763</f>
        <v>5.327039038577257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443">
        <f>유형화!$F$71*hourly1!B473/hourly1!$B$8763+유형화!$F$72*hourly1!C473/hourly1!$C$8763+유형화!$F$73*hourly1!D473/hourly1!$D$8763+유형화!$F$74*hourly1!E473/hourly1!$E$8763</f>
        <v>91.434843487637238</v>
      </c>
      <c r="C472" s="441">
        <f>hourly1!$F473*유형화!$G$71/hourly1!$F$8763+유형화!$G$72*hourly1!$G473/hourly1!$F$8763+유형화!$G$74*hourly1!I473/hourly1!$I$8763</f>
        <v>5.2203030996072277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443">
        <f>유형화!$F$71*hourly1!B474/hourly1!$B$8763+유형화!$F$72*hourly1!C474/hourly1!$C$8763+유형화!$F$73*hourly1!D474/hourly1!$D$8763+유형화!$F$74*hourly1!E474/hourly1!$E$8763</f>
        <v>89.940536519989337</v>
      </c>
      <c r="C473" s="441">
        <f>hourly1!$F474*유형화!$G$71/hourly1!$F$8763+유형화!$G$72*hourly1!$G474/hourly1!$F$8763+유형화!$G$74*hourly1!I474/hourly1!$I$8763</f>
        <v>5.218664210094679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443">
        <f>유형화!$F$71*hourly1!B475/hourly1!$B$8763+유형화!$F$72*hourly1!C475/hourly1!$C$8763+유형화!$F$73*hourly1!D475/hourly1!$D$8763+유형화!$F$74*hourly1!E475/hourly1!$E$8763</f>
        <v>88.831320779807115</v>
      </c>
      <c r="C474" s="441">
        <f>hourly1!$F475*유형화!$G$71/hourly1!$F$8763+유형화!$G$72*hourly1!$G475/hourly1!$F$8763+유형화!$G$74*hourly1!I475/hourly1!$I$8763</f>
        <v>5.3369370191891505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443">
        <f>유형화!$F$71*hourly1!B476/hourly1!$B$8763+유형화!$F$72*hourly1!C476/hourly1!$C$8763+유형화!$F$73*hourly1!D476/hourly1!$D$8763+유형화!$F$74*hourly1!E476/hourly1!$E$8763</f>
        <v>87.420671212583628</v>
      </c>
      <c r="C475" s="441">
        <f>hourly1!$F476*유형화!$G$71/hourly1!$F$8763+유형화!$G$72*hourly1!$G476/hourly1!$F$8763+유형화!$G$74*hourly1!I476/hourly1!$I$8763</f>
        <v>5.6239188466183769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443">
        <f>유형화!$F$71*hourly1!B477/hourly1!$B$8763+유형화!$F$72*hourly1!C477/hourly1!$C$8763+유형화!$F$73*hourly1!D477/hourly1!$D$8763+유형화!$F$74*hourly1!E477/hourly1!$E$8763</f>
        <v>93.860429266300756</v>
      </c>
      <c r="C476" s="441">
        <f>hourly1!$F477*유형화!$G$71/hourly1!$F$8763+유형화!$G$72*hourly1!$G477/hourly1!$F$8763+유형화!$G$74*hourly1!I477/hourly1!$I$8763</f>
        <v>5.2910943214446693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443">
        <f>유형화!$F$71*hourly1!B478/hourly1!$B$8763+유형화!$F$72*hourly1!C478/hourly1!$C$8763+유형화!$F$73*hourly1!D478/hourly1!$D$8763+유형화!$F$74*hourly1!E478/hourly1!$E$8763</f>
        <v>102.39780874796598</v>
      </c>
      <c r="C477" s="441">
        <f>hourly1!$F478*유형화!$G$71/hourly1!$F$8763+유형화!$G$72*hourly1!$G478/hourly1!$F$8763+유형화!$G$74*hourly1!I478/hourly1!$I$8763</f>
        <v>5.2717689967008248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443">
        <f>유형화!$F$71*hourly1!B479/hourly1!$B$8763+유형화!$F$72*hourly1!C479/hourly1!$C$8763+유형화!$F$73*hourly1!D479/hourly1!$D$8763+유형화!$F$74*hourly1!E479/hourly1!$E$8763</f>
        <v>91.761100208677817</v>
      </c>
      <c r="C478" s="441">
        <f>hourly1!$F479*유형화!$G$71/hourly1!$F$8763+유형화!$G$72*hourly1!$G479/hourly1!$F$8763+유형화!$G$74*hourly1!I479/hourly1!$I$8763</f>
        <v>5.8824684940001148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443">
        <f>유형화!$F$71*hourly1!B480/hourly1!$B$8763+유형화!$F$72*hourly1!C480/hourly1!$C$8763+유형화!$F$73*hourly1!D480/hourly1!$D$8763+유형화!$F$74*hourly1!E480/hourly1!$E$8763</f>
        <v>90.018629237470435</v>
      </c>
      <c r="C479" s="441">
        <f>hourly1!$F480*유형화!$G$71/hourly1!$F$8763+유형화!$G$72*hourly1!$G480/hourly1!$F$8763+유형화!$G$74*hourly1!I480/hourly1!$I$8763</f>
        <v>1.2389819653930423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443">
        <f>유형화!$F$71*hourly1!B481/hourly1!$B$8763+유형화!$F$72*hourly1!C481/hourly1!$C$8763+유형화!$F$73*hourly1!D481/hourly1!$D$8763+유형화!$F$74*hourly1!E481/hourly1!$E$8763</f>
        <v>88.277618166047148</v>
      </c>
      <c r="C480" s="441">
        <f>hourly1!$F481*유형화!$G$71/hourly1!$F$8763+유형화!$G$72*hourly1!$G481/hourly1!$F$8763+유형화!$G$74*hourly1!I481/hourly1!$I$8763</f>
        <v>1.788766451270128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443">
        <f>유형화!$F$71*hourly1!B482/hourly1!$B$8763+유형화!$F$72*hourly1!C482/hourly1!$C$8763+유형화!$F$73*hourly1!D482/hourly1!$D$8763+유형화!$F$74*hourly1!E482/hourly1!$E$8763</f>
        <v>87.582845768011722</v>
      </c>
      <c r="C481" s="441">
        <f>hourly1!$F482*유형화!$G$71/hourly1!$F$8763+유형화!$G$72*hourly1!$G482/hourly1!$F$8763+유형화!$G$74*hourly1!I482/hourly1!$I$8763</f>
        <v>2.3184397628809363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443">
        <f>유형화!$F$71*hourly1!B483/hourly1!$B$8763+유형화!$F$72*hourly1!C483/hourly1!$C$8763+유형화!$F$73*hourly1!D483/hourly1!$D$8763+유형화!$F$74*hourly1!E483/hourly1!$E$8763</f>
        <v>115.71423297982454</v>
      </c>
      <c r="C482" s="441">
        <f>hourly1!$F483*유형화!$G$71/hourly1!$F$8763+유형화!$G$72*hourly1!$G483/hourly1!$F$8763+유형화!$G$74*hourly1!I483/hourly1!$I$8763</f>
        <v>2.7322494196396652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443">
        <f>유형화!$F$71*hourly1!B484/hourly1!$B$8763+유형화!$F$72*hourly1!C484/hourly1!$C$8763+유형화!$F$73*hourly1!D484/hourly1!$D$8763+유형화!$F$74*hourly1!E484/hourly1!$E$8763</f>
        <v>115.42776082673545</v>
      </c>
      <c r="C483" s="441">
        <f>hourly1!$F484*유형화!$G$71/hourly1!$F$8763+유형화!$G$72*hourly1!$G484/hourly1!$F$8763+유형화!$G$74*hourly1!I484/hourly1!$I$8763</f>
        <v>3.1328391093147068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443">
        <f>유형화!$F$71*hourly1!B485/hourly1!$B$8763+유형화!$F$72*hourly1!C485/hourly1!$C$8763+유형화!$F$73*hourly1!D485/hourly1!$D$8763+유형화!$F$74*hourly1!E485/hourly1!$E$8763</f>
        <v>115.35385103019826</v>
      </c>
      <c r="C484" s="441">
        <f>hourly1!$F485*유형화!$G$71/hourly1!$F$8763+유형화!$G$72*hourly1!$G485/hourly1!$F$8763+유형화!$G$74*hourly1!I485/hourly1!$I$8763</f>
        <v>3.4858220482622015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443">
        <f>유형화!$F$71*hourly1!B486/hourly1!$B$8763+유형화!$F$72*hourly1!C486/hourly1!$C$8763+유형화!$F$73*hourly1!D486/hourly1!$D$8763+유형화!$F$74*hourly1!E486/hourly1!$E$8763</f>
        <v>115.15845671591271</v>
      </c>
      <c r="C485" s="441">
        <f>hourly1!$F486*유형화!$G$71/hourly1!$F$8763+유형화!$G$72*hourly1!$G486/hourly1!$F$8763+유형화!$G$74*hourly1!I486/hourly1!$I$8763</f>
        <v>3.7857347054556563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443">
        <f>유형화!$F$71*hourly1!B487/hourly1!$B$8763+유형화!$F$72*hourly1!C487/hourly1!$C$8763+유형화!$F$73*hourly1!D487/hourly1!$D$8763+유형화!$F$74*hourly1!E487/hourly1!$E$8763</f>
        <v>114.70022356127677</v>
      </c>
      <c r="C486" s="441">
        <f>hourly1!$F487*유형화!$G$71/hourly1!$F$8763+유형화!$G$72*hourly1!$G487/hourly1!$F$8763+유형화!$G$74*hourly1!I487/hourly1!$I$8763</f>
        <v>4.0391165690229327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443">
        <f>유형화!$F$71*hourly1!B488/hourly1!$B$8763+유형화!$F$72*hourly1!C488/hourly1!$C$8763+유형화!$F$73*hourly1!D488/hourly1!$D$8763+유형화!$F$74*hourly1!E488/hourly1!$E$8763</f>
        <v>115.26746802524987</v>
      </c>
      <c r="C487" s="441">
        <f>hourly1!$F488*유형화!$G$71/hourly1!$F$8763+유형화!$G$72*hourly1!$G488/hourly1!$F$8763+유형화!$G$74*hourly1!I488/hourly1!$I$8763</f>
        <v>4.3086925481288239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443">
        <f>유형화!$F$71*hourly1!B489/hourly1!$B$8763+유형화!$F$72*hourly1!C489/hourly1!$C$8763+유형화!$F$73*hourly1!D489/hourly1!$D$8763+유형화!$F$74*hourly1!E489/hourly1!$E$8763</f>
        <v>121.67306537200596</v>
      </c>
      <c r="C488" s="441">
        <f>hourly1!$F489*유형화!$G$71/hourly1!$F$8763+유형화!$G$72*hourly1!$G489/hourly1!$F$8763+유형화!$G$74*hourly1!I489/hourly1!$I$8763</f>
        <v>9.0410903185013876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443">
        <f>유형화!$F$71*hourly1!B490/hourly1!$B$8763+유형화!$F$72*hourly1!C490/hourly1!$C$8763+유형화!$F$73*hourly1!D490/hourly1!$D$8763+유형화!$F$74*hourly1!E490/hourly1!$E$8763</f>
        <v>247.42522303636176</v>
      </c>
      <c r="C489" s="441">
        <f>hourly1!$F490*유형화!$G$71/hourly1!$F$8763+유형화!$G$72*hourly1!$G490/hourly1!$F$8763+유형화!$G$74*hourly1!I490/hourly1!$I$8763</f>
        <v>9.1632057795510047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443">
        <f>유형화!$F$71*hourly1!B491/hourly1!$B$8763+유형화!$F$72*hourly1!C491/hourly1!$C$8763+유형화!$F$73*hourly1!D491/hourly1!$D$8763+유형화!$F$74*hourly1!E491/hourly1!$E$8763</f>
        <v>385.32438240475466</v>
      </c>
      <c r="C490" s="441">
        <f>hourly1!$F491*유형화!$G$71/hourly1!$F$8763+유형화!$G$72*hourly1!$G491/hourly1!$F$8763+유형화!$G$74*hourly1!I491/hourly1!$I$8763</f>
        <v>8.6656743137555399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443">
        <f>유형화!$F$71*hourly1!B492/hourly1!$B$8763+유형화!$F$72*hourly1!C492/hourly1!$C$8763+유형화!$F$73*hourly1!D492/hourly1!$D$8763+유형화!$F$74*hourly1!E492/hourly1!$E$8763</f>
        <v>469.56013409584472</v>
      </c>
      <c r="C491" s="441">
        <f>hourly1!$F492*유형화!$G$71/hourly1!$F$8763+유형화!$G$72*hourly1!$G492/hourly1!$F$8763+유형화!$G$74*hourly1!I492/hourly1!$I$8763</f>
        <v>7.8726223127828829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443">
        <f>유형화!$F$71*hourly1!B493/hourly1!$B$8763+유형화!$F$72*hourly1!C493/hourly1!$C$8763+유형화!$F$73*hourly1!D493/hourly1!$D$8763+유형화!$F$74*hourly1!E493/hourly1!$E$8763</f>
        <v>552.84297808468602</v>
      </c>
      <c r="C492" s="441">
        <f>hourly1!$F493*유형화!$G$71/hourly1!$F$8763+유형화!$G$72*hourly1!$G493/hourly1!$F$8763+유형화!$G$74*hourly1!I493/hourly1!$I$8763</f>
        <v>7.2379897285581558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443">
        <f>유형화!$F$71*hourly1!B494/hourly1!$B$8763+유형화!$F$72*hourly1!C494/hourly1!$C$8763+유형화!$F$73*hourly1!D494/hourly1!$D$8763+유형화!$F$74*hourly1!E494/hourly1!$E$8763</f>
        <v>469.31287804419236</v>
      </c>
      <c r="C493" s="441">
        <f>hourly1!$F494*유형화!$G$71/hourly1!$F$8763+유형화!$G$72*hourly1!$G494/hourly1!$F$8763+유형화!$G$74*hourly1!I494/hourly1!$I$8763</f>
        <v>6.5765109140165086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443">
        <f>유형화!$F$71*hourly1!B495/hourly1!$B$8763+유형화!$F$72*hourly1!C495/hourly1!$C$8763+유형화!$F$73*hourly1!D495/hourly1!$D$8763+유형화!$F$74*hourly1!E495/hourly1!$E$8763</f>
        <v>280.96366865319436</v>
      </c>
      <c r="C494" s="441">
        <f>hourly1!$F495*유형화!$G$71/hourly1!$F$8763+유형화!$G$72*hourly1!$G495/hourly1!$F$8763+유형화!$G$74*hourly1!I495/hourly1!$I$8763</f>
        <v>5.514597833237401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443">
        <f>유형화!$F$71*hourly1!B496/hourly1!$B$8763+유형화!$F$72*hourly1!C496/hourly1!$C$8763+유형화!$F$73*hourly1!D496/hourly1!$D$8763+유형화!$F$74*hourly1!E496/hourly1!$E$8763</f>
        <v>379.08182952710661</v>
      </c>
      <c r="C495" s="441">
        <f>hourly1!$F496*유형화!$G$71/hourly1!$F$8763+유형화!$G$72*hourly1!$G496/hourly1!$F$8763+유형화!$G$74*hourly1!I496/hourly1!$I$8763</f>
        <v>5.6594645445475118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443">
        <f>유형화!$F$71*hourly1!B497/hourly1!$B$8763+유형화!$F$72*hourly1!C497/hourly1!$C$8763+유형화!$F$73*hourly1!D497/hourly1!$D$8763+유형화!$F$74*hourly1!E497/hourly1!$E$8763</f>
        <v>541.87714338705916</v>
      </c>
      <c r="C496" s="441">
        <f>hourly1!$F497*유형화!$G$71/hourly1!$F$8763+유형화!$G$72*hourly1!$G497/hourly1!$F$8763+유형화!$G$74*hourly1!I497/hourly1!$I$8763</f>
        <v>5.4996498946943717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443">
        <f>유형화!$F$71*hourly1!B498/hourly1!$B$8763+유형화!$F$72*hourly1!C498/hourly1!$C$8763+유형화!$F$73*hourly1!D498/hourly1!$D$8763+유형화!$F$74*hourly1!E498/hourly1!$E$8763</f>
        <v>459.59284029544523</v>
      </c>
      <c r="C497" s="441">
        <f>hourly1!$F498*유형화!$G$71/hourly1!$F$8763+유형화!$G$72*hourly1!$G498/hourly1!$F$8763+유형화!$G$74*hourly1!I498/hourly1!$I$8763</f>
        <v>5.4655235044334463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443">
        <f>유형화!$F$71*hourly1!B499/hourly1!$B$8763+유형화!$F$72*hourly1!C499/hourly1!$C$8763+유형화!$F$73*hourly1!D499/hourly1!$D$8763+유형화!$F$74*hourly1!E499/hourly1!$E$8763</f>
        <v>403.52121320491506</v>
      </c>
      <c r="C498" s="441">
        <f>hourly1!$F499*유형화!$G$71/hourly1!$F$8763+유형화!$G$72*hourly1!$G499/hourly1!$F$8763+유형화!$G$74*hourly1!I499/hourly1!$I$8763</f>
        <v>5.6887429727688916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443">
        <f>유형화!$F$71*hourly1!B500/hourly1!$B$8763+유형화!$F$72*hourly1!C500/hourly1!$C$8763+유형화!$F$73*hourly1!D500/hourly1!$D$8763+유형화!$F$74*hourly1!E500/hourly1!$E$8763</f>
        <v>241.51001720692284</v>
      </c>
      <c r="C499" s="441">
        <f>hourly1!$F500*유형화!$G$71/hourly1!$F$8763+유형화!$G$72*hourly1!$G500/hourly1!$F$8763+유형화!$G$74*hourly1!I500/hourly1!$I$8763</f>
        <v>5.9465560719370743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443">
        <f>유형화!$F$71*hourly1!B501/hourly1!$B$8763+유형화!$F$72*hourly1!C501/hourly1!$C$8763+유형화!$F$73*hourly1!D501/hourly1!$D$8763+유형화!$F$74*hourly1!E501/hourly1!$E$8763</f>
        <v>168.44920718137297</v>
      </c>
      <c r="C500" s="441">
        <f>hourly1!$F501*유형화!$G$71/hourly1!$F$8763+유형화!$G$72*hourly1!$G501/hourly1!$F$8763+유형화!$G$74*hourly1!I501/hourly1!$I$8763</f>
        <v>5.6608708749954326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443">
        <f>유형화!$F$71*hourly1!B502/hourly1!$B$8763+유형화!$F$72*hourly1!C502/hourly1!$C$8763+유형화!$F$73*hourly1!D502/hourly1!$D$8763+유형화!$F$74*hourly1!E502/hourly1!$E$8763</f>
        <v>177.61580346998522</v>
      </c>
      <c r="C501" s="441">
        <f>hourly1!$F502*유형화!$G$71/hourly1!$F$8763+유형화!$G$72*hourly1!$G502/hourly1!$F$8763+유형화!$G$74*hourly1!I502/hourly1!$I$8763</f>
        <v>5.6646252333396667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443">
        <f>유형화!$F$71*hourly1!B503/hourly1!$B$8763+유형화!$F$72*hourly1!C503/hourly1!$C$8763+유형화!$F$73*hourly1!D503/hourly1!$D$8763+유형화!$F$74*hourly1!E503/hourly1!$E$8763</f>
        <v>98.797537511911727</v>
      </c>
      <c r="C502" s="441">
        <f>hourly1!$F503*유형화!$G$71/hourly1!$F$8763+유형화!$G$72*hourly1!$G503/hourly1!$F$8763+유형화!$G$74*hourly1!I503/hourly1!$I$8763</f>
        <v>6.3638143946685162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443">
        <f>유형화!$F$71*hourly1!B504/hourly1!$B$8763+유형화!$F$72*hourly1!C504/hourly1!$C$8763+유형화!$F$73*hourly1!D504/hourly1!$D$8763+유형화!$F$74*hourly1!E504/hourly1!$E$8763</f>
        <v>97.871918389383126</v>
      </c>
      <c r="C503" s="441">
        <f>hourly1!$F504*유형화!$G$71/hourly1!$F$8763+유형화!$G$72*hourly1!$G504/hourly1!$F$8763+유형화!$G$74*hourly1!I504/hourly1!$I$8763</f>
        <v>1.6960953328097126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443">
        <f>유형화!$F$71*hourly1!B505/hourly1!$B$8763+유형화!$F$72*hourly1!C505/hourly1!$C$8763+유형화!$F$73*hourly1!D505/hourly1!$D$8763+유형화!$F$74*hourly1!E505/hourly1!$E$8763</f>
        <v>96.934487350419559</v>
      </c>
      <c r="C504" s="441">
        <f>hourly1!$F505*유형화!$G$71/hourly1!$F$8763+유형화!$G$72*hourly1!$G505/hourly1!$F$8763+유형화!$G$74*hourly1!I505/hourly1!$I$8763</f>
        <v>2.1453591192609163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443">
        <f>유형화!$F$71*hourly1!B506/hourly1!$B$8763+유형화!$F$72*hourly1!C506/hourly1!$C$8763+유형화!$F$73*hourly1!D506/hourly1!$D$8763+유형화!$F$74*hourly1!E506/hourly1!$E$8763</f>
        <v>97.367435396323273</v>
      </c>
      <c r="C505" s="441">
        <f>hourly1!$F506*유형화!$G$71/hourly1!$F$8763+유형화!$G$72*hourly1!$G506/hourly1!$F$8763+유형화!$G$74*hourly1!I506/hourly1!$I$8763</f>
        <v>2.7227420291021627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443">
        <f>유형화!$F$71*hourly1!B507/hourly1!$B$8763+유형화!$F$72*hourly1!C507/hourly1!$C$8763+유형화!$F$73*hourly1!D507/hourly1!$D$8763+유형화!$F$74*hourly1!E507/hourly1!$E$8763</f>
        <v>98.9198966186825</v>
      </c>
      <c r="C506" s="441">
        <f>hourly1!$F507*유형화!$G$71/hourly1!$F$8763+유형화!$G$72*hourly1!$G507/hourly1!$F$8763+유형화!$G$74*hourly1!I507/hourly1!$I$8763</f>
        <v>3.1301645891096679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443">
        <f>유형화!$F$71*hourly1!B508/hourly1!$B$8763+유형화!$F$72*hourly1!C508/hourly1!$C$8763+유형화!$F$73*hourly1!D508/hourly1!$D$8763+유형화!$F$74*hourly1!E508/hourly1!$E$8763</f>
        <v>100.38696792347507</v>
      </c>
      <c r="C507" s="441">
        <f>hourly1!$F508*유형화!$G$71/hourly1!$F$8763+유형화!$G$72*hourly1!$G508/hourly1!$F$8763+유형화!$G$74*hourly1!I508/hourly1!$I$8763</f>
        <v>3.6020109219574685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443">
        <f>유형화!$F$71*hourly1!B509/hourly1!$B$8763+유형화!$F$72*hourly1!C509/hourly1!$C$8763+유형화!$F$73*hourly1!D509/hourly1!$D$8763+유형화!$F$74*hourly1!E509/hourly1!$E$8763</f>
        <v>101.82418238170902</v>
      </c>
      <c r="C508" s="441">
        <f>hourly1!$F509*유형화!$G$71/hourly1!$F$8763+유형화!$G$72*hourly1!$G509/hourly1!$F$8763+유형화!$G$74*hourly1!I509/hourly1!$I$8763</f>
        <v>4.0372682853903958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443">
        <f>유형화!$F$71*hourly1!B510/hourly1!$B$8763+유형화!$F$72*hourly1!C510/hourly1!$C$8763+유형화!$F$73*hourly1!D510/hourly1!$D$8763+유형화!$F$74*hourly1!E510/hourly1!$E$8763</f>
        <v>102.82034594737642</v>
      </c>
      <c r="C509" s="441">
        <f>hourly1!$F510*유형화!$G$71/hourly1!$F$8763+유형화!$G$72*hourly1!$G510/hourly1!$F$8763+유형화!$G$74*hourly1!I510/hourly1!$I$8763</f>
        <v>4.3453702356432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443">
        <f>유형화!$F$71*hourly1!B511/hourly1!$B$8763+유형화!$F$72*hourly1!C511/hourly1!$C$8763+유형화!$F$73*hourly1!D511/hourly1!$D$8763+유형화!$F$74*hourly1!E511/hourly1!$E$8763</f>
        <v>103.86813687813616</v>
      </c>
      <c r="C510" s="441">
        <f>hourly1!$F511*유형화!$G$71/hourly1!$F$8763+유형화!$G$72*hourly1!$G511/hourly1!$F$8763+유형화!$G$74*hourly1!I511/hourly1!$I$8763</f>
        <v>4.6599780181487969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443">
        <f>유형화!$F$71*hourly1!B512/hourly1!$B$8763+유형화!$F$72*hourly1!C512/hourly1!$C$8763+유형화!$F$73*hourly1!D512/hourly1!$D$8763+유형화!$F$74*hourly1!E512/hourly1!$E$8763</f>
        <v>105.79143864416346</v>
      </c>
      <c r="C511" s="441">
        <f>hourly1!$F512*유형화!$G$71/hourly1!$F$8763+유형화!$G$72*hourly1!$G512/hourly1!$F$8763+유형화!$G$74*hourly1!I512/hourly1!$I$8763</f>
        <v>4.9833166804167934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443">
        <f>유형화!$F$71*hourly1!B513/hourly1!$B$8763+유형화!$F$72*hourly1!C513/hourly1!$C$8763+유형화!$F$73*hourly1!D513/hourly1!$D$8763+유형화!$F$74*hourly1!E513/hourly1!$E$8763</f>
        <v>113.44505596901595</v>
      </c>
      <c r="C512" s="441">
        <f>hourly1!$F513*유형화!$G$71/hourly1!$F$8763+유형화!$G$72*hourly1!$G513/hourly1!$F$8763+유형화!$G$74*hourly1!I513/hourly1!$I$8763</f>
        <v>9.765072944332978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443">
        <f>유형화!$F$71*hourly1!B514/hourly1!$B$8763+유형화!$F$72*hourly1!C514/hourly1!$C$8763+유형화!$F$73*hourly1!D514/hourly1!$D$8763+유형화!$F$74*hourly1!E514/hourly1!$E$8763</f>
        <v>248.02086214827455</v>
      </c>
      <c r="C513" s="441">
        <f>hourly1!$F514*유형화!$G$71/hourly1!$F$8763+유형화!$G$72*hourly1!$G514/hourly1!$F$8763+유형화!$G$74*hourly1!I514/hourly1!$I$8763</f>
        <v>9.9471677228369408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443">
        <f>유형화!$F$71*hourly1!B515/hourly1!$B$8763+유형화!$F$72*hourly1!C515/hourly1!$C$8763+유형화!$F$73*hourly1!D515/hourly1!$D$8763+유형화!$F$74*hourly1!E515/hourly1!$E$8763</f>
        <v>386.56808430264562</v>
      </c>
      <c r="C514" s="441">
        <f>hourly1!$F515*유형화!$G$71/hourly1!$F$8763+유형화!$G$72*hourly1!$G515/hourly1!$F$8763+유형화!$G$74*hourly1!I515/hourly1!$I$8763</f>
        <v>9.5147928789810692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443">
        <f>유형화!$F$71*hourly1!B516/hourly1!$B$8763+유형화!$F$72*hourly1!C516/hourly1!$C$8763+유형화!$F$73*hourly1!D516/hourly1!$D$8763+유형화!$F$74*hourly1!E516/hourly1!$E$8763</f>
        <v>471.98316958296391</v>
      </c>
      <c r="C515" s="441">
        <f>hourly1!$F516*유형화!$G$71/hourly1!$F$8763+유형화!$G$72*hourly1!$G516/hourly1!$F$8763+유형화!$G$74*hourly1!I516/hourly1!$I$8763</f>
        <v>8.8167110869035685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443">
        <f>유형화!$F$71*hourly1!B517/hourly1!$B$8763+유형화!$F$72*hourly1!C517/hourly1!$C$8763+유형화!$F$73*hourly1!D517/hourly1!$D$8763+유형화!$F$74*hourly1!E517/hourly1!$E$8763</f>
        <v>555.00578169535504</v>
      </c>
      <c r="C516" s="441">
        <f>hourly1!$F517*유형화!$G$71/hourly1!$F$8763+유형화!$G$72*hourly1!$G517/hourly1!$F$8763+유형화!$G$74*hourly1!I517/hourly1!$I$8763</f>
        <v>8.1898219615157277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443">
        <f>유형화!$F$71*hourly1!B518/hourly1!$B$8763+유형화!$F$72*hourly1!C518/hourly1!$C$8763+유형화!$F$73*hourly1!D518/hourly1!$D$8763+유형화!$F$74*hourly1!E518/hourly1!$E$8763</f>
        <v>471.7099955702094</v>
      </c>
      <c r="C517" s="441">
        <f>hourly1!$F518*유형화!$G$71/hourly1!$F$8763+유형화!$G$72*hourly1!$G518/hourly1!$F$8763+유형화!$G$74*hourly1!I518/hourly1!$I$8763</f>
        <v>7.7029081662874423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443">
        <f>유형화!$F$71*hourly1!B519/hourly1!$B$8763+유형화!$F$72*hourly1!C519/hourly1!$C$8763+유형화!$F$73*hourly1!D519/hourly1!$D$8763+유형화!$F$74*hourly1!E519/hourly1!$E$8763</f>
        <v>283.56802558947248</v>
      </c>
      <c r="C518" s="441">
        <f>hourly1!$F519*유형화!$G$71/hourly1!$F$8763+유형화!$G$72*hourly1!$G519/hourly1!$F$8763+유형화!$G$74*hourly1!I519/hourly1!$I$8763</f>
        <v>6.7803928080824063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443">
        <f>유형화!$F$71*hourly1!B520/hourly1!$B$8763+유형화!$F$72*hourly1!C520/hourly1!$C$8763+유형화!$F$73*hourly1!D520/hourly1!$D$8763+유형화!$F$74*hourly1!E520/hourly1!$E$8763</f>
        <v>381.65845310742122</v>
      </c>
      <c r="C519" s="441">
        <f>hourly1!$F520*유형화!$G$71/hourly1!$F$8763+유형화!$G$72*hourly1!$G520/hourly1!$F$8763+유형화!$G$74*hourly1!I520/hourly1!$I$8763</f>
        <v>6.9735577619099294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443">
        <f>유형화!$F$71*hourly1!B521/hourly1!$B$8763+유형화!$F$72*hourly1!C521/hourly1!$C$8763+유형화!$F$73*hourly1!D521/hourly1!$D$8763+유형화!$F$74*hourly1!E521/hourly1!$E$8763</f>
        <v>544.2423184953974</v>
      </c>
      <c r="C520" s="441">
        <f>hourly1!$F521*유형화!$G$71/hourly1!$F$8763+유형화!$G$72*hourly1!$G521/hourly1!$F$8763+유형화!$G$74*hourly1!I521/hourly1!$I$8763</f>
        <v>6.8812943343469035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443">
        <f>유형화!$F$71*hourly1!B522/hourly1!$B$8763+유형화!$F$72*hourly1!C522/hourly1!$C$8763+유형화!$F$73*hourly1!D522/hourly1!$D$8763+유형화!$F$74*hourly1!E522/hourly1!$E$8763</f>
        <v>462.05647806032624</v>
      </c>
      <c r="C521" s="441">
        <f>hourly1!$F522*유형화!$G$71/hourly1!$F$8763+유형화!$G$72*hourly1!$G522/hourly1!$F$8763+유형화!$G$74*hourly1!I522/hourly1!$I$8763</f>
        <v>6.8971876694525243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443">
        <f>유형화!$F$71*hourly1!B523/hourly1!$B$8763+유형화!$F$72*hourly1!C523/hourly1!$C$8763+유형화!$F$73*hourly1!D523/hourly1!$D$8763+유형화!$F$74*hourly1!E523/hourly1!$E$8763</f>
        <v>406.05566084925914</v>
      </c>
      <c r="C522" s="441">
        <f>hourly1!$F523*유형화!$G$71/hourly1!$F$8763+유형화!$G$72*hourly1!$G523/hourly1!$F$8763+유형화!$G$74*hourly1!I523/hourly1!$I$8763</f>
        <v>7.0686946735087144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443">
        <f>유형화!$F$71*hourly1!B524/hourly1!$B$8763+유형화!$F$72*hourly1!C524/hourly1!$C$8763+유형화!$F$73*hourly1!D524/hourly1!$D$8763+유형화!$F$74*hourly1!E524/hourly1!$E$8763</f>
        <v>244.28855725120778</v>
      </c>
      <c r="C523" s="441">
        <f>hourly1!$F524*유형화!$G$71/hourly1!$F$8763+유형화!$G$72*hourly1!$G524/hourly1!$F$8763+유형화!$G$74*hourly1!I524/hourly1!$I$8763</f>
        <v>7.3001849973395281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443">
        <f>유형화!$F$71*hourly1!B525/hourly1!$B$8763+유형화!$F$72*hourly1!C525/hourly1!$C$8763+유형화!$F$73*hourly1!D525/hourly1!$D$8763+유형화!$F$74*hourly1!E525/hourly1!$E$8763</f>
        <v>169.75893636495377</v>
      </c>
      <c r="C524" s="441">
        <f>hourly1!$F525*유형화!$G$71/hourly1!$F$8763+유형화!$G$72*hourly1!$G525/hourly1!$F$8763+유형화!$G$74*hourly1!I525/hourly1!$I$8763</f>
        <v>6.8886013583498604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443">
        <f>유형화!$F$71*hourly1!B526/hourly1!$B$8763+유형화!$F$72*hourly1!C526/hourly1!$C$8763+유형화!$F$73*hourly1!D526/hourly1!$D$8763+유형화!$F$74*hourly1!E526/hourly1!$E$8763</f>
        <v>178.5589129503168</v>
      </c>
      <c r="C525" s="441">
        <f>hourly1!$F526*유형화!$G$71/hourly1!$F$8763+유형화!$G$72*hourly1!$G526/hourly1!$F$8763+유형화!$G$74*hourly1!I526/hourly1!$I$8763</f>
        <v>6.7515983574086196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443">
        <f>유형화!$F$71*hourly1!B527/hourly1!$B$8763+유형화!$F$72*hourly1!C527/hourly1!$C$8763+유형화!$F$73*hourly1!D527/hourly1!$D$8763+유형화!$F$74*hourly1!E527/hourly1!$E$8763</f>
        <v>99.399603974822</v>
      </c>
      <c r="C526" s="441">
        <f>hourly1!$F527*유형화!$G$71/hourly1!$F$8763+유형화!$G$72*hourly1!$G527/hourly1!$F$8763+유형화!$G$74*hourly1!I527/hourly1!$I$8763</f>
        <v>7.3332744834424144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443">
        <f>유형화!$F$71*hourly1!B528/hourly1!$B$8763+유형화!$F$72*hourly1!C528/hourly1!$C$8763+유형화!$F$73*hourly1!D528/hourly1!$D$8763+유형화!$F$74*hourly1!E528/hourly1!$E$8763</f>
        <v>98.240272908609597</v>
      </c>
      <c r="C527" s="441">
        <f>hourly1!$F528*유형화!$G$71/hourly1!$F$8763+유형화!$G$72*hourly1!$G528/hourly1!$F$8763+유형화!$G$74*hourly1!I528/hourly1!$I$8763</f>
        <v>2.5835486674270656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443">
        <f>유형화!$F$71*hourly1!B529/hourly1!$B$8763+유형화!$F$72*hourly1!C529/hourly1!$C$8763+유형화!$F$73*hourly1!D529/hourly1!$D$8763+유형화!$F$74*hourly1!E529/hourly1!$E$8763</f>
        <v>97.038837005442105</v>
      </c>
      <c r="C528" s="441">
        <f>hourly1!$F529*유형화!$G$71/hourly1!$F$8763+유형화!$G$72*hourly1!$G529/hourly1!$F$8763+유형화!$G$74*hourly1!I529/hourly1!$I$8763</f>
        <v>2.9232430540751988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443">
        <f>유형화!$F$71*hourly1!B530/hourly1!$B$8763+유형화!$F$72*hourly1!C530/hourly1!$C$8763+유형화!$F$73*hourly1!D530/hourly1!$D$8763+유형화!$F$74*hourly1!E530/hourly1!$E$8763</f>
        <v>97.052746413965536</v>
      </c>
      <c r="C529" s="441">
        <f>hourly1!$F530*유형화!$G$71/hourly1!$F$8763+유형화!$G$72*hourly1!$G530/hourly1!$F$8763+유형화!$G$74*hourly1!I530/hourly1!$I$8763</f>
        <v>3.391843323254057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443">
        <f>유형화!$F$71*hourly1!B531/hourly1!$B$8763+유형화!$F$72*hourly1!C531/hourly1!$C$8763+유형화!$F$73*hourly1!D531/hourly1!$D$8763+유형화!$F$74*hourly1!E531/hourly1!$E$8763</f>
        <v>97.635071050249948</v>
      </c>
      <c r="C530" s="441">
        <f>hourly1!$F531*유형화!$G$71/hourly1!$F$8763+유형화!$G$72*hourly1!$G531/hourly1!$F$8763+유형화!$G$74*hourly1!I531/hourly1!$I$8763</f>
        <v>3.5142660533468746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443">
        <f>유형화!$F$71*hourly1!B532/hourly1!$B$8763+유형화!$F$72*hourly1!C532/hourly1!$C$8763+유형화!$F$73*hourly1!D532/hourly1!$D$8763+유형화!$F$74*hourly1!E532/hourly1!$E$8763</f>
        <v>97.813467959906319</v>
      </c>
      <c r="C531" s="441">
        <f>hourly1!$F532*유형화!$G$71/hourly1!$F$8763+유형화!$G$72*hourly1!$G532/hourly1!$F$8763+유형화!$G$74*hourly1!I532/hourly1!$I$8763</f>
        <v>3.6326190907705498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443">
        <f>유형화!$F$71*hourly1!B533/hourly1!$B$8763+유형화!$F$72*hourly1!C533/hourly1!$C$8763+유형화!$F$73*hourly1!D533/hourly1!$D$8763+유형화!$F$74*hourly1!E533/hourly1!$E$8763</f>
        <v>98.030329436926252</v>
      </c>
      <c r="C532" s="441">
        <f>hourly1!$F533*유형화!$G$71/hourly1!$F$8763+유형화!$G$72*hourly1!$G533/hourly1!$F$8763+유형화!$G$74*hourly1!I533/hourly1!$I$8763</f>
        <v>3.7111645655813783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443">
        <f>유형화!$F$71*hourly1!B534/hourly1!$B$8763+유형화!$F$72*hourly1!C534/hourly1!$C$8763+유형화!$F$73*hourly1!D534/hourly1!$D$8763+유형화!$F$74*hourly1!E534/hourly1!$E$8763</f>
        <v>98.427540676560469</v>
      </c>
      <c r="C533" s="441">
        <f>hourly1!$F534*유형화!$G$71/hourly1!$F$8763+유형화!$G$72*hourly1!$G534/hourly1!$F$8763+유형화!$G$74*hourly1!I534/hourly1!$I$8763</f>
        <v>3.8349849544281804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443">
        <f>유형화!$F$71*hourly1!B535/hourly1!$B$8763+유형화!$F$72*hourly1!C535/hourly1!$C$8763+유형화!$F$73*hourly1!D535/hourly1!$D$8763+유형화!$F$74*hourly1!E535/hourly1!$E$8763</f>
        <v>98.890660703525597</v>
      </c>
      <c r="C534" s="441">
        <f>hourly1!$F535*유형화!$G$71/hourly1!$F$8763+유형화!$G$72*hourly1!$G535/hourly1!$F$8763+유형화!$G$74*hourly1!I535/hourly1!$I$8763</f>
        <v>3.9631824262697277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443">
        <f>유형화!$F$71*hourly1!B536/hourly1!$B$8763+유형화!$F$72*hourly1!C536/hourly1!$C$8763+유형화!$F$73*hourly1!D536/hourly1!$D$8763+유형화!$F$74*hourly1!E536/hourly1!$E$8763</f>
        <v>100.41950039184978</v>
      </c>
      <c r="C535" s="441">
        <f>hourly1!$F536*유형화!$G$71/hourly1!$F$8763+유형화!$G$72*hourly1!$G536/hourly1!$F$8763+유형화!$G$74*hourly1!I536/hourly1!$I$8763</f>
        <v>4.1513781962662053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443">
        <f>유형화!$F$71*hourly1!B537/hourly1!$B$8763+유형화!$F$72*hourly1!C537/hourly1!$C$8763+유형화!$F$73*hourly1!D537/hourly1!$D$8763+유형화!$F$74*hourly1!E537/hourly1!$E$8763</f>
        <v>107.69245358793259</v>
      </c>
      <c r="C536" s="441">
        <f>hourly1!$F537*유형화!$G$71/hourly1!$F$8763+유형화!$G$72*hourly1!$G537/hourly1!$F$8763+유형화!$G$74*hourly1!I537/hourly1!$I$8763</f>
        <v>8.8135968572389753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443">
        <f>유형화!$F$71*hourly1!B538/hourly1!$B$8763+유형화!$F$72*hourly1!C538/hourly1!$C$8763+유형화!$F$73*hourly1!D538/hourly1!$D$8763+유형화!$F$74*hourly1!E538/hourly1!$E$8763</f>
        <v>246.95040485138639</v>
      </c>
      <c r="C537" s="441">
        <f>hourly1!$F538*유형화!$G$71/hourly1!$F$8763+유형화!$G$72*hourly1!$G538/hourly1!$F$8763+유형화!$G$74*hourly1!I538/hourly1!$I$8763</f>
        <v>8.9514162102344574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443">
        <f>유형화!$F$71*hourly1!B539/hourly1!$B$8763+유형화!$F$72*hourly1!C539/hourly1!$C$8763+유형화!$F$73*hourly1!D539/hourly1!$D$8763+유형화!$F$74*hourly1!E539/hourly1!$E$8763</f>
        <v>384.25689230677841</v>
      </c>
      <c r="C538" s="441">
        <f>hourly1!$F539*유형화!$G$71/hourly1!$F$8763+유형화!$G$72*hourly1!$G539/hourly1!$F$8763+유형화!$G$74*hourly1!I539/hourly1!$I$8763</f>
        <v>8.2431540314006089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443">
        <f>유형화!$F$71*hourly1!B540/hourly1!$B$8763+유형화!$F$72*hourly1!C540/hourly1!$C$8763+유형화!$F$73*hourly1!D540/hourly1!$D$8763+유형화!$F$74*hourly1!E540/hourly1!$E$8763</f>
        <v>467.72261796077129</v>
      </c>
      <c r="C539" s="441">
        <f>hourly1!$F540*유형화!$G$71/hourly1!$F$8763+유형화!$G$72*hourly1!$G540/hourly1!$F$8763+유형화!$G$74*hourly1!I540/hourly1!$I$8763</f>
        <v>7.2117741062499778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443">
        <f>유형화!$F$71*hourly1!B541/hourly1!$B$8763+유형화!$F$72*hourly1!C541/hourly1!$C$8763+유형화!$F$73*hourly1!D541/hourly1!$D$8763+유형화!$F$74*hourly1!E541/hourly1!$E$8763</f>
        <v>548.98339647007822</v>
      </c>
      <c r="C540" s="441">
        <f>hourly1!$F541*유형화!$G$71/hourly1!$F$8763+유형화!$G$72*hourly1!$G541/hourly1!$F$8763+유형화!$G$74*hourly1!I541/hourly1!$I$8763</f>
        <v>6.2733301197514155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443">
        <f>유형화!$F$71*hourly1!B542/hourly1!$B$8763+유형화!$F$72*hourly1!C542/hourly1!$C$8763+유형화!$F$73*hourly1!D542/hourly1!$D$8763+유형화!$F$74*hourly1!E542/hourly1!$E$8763</f>
        <v>463.41116206795311</v>
      </c>
      <c r="C541" s="441">
        <f>hourly1!$F542*유형화!$G$71/hourly1!$F$8763+유형화!$G$72*hourly1!$G542/hourly1!$F$8763+유형화!$G$74*hourly1!I542/hourly1!$I$8763</f>
        <v>5.4758826008543151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443">
        <f>유형화!$F$71*hourly1!B543/hourly1!$B$8763+유형화!$F$72*hourly1!C543/hourly1!$C$8763+유형화!$F$73*hourly1!D543/hourly1!$D$8763+유형화!$F$74*hourly1!E543/hourly1!$E$8763</f>
        <v>273.74811871021507</v>
      </c>
      <c r="C542" s="441">
        <f>hourly1!$F543*유형화!$G$71/hourly1!$F$8763+유형화!$G$72*hourly1!$G543/hourly1!$F$8763+유형화!$G$74*hourly1!I543/hourly1!$I$8763</f>
        <v>4.3229447499968936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443">
        <f>유형화!$F$71*hourly1!B544/hourly1!$B$8763+유형화!$F$72*hourly1!C544/hourly1!$C$8763+유형화!$F$73*hourly1!D544/hourly1!$D$8763+유형화!$F$74*hourly1!E544/hourly1!$E$8763</f>
        <v>369.58334707693814</v>
      </c>
      <c r="C543" s="441">
        <f>hourly1!$F544*유형화!$G$71/hourly1!$F$8763+유형화!$G$72*hourly1!$G544/hourly1!$F$8763+유형화!$G$74*hourly1!I544/hourly1!$I$8763</f>
        <v>4.4148090977152492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443">
        <f>유형화!$F$71*hourly1!B545/hourly1!$B$8763+유형화!$F$72*hourly1!C545/hourly1!$C$8763+유형화!$F$73*hourly1!D545/hourly1!$D$8763+유형화!$F$74*hourly1!E545/hourly1!$E$8763</f>
        <v>530.35617360319782</v>
      </c>
      <c r="C544" s="441">
        <f>hourly1!$F545*유형화!$G$71/hourly1!$F$8763+유형화!$G$72*hourly1!$G545/hourly1!$F$8763+유형화!$G$74*hourly1!I545/hourly1!$I$8763</f>
        <v>4.2393590198495366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443">
        <f>유형화!$F$71*hourly1!B546/hourly1!$B$8763+유형화!$F$72*hourly1!C546/hourly1!$C$8763+유형화!$F$73*hourly1!D546/hourly1!$D$8763+유형화!$F$74*hourly1!E546/hourly1!$E$8763</f>
        <v>447.87504473712062</v>
      </c>
      <c r="C545" s="441">
        <f>hourly1!$F546*유형화!$G$71/hourly1!$F$8763+유형화!$G$72*hourly1!$G546/hourly1!$F$8763+유형화!$G$74*hourly1!I546/hourly1!$I$8763</f>
        <v>4.2186474975415935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443">
        <f>유형화!$F$71*hourly1!B547/hourly1!$B$8763+유형화!$F$72*hourly1!C547/hourly1!$C$8763+유형화!$F$73*hourly1!D547/hourly1!$D$8763+유형화!$F$74*hourly1!E547/hourly1!$E$8763</f>
        <v>392.72945862327737</v>
      </c>
      <c r="C546" s="441">
        <f>hourly1!$F547*유형화!$G$71/hourly1!$F$8763+유형화!$G$72*hourly1!$G547/hourly1!$F$8763+유형화!$G$74*hourly1!I547/hourly1!$I$8763</f>
        <v>4.5419928909846048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443">
        <f>유형화!$F$71*hourly1!B548/hourly1!$B$8763+유형화!$F$72*hourly1!C548/hourly1!$C$8763+유형화!$F$73*hourly1!D548/hourly1!$D$8763+유형화!$F$74*hourly1!E548/hourly1!$E$8763</f>
        <v>233.01443850908726</v>
      </c>
      <c r="C547" s="441">
        <f>hourly1!$F548*유형화!$G$71/hourly1!$F$8763+유형화!$G$72*hourly1!$G548/hourly1!$F$8763+유형화!$G$74*hourly1!I548/hourly1!$I$8763</f>
        <v>5.0150732119435268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443">
        <f>유형화!$F$71*hourly1!B549/hourly1!$B$8763+유형화!$F$72*hourly1!C549/hourly1!$C$8763+유형화!$F$73*hourly1!D549/hourly1!$D$8763+유형화!$F$74*hourly1!E549/hourly1!$E$8763</f>
        <v>160.13099208750248</v>
      </c>
      <c r="C548" s="441">
        <f>hourly1!$F549*유형화!$G$71/hourly1!$F$8763+유형화!$G$72*hourly1!$G549/hourly1!$F$8763+유형화!$G$74*hourly1!I549/hourly1!$I$8763</f>
        <v>4.6552470330155638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443">
        <f>유형화!$F$71*hourly1!B550/hourly1!$B$8763+유형화!$F$72*hourly1!C550/hourly1!$C$8763+유형화!$F$73*hourly1!D550/hourly1!$D$8763+유형화!$F$74*hourly1!E550/hourly1!$E$8763</f>
        <v>168.87312725382205</v>
      </c>
      <c r="C549" s="441">
        <f>hourly1!$F550*유형화!$G$71/hourly1!$F$8763+유형화!$G$72*hourly1!$G550/hourly1!$F$8763+유형화!$G$74*hourly1!I550/hourly1!$I$8763</f>
        <v>4.610543419878633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443">
        <f>유형화!$F$71*hourly1!B551/hourly1!$B$8763+유형화!$F$72*hourly1!C551/hourly1!$C$8763+유형화!$F$73*hourly1!D551/hourly1!$D$8763+유형화!$F$74*hourly1!E551/hourly1!$E$8763</f>
        <v>91.964922126262479</v>
      </c>
      <c r="C550" s="441">
        <f>hourly1!$F551*유형화!$G$71/hourly1!$F$8763+유형화!$G$72*hourly1!$G551/hourly1!$F$8763+유형화!$G$74*hourly1!I551/hourly1!$I$8763</f>
        <v>5.2378105219679219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443">
        <f>유형화!$F$71*hourly1!B552/hourly1!$B$8763+유형화!$F$72*hourly1!C552/hourly1!$C$8763+유형화!$F$73*hourly1!D552/hourly1!$D$8763+유형화!$F$74*hourly1!E552/hourly1!$E$8763</f>
        <v>90.277206876827577</v>
      </c>
      <c r="C551" s="441">
        <f>hourly1!$F552*유형화!$G$71/hourly1!$F$8763+유형화!$G$72*hourly1!$G552/hourly1!$F$8763+유형화!$G$74*hourly1!I552/hourly1!$I$8763</f>
        <v>0.52311944099290764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443">
        <f>유형화!$F$71*hourly1!B553/hourly1!$B$8763+유형화!$F$72*hourly1!C553/hourly1!$C$8763+유형화!$F$73*hourly1!D553/hourly1!$D$8763+유형화!$F$74*hourly1!E553/hourly1!$E$8763</f>
        <v>88.74879608143101</v>
      </c>
      <c r="C552" s="441">
        <f>hourly1!$F553*유형화!$G$71/hourly1!$F$8763+유형화!$G$72*hourly1!$G553/hourly1!$F$8763+유형화!$G$74*hourly1!I553/hourly1!$I$8763</f>
        <v>0.84706651658434984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443">
        <f>유형화!$F$71*hourly1!B554/hourly1!$B$8763+유형화!$F$72*hourly1!C554/hourly1!$C$8763+유형화!$F$73*hourly1!D554/hourly1!$D$8763+유형화!$F$74*hourly1!E554/hourly1!$E$8763</f>
        <v>88.368309771332378</v>
      </c>
      <c r="C553" s="441">
        <f>hourly1!$F554*유형화!$G$71/hourly1!$F$8763+유형화!$G$72*hourly1!$G554/hourly1!$F$8763+유형화!$G$74*hourly1!I554/hourly1!$I$8763</f>
        <v>1.3728573956020393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443">
        <f>유형화!$F$71*hourly1!B555/hourly1!$B$8763+유형화!$F$72*hourly1!C555/hourly1!$C$8763+유형화!$F$73*hourly1!D555/hourly1!$D$8763+유형화!$F$74*hourly1!E555/hourly1!$E$8763</f>
        <v>89.265982240851045</v>
      </c>
      <c r="C554" s="441">
        <f>hourly1!$F555*유형화!$G$71/hourly1!$F$8763+유형화!$G$72*hourly1!$G555/hourly1!$F$8763+유형화!$G$74*hourly1!I555/hourly1!$I$8763</f>
        <v>1.8451372525053864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443">
        <f>유형화!$F$71*hourly1!B556/hourly1!$B$8763+유형화!$F$72*hourly1!C556/hourly1!$C$8763+유형화!$F$73*hourly1!D556/hourly1!$D$8763+유형화!$F$74*hourly1!E556/hourly1!$E$8763</f>
        <v>89.928805182438566</v>
      </c>
      <c r="C555" s="441">
        <f>hourly1!$F556*유형화!$G$71/hourly1!$F$8763+유형화!$G$72*hourly1!$G556/hourly1!$F$8763+유형화!$G$74*hourly1!I556/hourly1!$I$8763</f>
        <v>2.3370665614538702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443">
        <f>유형화!$F$71*hourly1!B557/hourly1!$B$8763+유형화!$F$72*hourly1!C557/hourly1!$C$8763+유형화!$F$73*hourly1!D557/hourly1!$D$8763+유형화!$F$74*hourly1!E557/hourly1!$E$8763</f>
        <v>91.129165120505363</v>
      </c>
      <c r="C556" s="441">
        <f>hourly1!$F557*유형화!$G$71/hourly1!$F$8763+유형화!$G$72*hourly1!$G557/hourly1!$F$8763+유형화!$G$74*hourly1!I557/hourly1!$I$8763</f>
        <v>2.8104689479127227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443">
        <f>유형화!$F$71*hourly1!B558/hourly1!$B$8763+유형화!$F$72*hourly1!C558/hourly1!$C$8763+유형화!$F$73*hourly1!D558/hourly1!$D$8763+유형화!$F$74*hourly1!E558/hourly1!$E$8763</f>
        <v>92.29487139843728</v>
      </c>
      <c r="C557" s="441">
        <f>hourly1!$F558*유형화!$G$71/hourly1!$F$8763+유형화!$G$72*hourly1!$G558/hourly1!$F$8763+유형화!$G$74*hourly1!I558/hourly1!$I$8763</f>
        <v>3.164712132618003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443">
        <f>유형화!$F$71*hourly1!B559/hourly1!$B$8763+유형화!$F$72*hourly1!C559/hourly1!$C$8763+유형화!$F$73*hourly1!D559/hourly1!$D$8763+유형화!$F$74*hourly1!E559/hourly1!$E$8763</f>
        <v>93.428393522037965</v>
      </c>
      <c r="C558" s="441">
        <f>hourly1!$F559*유형화!$G$71/hourly1!$F$8763+유형화!$G$72*hourly1!$G559/hourly1!$F$8763+유형화!$G$74*hourly1!I559/hourly1!$I$8763</f>
        <v>3.4573112771983534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443">
        <f>유형화!$F$71*hourly1!B560/hourly1!$B$8763+유형화!$F$72*hourly1!C560/hourly1!$C$8763+유형화!$F$73*hourly1!D560/hourly1!$D$8763+유형화!$F$74*hourly1!E560/hourly1!$E$8763</f>
        <v>95.537609733622901</v>
      </c>
      <c r="C559" s="441">
        <f>hourly1!$F560*유형화!$G$71/hourly1!$F$8763+유형화!$G$72*hourly1!$G560/hourly1!$F$8763+유형화!$G$74*hourly1!I560/hourly1!$I$8763</f>
        <v>3.7608124390093813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443">
        <f>유형화!$F$71*hourly1!B561/hourly1!$B$8763+유형화!$F$72*hourly1!C561/hourly1!$C$8763+유형화!$F$73*hourly1!D561/hourly1!$D$8763+유형화!$F$74*hourly1!E561/hourly1!$E$8763</f>
        <v>103.34908109259842</v>
      </c>
      <c r="C560" s="441">
        <f>hourly1!$F561*유형화!$G$71/hourly1!$F$8763+유형화!$G$72*hourly1!$G561/hourly1!$F$8763+유형화!$G$74*hourly1!I561/hourly1!$I$8763</f>
        <v>8.5369037217784598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443">
        <f>유형화!$F$71*hourly1!B562/hourly1!$B$8763+유형화!$F$72*hourly1!C562/hourly1!$C$8763+유형화!$F$73*hourly1!D562/hourly1!$D$8763+유형화!$F$74*hourly1!E562/hourly1!$E$8763</f>
        <v>246.10446402551602</v>
      </c>
      <c r="C561" s="441">
        <f>hourly1!$F562*유형화!$G$71/hourly1!$F$8763+유형화!$G$72*hourly1!$G562/hourly1!$F$8763+유형화!$G$74*hourly1!I562/hourly1!$I$8763</f>
        <v>8.6932870490467558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443">
        <f>유형화!$F$71*hourly1!B563/hourly1!$B$8763+유형화!$F$72*hourly1!C563/hourly1!$C$8763+유형화!$F$73*hourly1!D563/hourly1!$D$8763+유형화!$F$74*hourly1!E563/hourly1!$E$8763</f>
        <v>383.50242273426369</v>
      </c>
      <c r="C562" s="441">
        <f>hourly1!$F563*유형화!$G$71/hourly1!$F$8763+유형화!$G$72*hourly1!$G563/hourly1!$F$8763+유형화!$G$74*hourly1!I563/hourly1!$I$8763</f>
        <v>8.108843985594234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443">
        <f>유형화!$F$71*hourly1!B564/hourly1!$B$8763+유형화!$F$72*hourly1!C564/hourly1!$C$8763+유형화!$F$73*hourly1!D564/hourly1!$D$8763+유형화!$F$74*hourly1!E564/hourly1!$E$8763</f>
        <v>466.84616617739988</v>
      </c>
      <c r="C563" s="441">
        <f>hourly1!$F564*유형화!$G$71/hourly1!$F$8763+유형화!$G$72*hourly1!$G564/hourly1!$F$8763+유형화!$G$74*hourly1!I564/hourly1!$I$8763</f>
        <v>7.2534731290413221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443">
        <f>유형화!$F$71*hourly1!B565/hourly1!$B$8763+유형화!$F$72*hourly1!C565/hourly1!$C$8763+유형화!$F$73*hourly1!D565/hourly1!$D$8763+유형화!$F$74*hourly1!E565/hourly1!$E$8763</f>
        <v>547.96051863433547</v>
      </c>
      <c r="C564" s="441">
        <f>hourly1!$F565*유형화!$G$71/hourly1!$F$8763+유형화!$G$72*hourly1!$G565/hourly1!$F$8763+유형화!$G$74*hourly1!I565/hourly1!$I$8763</f>
        <v>6.4822476604213959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443">
        <f>유형화!$F$71*hourly1!B566/hourly1!$B$8763+유형화!$F$72*hourly1!C566/hourly1!$C$8763+유형화!$F$73*hourly1!D566/hourly1!$D$8763+유형화!$F$74*hourly1!E566/hourly1!$E$8763</f>
        <v>463.02005112384529</v>
      </c>
      <c r="C565" s="441">
        <f>hourly1!$F566*유형화!$G$71/hourly1!$F$8763+유형화!$G$72*hourly1!$G566/hourly1!$F$8763+유형화!$G$74*hourly1!I566/hourly1!$I$8763</f>
        <v>5.8326304497176933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443">
        <f>유형화!$F$71*hourly1!B567/hourly1!$B$8763+유형화!$F$72*hourly1!C567/hourly1!$C$8763+유형화!$F$73*hourly1!D567/hourly1!$D$8763+유형화!$F$74*hourly1!E567/hourly1!$E$8763</f>
        <v>273.71876903663343</v>
      </c>
      <c r="C566" s="441">
        <f>hourly1!$F567*유형화!$G$71/hourly1!$F$8763+유형화!$G$72*hourly1!$G567/hourly1!$F$8763+유형화!$G$74*hourly1!I567/hourly1!$I$8763</f>
        <v>4.7449303587473768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443">
        <f>유형화!$F$71*hourly1!B568/hourly1!$B$8763+유형화!$F$72*hourly1!C568/hourly1!$C$8763+유형화!$F$73*hourly1!D568/hourly1!$D$8763+유형화!$F$74*hourly1!E568/hourly1!$E$8763</f>
        <v>369.87655941669271</v>
      </c>
      <c r="C567" s="441">
        <f>hourly1!$F568*유형화!$G$71/hourly1!$F$8763+유형화!$G$72*hourly1!$G568/hourly1!$F$8763+유형화!$G$74*hourly1!I568/hourly1!$I$8763</f>
        <v>4.903426850481142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443">
        <f>유형화!$F$71*hourly1!B569/hourly1!$B$8763+유형화!$F$72*hourly1!C569/hourly1!$C$8763+유형화!$F$73*hourly1!D569/hourly1!$D$8763+유형화!$F$74*hourly1!E569/hourly1!$E$8763</f>
        <v>530.88537779506544</v>
      </c>
      <c r="C568" s="441">
        <f>hourly1!$F569*유형화!$G$71/hourly1!$F$8763+유형화!$G$72*hourly1!$G569/hourly1!$F$8763+유형화!$G$74*hourly1!I569/hourly1!$I$8763</f>
        <v>4.72783644884084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443">
        <f>유형화!$F$71*hourly1!B570/hourly1!$B$8763+유형화!$F$72*hourly1!C570/hourly1!$C$8763+유형화!$F$73*hourly1!D570/hourly1!$D$8763+유형화!$F$74*hourly1!E570/hourly1!$E$8763</f>
        <v>448.53777761995514</v>
      </c>
      <c r="C569" s="441">
        <f>hourly1!$F570*유형화!$G$71/hourly1!$F$8763+유형화!$G$72*hourly1!$G570/hourly1!$F$8763+유형화!$G$74*hourly1!I570/hourly1!$I$8763</f>
        <v>4.688635359032526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443">
        <f>유형화!$F$71*hourly1!B571/hourly1!$B$8763+유형화!$F$72*hourly1!C571/hourly1!$C$8763+유형화!$F$73*hourly1!D571/hourly1!$D$8763+유형화!$F$74*hourly1!E571/hourly1!$E$8763</f>
        <v>393.20387391383184</v>
      </c>
      <c r="C570" s="441">
        <f>hourly1!$F571*유형화!$G$71/hourly1!$F$8763+유형화!$G$72*hourly1!$G571/hourly1!$F$8763+유형화!$G$74*hourly1!I571/hourly1!$I$8763</f>
        <v>4.952168501572296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443">
        <f>유형화!$F$71*hourly1!B572/hourly1!$B$8763+유형화!$F$72*hourly1!C572/hourly1!$C$8763+유형화!$F$73*hourly1!D572/hourly1!$D$8763+유형화!$F$74*hourly1!E572/hourly1!$E$8763</f>
        <v>233.09771915586205</v>
      </c>
      <c r="C571" s="441">
        <f>hourly1!$F572*유형화!$G$71/hourly1!$F$8763+유형화!$G$72*hourly1!$G572/hourly1!$F$8763+유형화!$G$74*hourly1!I572/hourly1!$I$8763</f>
        <v>5.3326455009506599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443">
        <f>유형화!$F$71*hourly1!B573/hourly1!$B$8763+유형화!$F$72*hourly1!C573/hourly1!$C$8763+유형화!$F$73*hourly1!D573/hourly1!$D$8763+유형화!$F$74*hourly1!E573/hourly1!$E$8763</f>
        <v>160.35999727636286</v>
      </c>
      <c r="C572" s="441">
        <f>hourly1!$F573*유형화!$G$71/hourly1!$F$8763+유형화!$G$72*hourly1!$G573/hourly1!$F$8763+유형화!$G$74*hourly1!I573/hourly1!$I$8763</f>
        <v>5.0027274486344524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443">
        <f>유형화!$F$71*hourly1!B574/hourly1!$B$8763+유형화!$F$72*hourly1!C574/hourly1!$C$8763+유형화!$F$73*hourly1!D574/hourly1!$D$8763+유형화!$F$74*hourly1!E574/hourly1!$E$8763</f>
        <v>169.11304851152263</v>
      </c>
      <c r="C573" s="441">
        <f>hourly1!$F574*유형화!$G$71/hourly1!$F$8763+유형화!$G$72*hourly1!$G574/hourly1!$F$8763+유형화!$G$74*hourly1!I574/hourly1!$I$8763</f>
        <v>4.9237092755423237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443">
        <f>유형화!$F$71*hourly1!B575/hourly1!$B$8763+유형화!$F$72*hourly1!C575/hourly1!$C$8763+유형화!$F$73*hourly1!D575/hourly1!$D$8763+유형화!$F$74*hourly1!E575/hourly1!$E$8763</f>
        <v>92.307856377495028</v>
      </c>
      <c r="C574" s="441">
        <f>hourly1!$F575*유형화!$G$71/hourly1!$F$8763+유형화!$G$72*hourly1!$G575/hourly1!$F$8763+유형화!$G$74*hourly1!I575/hourly1!$I$8763</f>
        <v>5.5495453662086529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443">
        <f>유형화!$F$71*hourly1!B576/hourly1!$B$8763+유형화!$F$72*hourly1!C576/hourly1!$C$8763+유형화!$F$73*hourly1!D576/hourly1!$D$8763+유형화!$F$74*hourly1!E576/hourly1!$E$8763</f>
        <v>90.804216479084502</v>
      </c>
      <c r="C575" s="441">
        <f>hourly1!$F576*유형화!$G$71/hourly1!$F$8763+유형화!$G$72*hourly1!$G576/hourly1!$F$8763+유형화!$G$74*hourly1!I576/hourly1!$I$8763</f>
        <v>0.77341636460301588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443">
        <f>유형화!$F$71*hourly1!B577/hourly1!$B$8763+유형화!$F$72*hourly1!C577/hourly1!$C$8763+유형화!$F$73*hourly1!D577/hourly1!$D$8763+유형화!$F$74*hourly1!E577/hourly1!$E$8763</f>
        <v>89.346331167089303</v>
      </c>
      <c r="C576" s="441">
        <f>hourly1!$F577*유형화!$G$71/hourly1!$F$8763+유형화!$G$72*hourly1!$G577/hourly1!$F$8763+유형화!$G$74*hourly1!I577/hourly1!$I$8763</f>
        <v>1.1726281039193744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443">
        <f>유형화!$F$71*hourly1!B578/hourly1!$B$8763+유형화!$F$72*hourly1!C578/hourly1!$C$8763+유형화!$F$73*hourly1!D578/hourly1!$D$8763+유형화!$F$74*hourly1!E578/hourly1!$E$8763</f>
        <v>88.989449730123226</v>
      </c>
      <c r="C577" s="441">
        <f>hourly1!$F578*유형화!$G$71/hourly1!$F$8763+유형화!$G$72*hourly1!$G578/hourly1!$F$8763+유형화!$G$74*hourly1!I578/hourly1!$I$8763</f>
        <v>1.6866494931067733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443">
        <f>유형화!$F$71*hourly1!B579/hourly1!$B$8763+유형화!$F$72*hourly1!C579/hourly1!$C$8763+유형화!$F$73*hourly1!D579/hourly1!$D$8763+유형화!$F$74*hourly1!E579/hourly1!$E$8763</f>
        <v>89.377787812628142</v>
      </c>
      <c r="C578" s="441">
        <f>hourly1!$F579*유형화!$G$71/hourly1!$F$8763+유형화!$G$72*hourly1!$G579/hourly1!$F$8763+유형화!$G$74*hourly1!I579/hourly1!$I$8763</f>
        <v>1.988812970326773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443">
        <f>유형화!$F$71*hourly1!B580/hourly1!$B$8763+유형화!$F$72*hourly1!C580/hourly1!$C$8763+유형화!$F$73*hourly1!D580/hourly1!$D$8763+유형화!$F$74*hourly1!E580/hourly1!$E$8763</f>
        <v>89.433264004423904</v>
      </c>
      <c r="C579" s="441">
        <f>hourly1!$F580*유형화!$G$71/hourly1!$F$8763+유형화!$G$72*hourly1!$G580/hourly1!$F$8763+유형화!$G$74*hourly1!I580/hourly1!$I$8763</f>
        <v>2.288840906472466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443">
        <f>유형화!$F$71*hourly1!B581/hourly1!$B$8763+유형화!$F$72*hourly1!C581/hourly1!$C$8763+유형화!$F$73*hourly1!D581/hourly1!$D$8763+유형화!$F$74*hourly1!E581/hourly1!$E$8763</f>
        <v>89.798423807889108</v>
      </c>
      <c r="C580" s="441">
        <f>hourly1!$F581*유형화!$G$71/hourly1!$F$8763+유형화!$G$72*hourly1!$G581/hourly1!$F$8763+유형화!$G$74*hourly1!I581/hourly1!$I$8763</f>
        <v>2.5440130200282449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443">
        <f>유형화!$F$71*hourly1!B582/hourly1!$B$8763+유형화!$F$72*hourly1!C582/hourly1!$C$8763+유형화!$F$73*hourly1!D582/hourly1!$D$8763+유형화!$F$74*hourly1!E582/hourly1!$E$8763</f>
        <v>90.308568723679059</v>
      </c>
      <c r="C581" s="441">
        <f>hourly1!$F582*유형화!$G$71/hourly1!$F$8763+유형화!$G$72*hourly1!$G582/hourly1!$F$8763+유형화!$G$74*hourly1!I582/hourly1!$I$8763</f>
        <v>2.798938202551132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443">
        <f>유형화!$F$71*hourly1!B583/hourly1!$B$8763+유형화!$F$72*hourly1!C583/hourly1!$C$8763+유형화!$F$73*hourly1!D583/hourly1!$D$8763+유형화!$F$74*hourly1!E583/hourly1!$E$8763</f>
        <v>90.871739285198714</v>
      </c>
      <c r="C582" s="441">
        <f>hourly1!$F583*유형화!$G$71/hourly1!$F$8763+유형화!$G$72*hourly1!$G583/hourly1!$F$8763+유형화!$G$74*hourly1!I583/hourly1!$I$8763</f>
        <v>2.9909732892359262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443">
        <f>유형화!$F$71*hourly1!B584/hourly1!$B$8763+유형화!$F$72*hourly1!C584/hourly1!$C$8763+유형화!$F$73*hourly1!D584/hourly1!$D$8763+유형화!$F$74*hourly1!E584/hourly1!$E$8763</f>
        <v>92.648287943383409</v>
      </c>
      <c r="C583" s="441">
        <f>hourly1!$F584*유형화!$G$71/hourly1!$F$8763+유형화!$G$72*hourly1!$G584/hourly1!$F$8763+유형화!$G$74*hourly1!I584/hourly1!$I$8763</f>
        <v>3.2496767833834865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443">
        <f>유형화!$F$71*hourly1!B585/hourly1!$B$8763+유형화!$F$72*hourly1!C585/hourly1!$C$8763+유형화!$F$73*hourly1!D585/hourly1!$D$8763+유형화!$F$74*hourly1!E585/hourly1!$E$8763</f>
        <v>100.01352766153259</v>
      </c>
      <c r="C584" s="441">
        <f>hourly1!$F585*유형화!$G$71/hourly1!$F$8763+유형화!$G$72*hourly1!$G585/hourly1!$F$8763+유형화!$G$74*hourly1!I585/hourly1!$I$8763</f>
        <v>7.9551286899207696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443">
        <f>유형화!$F$71*hourly1!B586/hourly1!$B$8763+유형화!$F$72*hourly1!C586/hourly1!$C$8763+유형화!$F$73*hourly1!D586/hourly1!$D$8763+유형화!$F$74*hourly1!E586/hourly1!$E$8763</f>
        <v>244.60487677098672</v>
      </c>
      <c r="C585" s="441">
        <f>hourly1!$F586*유형화!$G$71/hourly1!$F$8763+유형화!$G$72*hourly1!$G586/hourly1!$F$8763+유형화!$G$74*hourly1!I586/hourly1!$I$8763</f>
        <v>8.1033425538075186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443">
        <f>유형화!$F$71*hourly1!B587/hourly1!$B$8763+유형화!$F$72*hourly1!C587/hourly1!$C$8763+유형화!$F$73*hourly1!D587/hourly1!$D$8763+유형화!$F$74*hourly1!E587/hourly1!$E$8763</f>
        <v>381.71889445159559</v>
      </c>
      <c r="C586" s="441">
        <f>hourly1!$F587*유형화!$G$71/hourly1!$F$8763+유형화!$G$72*hourly1!$G587/hourly1!$F$8763+유형화!$G$74*hourly1!I587/hourly1!$I$8763</f>
        <v>7.5246780525002821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443">
        <f>유형화!$F$71*hourly1!B588/hourly1!$B$8763+유형화!$F$72*hourly1!C588/hourly1!$C$8763+유형화!$F$73*hourly1!D588/hourly1!$D$8763+유형화!$F$74*hourly1!E588/hourly1!$E$8763</f>
        <v>464.05723145705491</v>
      </c>
      <c r="C587" s="441">
        <f>hourly1!$F588*유형화!$G$71/hourly1!$F$8763+유형화!$G$72*hourly1!$G588/hourly1!$F$8763+유형화!$G$74*hourly1!I588/hourly1!$I$8763</f>
        <v>6.6142972442478989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443">
        <f>유형화!$F$71*hourly1!B589/hourly1!$B$8763+유형화!$F$72*hourly1!C589/hourly1!$C$8763+유형화!$F$73*hourly1!D589/hourly1!$D$8763+유형화!$F$74*hourly1!E589/hourly1!$E$8763</f>
        <v>544.49367376132238</v>
      </c>
      <c r="C588" s="441">
        <f>hourly1!$F589*유형화!$G$71/hourly1!$F$8763+유형화!$G$72*hourly1!$G589/hourly1!$F$8763+유형화!$G$74*hourly1!I589/hourly1!$I$8763</f>
        <v>5.7944430384815586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443">
        <f>유형화!$F$71*hourly1!B590/hourly1!$B$8763+유형화!$F$72*hourly1!C590/hourly1!$C$8763+유형화!$F$73*hourly1!D590/hourly1!$D$8763+유형화!$F$74*hourly1!E590/hourly1!$E$8763</f>
        <v>458.59915700198843</v>
      </c>
      <c r="C589" s="441">
        <f>hourly1!$F590*유형화!$G$71/hourly1!$F$8763+유형화!$G$72*hourly1!$G590/hourly1!$F$8763+유형화!$G$74*hourly1!I590/hourly1!$I$8763</f>
        <v>5.0919198230788565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443">
        <f>유형화!$F$71*hourly1!B591/hourly1!$B$8763+유형화!$F$72*hourly1!C591/hourly1!$C$8763+유형화!$F$73*hourly1!D591/hourly1!$D$8763+유형화!$F$74*hourly1!E591/hourly1!$E$8763</f>
        <v>268.95852879385757</v>
      </c>
      <c r="C590" s="441">
        <f>hourly1!$F591*유형화!$G$71/hourly1!$F$8763+유형화!$G$72*hourly1!$G591/hourly1!$F$8763+유형화!$G$74*hourly1!I591/hourly1!$I$8763</f>
        <v>3.9532150114651365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443">
        <f>유형화!$F$71*hourly1!B592/hourly1!$B$8763+유형화!$F$72*hourly1!C592/hourly1!$C$8763+유형화!$F$73*hourly1!D592/hourly1!$D$8763+유형화!$F$74*hourly1!E592/hourly1!$E$8763</f>
        <v>364.64542565459487</v>
      </c>
      <c r="C591" s="441">
        <f>hourly1!$F592*유형화!$G$71/hourly1!$F$8763+유형화!$G$72*hourly1!$G592/hourly1!$F$8763+유형화!$G$74*hourly1!I592/hourly1!$I$8763</f>
        <v>4.0842101658220837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443">
        <f>유형화!$F$71*hourly1!B593/hourly1!$B$8763+유형화!$F$72*hourly1!C593/hourly1!$C$8763+유형화!$F$73*hourly1!D593/hourly1!$D$8763+유형화!$F$74*hourly1!E593/hourly1!$E$8763</f>
        <v>525.55560125891918</v>
      </c>
      <c r="C592" s="441">
        <f>hourly1!$F593*유형화!$G$71/hourly1!$F$8763+유형화!$G$72*hourly1!$G593/hourly1!$F$8763+유형화!$G$74*hourly1!I593/hourly1!$I$8763</f>
        <v>3.9140872368873598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443">
        <f>유형화!$F$71*hourly1!B594/hourly1!$B$8763+유형화!$F$72*hourly1!C594/hourly1!$C$8763+유형화!$F$73*hourly1!D594/hourly1!$D$8763+유형화!$F$74*hourly1!E594/hourly1!$E$8763</f>
        <v>443.41869116628703</v>
      </c>
      <c r="C593" s="441">
        <f>hourly1!$F594*유형화!$G$71/hourly1!$F$8763+유형화!$G$72*hourly1!$G594/hourly1!$F$8763+유형화!$G$74*hourly1!I594/hourly1!$I$8763</f>
        <v>3.893964540789987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443">
        <f>유형화!$F$71*hourly1!B595/hourly1!$B$8763+유형화!$F$72*hourly1!C595/hourly1!$C$8763+유형화!$F$73*hourly1!D595/hourly1!$D$8763+유형화!$F$74*hourly1!E595/hourly1!$E$8763</f>
        <v>388.18562482382248</v>
      </c>
      <c r="C594" s="441">
        <f>hourly1!$F595*유형화!$G$71/hourly1!$F$8763+유형화!$G$72*hourly1!$G595/hourly1!$F$8763+유형화!$G$74*hourly1!I595/hourly1!$I$8763</f>
        <v>4.1632445301189636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443">
        <f>유형화!$F$71*hourly1!B596/hourly1!$B$8763+유형화!$F$72*hourly1!C596/hourly1!$C$8763+유형화!$F$73*hourly1!D596/hourly1!$D$8763+유형화!$F$74*hourly1!E596/hourly1!$E$8763</f>
        <v>228.28796081878593</v>
      </c>
      <c r="C595" s="441">
        <f>hourly1!$F596*유형화!$G$71/hourly1!$F$8763+유형화!$G$72*hourly1!$G596/hourly1!$F$8763+유형화!$G$74*hourly1!I596/hourly1!$I$8763</f>
        <v>4.5543990529451479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443">
        <f>유형화!$F$71*hourly1!B597/hourly1!$B$8763+유형화!$F$72*hourly1!C597/hourly1!$C$8763+유형화!$F$73*hourly1!D597/hourly1!$D$8763+유형화!$F$74*hourly1!E597/hourly1!$E$8763</f>
        <v>156.01888098978591</v>
      </c>
      <c r="C596" s="441">
        <f>hourly1!$F597*유형화!$G$71/hourly1!$F$8763+유형화!$G$72*hourly1!$G597/hourly1!$F$8763+유형화!$G$74*hourly1!I597/hourly1!$I$8763</f>
        <v>4.1005654657137054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443">
        <f>유형화!$F$71*hourly1!B598/hourly1!$B$8763+유형화!$F$72*hourly1!C598/hourly1!$C$8763+유형화!$F$73*hourly1!D598/hourly1!$D$8763+유형화!$F$74*hourly1!E598/hourly1!$E$8763</f>
        <v>164.54105476201153</v>
      </c>
      <c r="C597" s="441">
        <f>hourly1!$F598*유형화!$G$71/hourly1!$F$8763+유형화!$G$72*hourly1!$G598/hourly1!$F$8763+유형화!$G$74*hourly1!I598/hourly1!$I$8763</f>
        <v>3.9901735890935557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443">
        <f>유형화!$F$71*hourly1!B599/hourly1!$B$8763+유형화!$F$72*hourly1!C599/hourly1!$C$8763+유형화!$F$73*hourly1!D599/hourly1!$D$8763+유형화!$F$74*hourly1!E599/hourly1!$E$8763</f>
        <v>88.967065318957054</v>
      </c>
      <c r="C598" s="441">
        <f>hourly1!$F599*유형화!$G$71/hourly1!$F$8763+유형화!$G$72*hourly1!$G599/hourly1!$F$8763+유형화!$G$74*hourly1!I599/hourly1!$I$8763</f>
        <v>4.5566735836872647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443">
        <f>유형화!$F$71*hourly1!B600/hourly1!$B$8763+유형화!$F$72*hourly1!C600/hourly1!$C$8763+유형화!$F$73*hourly1!D600/hourly1!$D$8763+유형화!$F$74*hourly1!E600/hourly1!$E$8763</f>
        <v>87.171891017556774</v>
      </c>
      <c r="C599" s="441">
        <f>hourly1!$F600*유형화!$G$71/hourly1!$F$8763+유형화!$G$72*hourly1!$G600/hourly1!$F$8763+유형화!$G$74*hourly1!I600/hourly1!$I$8763</f>
        <v>0.40247258892032278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443">
        <f>유형화!$F$71*hourly1!B601/hourly1!$B$8763+유형화!$F$72*hourly1!C601/hourly1!$C$8763+유형화!$F$73*hourly1!D601/hourly1!$D$8763+유형화!$F$74*hourly1!E601/hourly1!$E$8763</f>
        <v>85.410412909549862</v>
      </c>
      <c r="C600" s="441">
        <f>hourly1!$F601*유형화!$G$71/hourly1!$F$8763+유형화!$G$72*hourly1!$G601/hourly1!$F$8763+유형화!$G$74*hourly1!I601/hourly1!$I$8763</f>
        <v>0.34092327037530201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443">
        <f>유형화!$F$71*hourly1!B602/hourly1!$B$8763+유형화!$F$72*hourly1!C602/hourly1!$C$8763+유형화!$F$73*hourly1!D602/hourly1!$D$8763+유형화!$F$74*hourly1!E602/hourly1!$E$8763</f>
        <v>84.597995340600932</v>
      </c>
      <c r="C601" s="441">
        <f>hourly1!$F602*유형화!$G$71/hourly1!$F$8763+유형화!$G$72*hourly1!$G602/hourly1!$F$8763+유형화!$G$74*hourly1!I602/hourly1!$I$8763</f>
        <v>0.43001801246141125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443">
        <f>유형화!$F$71*hourly1!B603/hourly1!$B$8763+유형화!$F$72*hourly1!C603/hourly1!$C$8763+유형화!$F$73*hourly1!D603/hourly1!$D$8763+유형화!$F$74*hourly1!E603/hourly1!$E$8763</f>
        <v>83.661322691135567</v>
      </c>
      <c r="C602" s="441">
        <f>hourly1!$F603*유형화!$G$71/hourly1!$F$8763+유형화!$G$72*hourly1!$G603/hourly1!$F$8763+유형화!$G$74*hourly1!I603/hourly1!$I$8763</f>
        <v>0.72610560365238952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443">
        <f>유형화!$F$71*hourly1!B604/hourly1!$B$8763+유형화!$F$72*hourly1!C604/hourly1!$C$8763+유형화!$F$73*hourly1!D604/hourly1!$D$8763+유형화!$F$74*hourly1!E604/hourly1!$E$8763</f>
        <v>83.430231931155106</v>
      </c>
      <c r="C603" s="441">
        <f>hourly1!$F604*유형화!$G$71/hourly1!$F$8763+유형화!$G$72*hourly1!$G604/hourly1!$F$8763+유형화!$G$74*hourly1!I604/hourly1!$I$8763</f>
        <v>1.0509540502833672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443">
        <f>유형화!$F$71*hourly1!B605/hourly1!$B$8763+유형화!$F$72*hourly1!C605/hourly1!$C$8763+유형화!$F$73*hourly1!D605/hourly1!$D$8763+유형화!$F$74*hourly1!E605/hourly1!$E$8763</f>
        <v>83.493273058195768</v>
      </c>
      <c r="C604" s="441">
        <f>hourly1!$F605*유형화!$G$71/hourly1!$F$8763+유형화!$G$72*hourly1!$G605/hourly1!$F$8763+유형화!$G$74*hourly1!I605/hourly1!$I$8763</f>
        <v>1.3034798417997007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443">
        <f>유형화!$F$71*hourly1!B606/hourly1!$B$8763+유형화!$F$72*hourly1!C606/hourly1!$C$8763+유형화!$F$73*hourly1!D606/hourly1!$D$8763+유형화!$F$74*hourly1!E606/hourly1!$E$8763</f>
        <v>83.516939550474987</v>
      </c>
      <c r="C605" s="441">
        <f>hourly1!$F606*유형화!$G$71/hourly1!$F$8763+유형화!$G$72*hourly1!$G606/hourly1!$F$8763+유형화!$G$74*hourly1!I606/hourly1!$I$8763</f>
        <v>1.5227431984641682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443">
        <f>유형화!$F$71*hourly1!B607/hourly1!$B$8763+유형화!$F$72*hourly1!C607/hourly1!$C$8763+유형화!$F$73*hourly1!D607/hourly1!$D$8763+유형화!$F$74*hourly1!E607/hourly1!$E$8763</f>
        <v>83.598310003701144</v>
      </c>
      <c r="C606" s="441">
        <f>hourly1!$F607*유형화!$G$71/hourly1!$F$8763+유형화!$G$72*hourly1!$G607/hourly1!$F$8763+유형화!$G$74*hourly1!I607/hourly1!$I$8763</f>
        <v>1.7634404962467289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443">
        <f>유형화!$F$71*hourly1!B608/hourly1!$B$8763+유형화!$F$72*hourly1!C608/hourly1!$C$8763+유형화!$F$73*hourly1!D608/hourly1!$D$8763+유형화!$F$74*hourly1!E608/hourly1!$E$8763</f>
        <v>84.681856558202981</v>
      </c>
      <c r="C607" s="441">
        <f>hourly1!$F608*유형화!$G$71/hourly1!$F$8763+유형화!$G$72*hourly1!$G608/hourly1!$F$8763+유형화!$G$74*hourly1!I608/hourly1!$I$8763</f>
        <v>1.9029426429953866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443">
        <f>유형화!$F$71*hourly1!B609/hourly1!$B$8763+유형화!$F$72*hourly1!C609/hourly1!$C$8763+유형화!$F$73*hourly1!D609/hourly1!$D$8763+유형화!$F$74*hourly1!E609/hourly1!$E$8763</f>
        <v>91.523712723883619</v>
      </c>
      <c r="C608" s="441">
        <f>hourly1!$F609*유형화!$G$71/hourly1!$F$8763+유형화!$G$72*hourly1!$G609/hourly1!$F$8763+유형화!$G$74*hourly1!I609/hourly1!$I$8763</f>
        <v>6.5026744722186676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443">
        <f>유형화!$F$71*hourly1!B610/hourly1!$B$8763+유형화!$F$72*hourly1!C610/hourly1!$C$8763+유형화!$F$73*hourly1!D610/hourly1!$D$8763+유형화!$F$74*hourly1!E610/hourly1!$E$8763</f>
        <v>155.88455334188959</v>
      </c>
      <c r="C609" s="441">
        <f>hourly1!$F610*유형화!$G$71/hourly1!$F$8763+유형화!$G$72*hourly1!$G610/hourly1!$F$8763+유형화!$G$74*hourly1!I610/hourly1!$I$8763</f>
        <v>6.8220634507846292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443">
        <f>유형화!$F$71*hourly1!B611/hourly1!$B$8763+유형화!$F$72*hourly1!C611/hourly1!$C$8763+유형화!$F$73*hourly1!D611/hourly1!$D$8763+유형화!$F$74*hourly1!E611/hourly1!$E$8763</f>
        <v>157.9839769913433</v>
      </c>
      <c r="C610" s="441">
        <f>hourly1!$F611*유형화!$G$71/hourly1!$F$8763+유형화!$G$72*hourly1!$G611/hourly1!$F$8763+유형화!$G$74*hourly1!I611/hourly1!$I$8763</f>
        <v>6.4612362066574773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443">
        <f>유형화!$F$71*hourly1!B612/hourly1!$B$8763+유형화!$F$72*hourly1!C612/hourly1!$C$8763+유형화!$F$73*hourly1!D612/hourly1!$D$8763+유형화!$F$74*hourly1!E612/hourly1!$E$8763</f>
        <v>160.48793130001874</v>
      </c>
      <c r="C611" s="441">
        <f>hourly1!$F612*유형화!$G$71/hourly1!$F$8763+유형화!$G$72*hourly1!$G612/hourly1!$F$8763+유형화!$G$74*hourly1!I612/hourly1!$I$8763</f>
        <v>5.6826028676917844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443">
        <f>유형화!$F$71*hourly1!B613/hourly1!$B$8763+유형화!$F$72*hourly1!C613/hourly1!$C$8763+유형화!$F$73*hourly1!D613/hourly1!$D$8763+유형화!$F$74*hourly1!E613/hourly1!$E$8763</f>
        <v>162.20466231213894</v>
      </c>
      <c r="C612" s="441">
        <f>hourly1!$F613*유형화!$G$71/hourly1!$F$8763+유형화!$G$72*hourly1!$G613/hourly1!$F$8763+유형화!$G$74*hourly1!I613/hourly1!$I$8763</f>
        <v>4.9316533961640543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443">
        <f>유형화!$F$71*hourly1!B614/hourly1!$B$8763+유형화!$F$72*hourly1!C614/hourly1!$C$8763+유형화!$F$73*hourly1!D614/hourly1!$D$8763+유형화!$F$74*hourly1!E614/hourly1!$E$8763</f>
        <v>158.19012276330457</v>
      </c>
      <c r="C613" s="441">
        <f>hourly1!$F614*유형화!$G$71/hourly1!$F$8763+유형화!$G$72*hourly1!$G614/hourly1!$F$8763+유형화!$G$74*hourly1!I614/hourly1!$I$8763</f>
        <v>4.2726520178744263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443">
        <f>유형화!$F$71*hourly1!B615/hourly1!$B$8763+유형화!$F$72*hourly1!C615/hourly1!$C$8763+유형화!$F$73*hourly1!D615/hourly1!$D$8763+유형화!$F$74*hourly1!E615/hourly1!$E$8763</f>
        <v>155.34438766084213</v>
      </c>
      <c r="C614" s="441">
        <f>hourly1!$F615*유형화!$G$71/hourly1!$F$8763+유형화!$G$72*hourly1!$G615/hourly1!$F$8763+유형화!$G$74*hourly1!I615/hourly1!$I$8763</f>
        <v>3.0589656763748425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443">
        <f>유형화!$F$71*hourly1!B616/hourly1!$B$8763+유형화!$F$72*hourly1!C616/hourly1!$C$8763+유형화!$F$73*hourly1!D616/hourly1!$D$8763+유형화!$F$74*hourly1!E616/hourly1!$E$8763</f>
        <v>147.28595691058771</v>
      </c>
      <c r="C615" s="441">
        <f>hourly1!$F616*유형화!$G$71/hourly1!$F$8763+유형화!$G$72*hourly1!$G616/hourly1!$F$8763+유형화!$G$74*hourly1!I616/hourly1!$I$8763</f>
        <v>3.173799097602692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443">
        <f>유형화!$F$71*hourly1!B617/hourly1!$B$8763+유형화!$F$72*hourly1!C617/hourly1!$C$8763+유형화!$F$73*hourly1!D617/hourly1!$D$8763+유형화!$F$74*hourly1!E617/hourly1!$E$8763</f>
        <v>149.40944046687289</v>
      </c>
      <c r="C616" s="441">
        <f>hourly1!$F617*유형화!$G$71/hourly1!$F$8763+유형화!$G$72*hourly1!$G617/hourly1!$F$8763+유형화!$G$74*hourly1!I617/hourly1!$I$8763</f>
        <v>3.0110292193541195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443">
        <f>유형화!$F$71*hourly1!B618/hourly1!$B$8763+유형화!$F$72*hourly1!C618/hourly1!$C$8763+유형화!$F$73*hourly1!D618/hourly1!$D$8763+유형화!$F$74*hourly1!E618/hourly1!$E$8763</f>
        <v>147.59116372538264</v>
      </c>
      <c r="C617" s="441">
        <f>hourly1!$F618*유형화!$G$71/hourly1!$F$8763+유형화!$G$72*hourly1!$G618/hourly1!$F$8763+유형화!$G$74*hourly1!I618/hourly1!$I$8763</f>
        <v>2.9340528360158356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443">
        <f>유형화!$F$71*hourly1!B619/hourly1!$B$8763+유형화!$F$72*hourly1!C619/hourly1!$C$8763+유형화!$F$73*hourly1!D619/hourly1!$D$8763+유형화!$F$74*hourly1!E619/hourly1!$E$8763</f>
        <v>146.44023656279759</v>
      </c>
      <c r="C618" s="441">
        <f>hourly1!$F619*유형화!$G$71/hourly1!$F$8763+유형화!$G$72*hourly1!$G619/hourly1!$F$8763+유형화!$G$74*hourly1!I619/hourly1!$I$8763</f>
        <v>3.167728366077065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443">
        <f>유형화!$F$71*hourly1!B620/hourly1!$B$8763+유형화!$F$72*hourly1!C620/hourly1!$C$8763+유형화!$F$73*hourly1!D620/hourly1!$D$8763+유형화!$F$74*hourly1!E620/hourly1!$E$8763</f>
        <v>145.39436760429012</v>
      </c>
      <c r="C619" s="441">
        <f>hourly1!$F620*유형화!$G$71/hourly1!$F$8763+유형화!$G$72*hourly1!$G620/hourly1!$F$8763+유형화!$G$74*hourly1!I620/hourly1!$I$8763</f>
        <v>3.480132568063643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443">
        <f>유형화!$F$71*hourly1!B621/hourly1!$B$8763+유형화!$F$72*hourly1!C621/hourly1!$C$8763+유형화!$F$73*hourly1!D621/hourly1!$D$8763+유형화!$F$74*hourly1!E621/hourly1!$E$8763</f>
        <v>152.02182705882009</v>
      </c>
      <c r="C620" s="441">
        <f>hourly1!$F621*유형화!$G$71/hourly1!$F$8763+유형화!$G$72*hourly1!$G621/hourly1!$F$8763+유형화!$G$74*hourly1!I621/hourly1!$I$8763</f>
        <v>3.1505954032272157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443">
        <f>유형화!$F$71*hourly1!B622/hourly1!$B$8763+유형화!$F$72*hourly1!C622/hourly1!$C$8763+유형화!$F$73*hourly1!D622/hourly1!$D$8763+유형화!$F$74*hourly1!E622/hourly1!$E$8763</f>
        <v>160.75293239787473</v>
      </c>
      <c r="C621" s="441">
        <f>hourly1!$F622*유형화!$G$71/hourly1!$F$8763+유형화!$G$72*hourly1!$G622/hourly1!$F$8763+유형화!$G$74*hourly1!I622/hourly1!$I$8763</f>
        <v>3.0504391575114811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443">
        <f>유형화!$F$71*hourly1!B623/hourly1!$B$8763+유형화!$F$72*hourly1!C623/hourly1!$C$8763+유형화!$F$73*hourly1!D623/hourly1!$D$8763+유형화!$F$74*hourly1!E623/hourly1!$E$8763</f>
        <v>86.860756985972046</v>
      </c>
      <c r="C622" s="441">
        <f>hourly1!$F623*유형화!$G$71/hourly1!$F$8763+유형화!$G$72*hourly1!$G623/hourly1!$F$8763+유형화!$G$74*hourly1!I623/hourly1!$I$8763</f>
        <v>3.7303711548236471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443">
        <f>유형화!$F$71*hourly1!B624/hourly1!$B$8763+유형화!$F$72*hourly1!C624/hourly1!$C$8763+유형화!$F$73*hourly1!D624/hourly1!$D$8763+유형화!$F$74*hourly1!E624/hourly1!$E$8763</f>
        <v>85.106948091766057</v>
      </c>
      <c r="C623" s="441">
        <f>hourly1!$F624*유형화!$G$71/hourly1!$F$8763+유형화!$G$72*hourly1!$G624/hourly1!$F$8763+유형화!$G$74*hourly1!I624/hourly1!$I$8763</f>
        <v>0.36599592703808281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443">
        <f>유형화!$F$71*hourly1!B625/hourly1!$B$8763+유형화!$F$72*hourly1!C625/hourly1!$C$8763+유형화!$F$73*hourly1!D625/hourly1!$D$8763+유형화!$F$74*hourly1!E625/hourly1!$E$8763</f>
        <v>83.40632600105809</v>
      </c>
      <c r="C624" s="441">
        <f>hourly1!$F625*유형화!$G$71/hourly1!$F$8763+유형화!$G$72*hourly1!$G625/hourly1!$F$8763+유형화!$G$74*hourly1!I625/hourly1!$I$8763</f>
        <v>0.33954568386392264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443">
        <f>유형화!$F$71*hourly1!B626/hourly1!$B$8763+유형화!$F$72*hourly1!C626/hourly1!$C$8763+유형화!$F$73*hourly1!D626/hourly1!$D$8763+유형화!$F$74*hourly1!E626/hourly1!$E$8763</f>
        <v>82.668936853156239</v>
      </c>
      <c r="C625" s="441">
        <f>hourly1!$F626*유형화!$G$71/hourly1!$F$8763+유형화!$G$72*hourly1!$G626/hourly1!$F$8763+유형화!$G$74*hourly1!I626/hourly1!$I$8763</f>
        <v>0.30173133739064761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443">
        <f>유형화!$F$71*hourly1!B627/hourly1!$B$8763+유형화!$F$72*hourly1!C627/hourly1!$C$8763+유형화!$F$73*hourly1!D627/hourly1!$D$8763+유형화!$F$74*hourly1!E627/hourly1!$E$8763</f>
        <v>83.116642613569837</v>
      </c>
      <c r="C626" s="441">
        <f>hourly1!$F627*유형화!$G$71/hourly1!$F$8763+유형화!$G$72*hourly1!$G627/hourly1!$F$8763+유형화!$G$74*hourly1!I627/hourly1!$I$8763</f>
        <v>0.39317641173929463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443">
        <f>유형화!$F$71*hourly1!B628/hourly1!$B$8763+유형화!$F$72*hourly1!C628/hourly1!$C$8763+유형화!$F$73*hourly1!D628/hourly1!$D$8763+유형화!$F$74*hourly1!E628/hourly1!$E$8763</f>
        <v>83.283260786331766</v>
      </c>
      <c r="C627" s="441">
        <f>hourly1!$F628*유형화!$G$71/hourly1!$F$8763+유형화!$G$72*hourly1!$G628/hourly1!$F$8763+유형화!$G$74*hourly1!I628/hourly1!$I$8763</f>
        <v>0.87104429608628464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443">
        <f>유형화!$F$71*hourly1!B629/hourly1!$B$8763+유형화!$F$72*hourly1!C629/hourly1!$C$8763+유형화!$F$73*hourly1!D629/hourly1!$D$8763+유형화!$F$74*hourly1!E629/hourly1!$E$8763</f>
        <v>83.693317248092384</v>
      </c>
      <c r="C628" s="441">
        <f>hourly1!$F629*유형화!$G$71/hourly1!$F$8763+유형화!$G$72*hourly1!$G629/hourly1!$F$8763+유형화!$G$74*hourly1!I629/hourly1!$I$8763</f>
        <v>1.3332557705598567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443">
        <f>유형화!$F$71*hourly1!B630/hourly1!$B$8763+유형화!$F$72*hourly1!C630/hourly1!$C$8763+유형화!$F$73*hourly1!D630/hourly1!$D$8763+유형화!$F$74*hourly1!E630/hourly1!$E$8763</f>
        <v>83.889294574304685</v>
      </c>
      <c r="C629" s="441">
        <f>hourly1!$F630*유형화!$G$71/hourly1!$F$8763+유형화!$G$72*hourly1!$G630/hourly1!$F$8763+유형화!$G$74*hourly1!I630/hourly1!$I$8763</f>
        <v>1.670824076163449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443">
        <f>유형화!$F$71*hourly1!B631/hourly1!$B$8763+유형화!$F$72*hourly1!C631/hourly1!$C$8763+유형화!$F$73*hourly1!D631/hourly1!$D$8763+유형화!$F$74*hourly1!E631/hourly1!$E$8763</f>
        <v>84.032985684548109</v>
      </c>
      <c r="C630" s="441">
        <f>hourly1!$F631*유형화!$G$71/hourly1!$F$8763+유형화!$G$72*hourly1!$G631/hourly1!$F$8763+유형화!$G$74*hourly1!I631/hourly1!$I$8763</f>
        <v>1.9711348429421134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443">
        <f>유형화!$F$71*hourly1!B632/hourly1!$B$8763+유형화!$F$72*hourly1!C632/hourly1!$C$8763+유형화!$F$73*hourly1!D632/hourly1!$D$8763+유형화!$F$74*hourly1!E632/hourly1!$E$8763</f>
        <v>85.237675481524107</v>
      </c>
      <c r="C631" s="441">
        <f>hourly1!$F632*유형화!$G$71/hourly1!$F$8763+유형화!$G$72*hourly1!$G632/hourly1!$F$8763+유형화!$G$74*hourly1!I632/hourly1!$I$8763</f>
        <v>2.1782843283087567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443">
        <f>유형화!$F$71*hourly1!B633/hourly1!$B$8763+유형화!$F$72*hourly1!C633/hourly1!$C$8763+유형화!$F$73*hourly1!D633/hourly1!$D$8763+유형화!$F$74*hourly1!E633/hourly1!$E$8763</f>
        <v>92.141762245469181</v>
      </c>
      <c r="C632" s="441">
        <f>hourly1!$F633*유형화!$G$71/hourly1!$F$8763+유형화!$G$72*hourly1!$G633/hourly1!$F$8763+유형화!$G$74*hourly1!I633/hourly1!$I$8763</f>
        <v>6.8027983427686003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443">
        <f>유형화!$F$71*hourly1!B634/hourly1!$B$8763+유형화!$F$72*hourly1!C634/hourly1!$C$8763+유형화!$F$73*hourly1!D634/hourly1!$D$8763+유형화!$F$74*hourly1!E634/hourly1!$E$8763</f>
        <v>87.338703527627644</v>
      </c>
      <c r="C633" s="441">
        <f>hourly1!$F634*유형화!$G$71/hourly1!$F$8763+유형화!$G$72*hourly1!$G634/hourly1!$F$8763+유형화!$G$74*hourly1!I634/hourly1!$I$8763</f>
        <v>7.0965928470051978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443">
        <f>유형화!$F$71*hourly1!B635/hourly1!$B$8763+유형화!$F$72*hourly1!C635/hourly1!$C$8763+유형화!$F$73*hourly1!D635/hourly1!$D$8763+유형화!$F$74*hourly1!E635/hourly1!$E$8763</f>
        <v>90.508390136660594</v>
      </c>
      <c r="C634" s="441">
        <f>hourly1!$F635*유형화!$G$71/hourly1!$F$8763+유형화!$G$72*hourly1!$G635/hourly1!$F$8763+유형화!$G$74*hourly1!I635/hourly1!$I$8763</f>
        <v>6.7788787181931287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443">
        <f>유형화!$F$71*hourly1!B636/hourly1!$B$8763+유형화!$F$72*hourly1!C636/hourly1!$C$8763+유형화!$F$73*hourly1!D636/hourly1!$D$8763+유형화!$F$74*hourly1!E636/hourly1!$E$8763</f>
        <v>94.51541555162288</v>
      </c>
      <c r="C635" s="441">
        <f>hourly1!$F636*유형화!$G$71/hourly1!$F$8763+유형화!$G$72*hourly1!$G636/hourly1!$F$8763+유형화!$G$74*hourly1!I636/hourly1!$I$8763</f>
        <v>6.1824688990335979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443">
        <f>유형화!$F$71*hourly1!B637/hourly1!$B$8763+유형화!$F$72*hourly1!C637/hourly1!$C$8763+유형화!$F$73*hourly1!D637/hourly1!$D$8763+유형화!$F$74*hourly1!E637/hourly1!$E$8763</f>
        <v>97.638105894781148</v>
      </c>
      <c r="C636" s="441">
        <f>hourly1!$F637*유형화!$G$71/hourly1!$F$8763+유형화!$G$72*hourly1!$G637/hourly1!$F$8763+유형화!$G$74*hourly1!I637/hourly1!$I$8763</f>
        <v>5.5884669000096814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443">
        <f>유형화!$F$71*hourly1!B638/hourly1!$B$8763+유형화!$F$72*hourly1!C638/hourly1!$C$8763+유형화!$F$73*hourly1!D638/hourly1!$D$8763+유형화!$F$74*hourly1!E638/hourly1!$E$8763</f>
        <v>95.205818055783482</v>
      </c>
      <c r="C637" s="441">
        <f>hourly1!$F638*유형화!$G$71/hourly1!$F$8763+유형화!$G$72*hourly1!$G638/hourly1!$F$8763+유형화!$G$74*hourly1!I638/hourly1!$I$8763</f>
        <v>5.1587422592311105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443">
        <f>유형화!$F$71*hourly1!B639/hourly1!$B$8763+유형화!$F$72*hourly1!C639/hourly1!$C$8763+유형화!$F$73*hourly1!D639/hourly1!$D$8763+유형화!$F$74*hourly1!E639/hourly1!$E$8763</f>
        <v>93.588493822953282</v>
      </c>
      <c r="C638" s="441">
        <f>hourly1!$F639*유형화!$G$71/hourly1!$F$8763+유형화!$G$72*hourly1!$G639/hourly1!$F$8763+유형화!$G$74*hourly1!I639/hourly1!$I$8763</f>
        <v>4.1045962873631971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443">
        <f>유형화!$F$71*hourly1!B640/hourly1!$B$8763+유형화!$F$72*hourly1!C640/hourly1!$C$8763+유형화!$F$73*hourly1!D640/hourly1!$D$8763+유형화!$F$74*hourly1!E640/hourly1!$E$8763</f>
        <v>86.254064347122522</v>
      </c>
      <c r="C639" s="441">
        <f>hourly1!$F640*유형화!$G$71/hourly1!$F$8763+유형화!$G$72*hourly1!$G640/hourly1!$F$8763+유형화!$G$74*hourly1!I640/hourly1!$I$8763</f>
        <v>4.2587462592752532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443">
        <f>유형화!$F$71*hourly1!B641/hourly1!$B$8763+유형화!$F$72*hourly1!C641/hourly1!$C$8763+유형화!$F$73*hourly1!D641/hourly1!$D$8763+유형화!$F$74*hourly1!E641/hourly1!$E$8763</f>
        <v>88.742314292320671</v>
      </c>
      <c r="C640" s="441">
        <f>hourly1!$F641*유형화!$G$71/hourly1!$F$8763+유형화!$G$72*hourly1!$G641/hourly1!$F$8763+유형화!$G$74*hourly1!I641/hourly1!$I$8763</f>
        <v>4.1009130005245007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443">
        <f>유형화!$F$71*hourly1!B642/hourly1!$B$8763+유형화!$F$72*hourly1!C642/hourly1!$C$8763+유형화!$F$73*hourly1!D642/hourly1!$D$8763+유형화!$F$74*hourly1!E642/hourly1!$E$8763</f>
        <v>87.041270347454301</v>
      </c>
      <c r="C641" s="441">
        <f>hourly1!$F642*유형화!$G$71/hourly1!$F$8763+유형화!$G$72*hourly1!$G642/hourly1!$F$8763+유형화!$G$74*hourly1!I642/hourly1!$I$8763</f>
        <v>4.0146388633335697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443">
        <f>유형화!$F$71*hourly1!B643/hourly1!$B$8763+유형화!$F$72*hourly1!C643/hourly1!$C$8763+유형화!$F$73*hourly1!D643/hourly1!$D$8763+유형화!$F$74*hourly1!E643/hourly1!$E$8763</f>
        <v>85.816912121702686</v>
      </c>
      <c r="C642" s="441">
        <f>hourly1!$F643*유형화!$G$71/hourly1!$F$8763+유형화!$G$72*hourly1!$G643/hourly1!$F$8763+유형화!$G$74*hourly1!I643/hourly1!$I$8763</f>
        <v>4.1044743985183665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443">
        <f>유형화!$F$71*hourly1!B644/hourly1!$B$8763+유형화!$F$72*hourly1!C644/hourly1!$C$8763+유형화!$F$73*hourly1!D644/hourly1!$D$8763+유형화!$F$74*hourly1!E644/hourly1!$E$8763</f>
        <v>84.285816082356618</v>
      </c>
      <c r="C643" s="441">
        <f>hourly1!$F644*유형화!$G$71/hourly1!$F$8763+유형화!$G$72*hourly1!$G644/hourly1!$F$8763+유형화!$G$74*hourly1!I644/hourly1!$I$8763</f>
        <v>4.3245257877890548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443">
        <f>유형화!$F$71*hourly1!B645/hourly1!$B$8763+유형화!$F$72*hourly1!C645/hourly1!$C$8763+유형화!$F$73*hourly1!D645/hourly1!$D$8763+유형화!$F$74*hourly1!E645/hourly1!$E$8763</f>
        <v>90.876138151144957</v>
      </c>
      <c r="C644" s="441">
        <f>hourly1!$F645*유형화!$G$71/hourly1!$F$8763+유형화!$G$72*hourly1!$G645/hourly1!$F$8763+유형화!$G$74*hourly1!I645/hourly1!$I$8763</f>
        <v>4.0351197064545916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443">
        <f>유형화!$F$71*hourly1!B646/hourly1!$B$8763+유형화!$F$72*hourly1!C646/hourly1!$C$8763+유형화!$F$73*hourly1!D646/hourly1!$D$8763+유형화!$F$74*hourly1!E646/hourly1!$E$8763</f>
        <v>99.626838378860214</v>
      </c>
      <c r="C645" s="441">
        <f>hourly1!$F646*유형화!$G$71/hourly1!$F$8763+유형화!$G$72*hourly1!$G646/hourly1!$F$8763+유형화!$G$74*hourly1!I646/hourly1!$I$8763</f>
        <v>4.0964104508531731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443">
        <f>유형화!$F$71*hourly1!B647/hourly1!$B$8763+유형화!$F$72*hourly1!C647/hourly1!$C$8763+유형화!$F$73*hourly1!D647/hourly1!$D$8763+유형화!$F$74*hourly1!E647/hourly1!$E$8763</f>
        <v>89.069618538855693</v>
      </c>
      <c r="C646" s="441">
        <f>hourly1!$F647*유형화!$G$71/hourly1!$F$8763+유형화!$G$72*hourly1!$G647/hourly1!$F$8763+유형화!$G$74*hourly1!I647/hourly1!$I$8763</f>
        <v>4.7513743976007357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443">
        <f>유형화!$F$71*hourly1!B648/hourly1!$B$8763+유형화!$F$72*hourly1!C648/hourly1!$C$8763+유형화!$F$73*hourly1!D648/hourly1!$D$8763+유형화!$F$74*hourly1!E648/hourly1!$E$8763</f>
        <v>87.473905415425264</v>
      </c>
      <c r="C647" s="441">
        <f>hourly1!$F648*유형화!$G$71/hourly1!$F$8763+유형화!$G$72*hourly1!$G648/hourly1!$F$8763+유형화!$G$74*hourly1!I648/hourly1!$I$8763</f>
        <v>0.3851390249268537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443">
        <f>유형화!$F$71*hourly1!B649/hourly1!$B$8763+유형화!$F$72*hourly1!C649/hourly1!$C$8763+유형화!$F$73*hourly1!D649/hourly1!$D$8763+유형화!$F$74*hourly1!E649/hourly1!$E$8763</f>
        <v>85.843609730875343</v>
      </c>
      <c r="C648" s="441">
        <f>hourly1!$F649*유형화!$G$71/hourly1!$F$8763+유형화!$G$72*hourly1!$G649/hourly1!$F$8763+유형화!$G$74*hourly1!I649/hourly1!$I$8763</f>
        <v>0.69106043832284492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443">
        <f>유형화!$F$71*hourly1!B650/hourly1!$B$8763+유형화!$F$72*hourly1!C650/hourly1!$C$8763+유형화!$F$73*hourly1!D650/hourly1!$D$8763+유형화!$F$74*hourly1!E650/hourly1!$E$8763</f>
        <v>85.283996561228264</v>
      </c>
      <c r="C649" s="441">
        <f>hourly1!$F650*유형화!$G$71/hourly1!$F$8763+유형화!$G$72*hourly1!$G650/hourly1!$F$8763+유형화!$G$74*hourly1!I650/hourly1!$I$8763</f>
        <v>1.2909991517842869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443">
        <f>유형화!$F$71*hourly1!B651/hourly1!$B$8763+유형화!$F$72*hourly1!C651/hourly1!$C$8763+유형화!$F$73*hourly1!D651/hourly1!$D$8763+유형화!$F$74*hourly1!E651/hourly1!$E$8763</f>
        <v>102.48869273993016</v>
      </c>
      <c r="C650" s="441">
        <f>hourly1!$F651*유형화!$G$71/hourly1!$F$8763+유형화!$G$72*hourly1!$G651/hourly1!$F$8763+유형화!$G$74*hourly1!I651/hourly1!$I$8763</f>
        <v>1.7238946004823541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443">
        <f>유형화!$F$71*hourly1!B652/hourly1!$B$8763+유형화!$F$72*hourly1!C652/hourly1!$C$8763+유형화!$F$73*hourly1!D652/hourly1!$D$8763+유형화!$F$74*hourly1!E652/hourly1!$E$8763</f>
        <v>102.59930858818186</v>
      </c>
      <c r="C651" s="441">
        <f>hourly1!$F652*유형화!$G$71/hourly1!$F$8763+유형화!$G$72*hourly1!$G652/hourly1!$F$8763+유형화!$G$74*hourly1!I652/hourly1!$I$8763</f>
        <v>2.1582005032310572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443">
        <f>유형화!$F$71*hourly1!B653/hourly1!$B$8763+유형화!$F$72*hourly1!C653/hourly1!$C$8763+유형화!$F$73*hourly1!D653/hourly1!$D$8763+유형화!$F$74*hourly1!E653/hourly1!$E$8763</f>
        <v>103.01871220050819</v>
      </c>
      <c r="C652" s="441">
        <f>hourly1!$F653*유형화!$G$71/hourly1!$F$8763+유형화!$G$72*hourly1!$G653/hourly1!$F$8763+유형화!$G$74*hourly1!I653/hourly1!$I$8763</f>
        <v>2.5604059174740024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443">
        <f>유형화!$F$71*hourly1!B654/hourly1!$B$8763+유형화!$F$72*hourly1!C654/hourly1!$C$8763+유형화!$F$73*hourly1!D654/hourly1!$D$8763+유형화!$F$74*hourly1!E654/hourly1!$E$8763</f>
        <v>103.08398109669997</v>
      </c>
      <c r="C653" s="441">
        <f>hourly1!$F654*유형화!$G$71/hourly1!$F$8763+유형화!$G$72*hourly1!$G654/hourly1!$F$8763+유형화!$G$74*hourly1!I654/hourly1!$I$8763</f>
        <v>2.8577706126808997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443">
        <f>유형화!$F$71*hourly1!B655/hourly1!$B$8763+유형화!$F$72*hourly1!C655/hourly1!$C$8763+유형화!$F$73*hourly1!D655/hourly1!$D$8763+유형화!$F$74*hourly1!E655/hourly1!$E$8763</f>
        <v>103.07263369383264</v>
      </c>
      <c r="C654" s="441">
        <f>hourly1!$F655*유형화!$G$71/hourly1!$F$8763+유형화!$G$72*hourly1!$G655/hourly1!$F$8763+유형화!$G$74*hourly1!I655/hourly1!$I$8763</f>
        <v>3.1036806294192218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443">
        <f>유형화!$F$71*hourly1!B656/hourly1!$B$8763+유형화!$F$72*hourly1!C656/hourly1!$C$8763+유형화!$F$73*hourly1!D656/hourly1!$D$8763+유형화!$F$74*hourly1!E656/hourly1!$E$8763</f>
        <v>104.02681321973891</v>
      </c>
      <c r="C655" s="441">
        <f>hourly1!$F656*유형화!$G$71/hourly1!$F$8763+유형화!$G$72*hourly1!$G656/hourly1!$F$8763+유형화!$G$74*hourly1!I656/hourly1!$I$8763</f>
        <v>3.3854844853096377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443">
        <f>유형화!$F$71*hourly1!B657/hourly1!$B$8763+유형화!$F$72*hourly1!C657/hourly1!$C$8763+유형화!$F$73*hourly1!D657/hourly1!$D$8763+유형화!$F$74*hourly1!E657/hourly1!$E$8763</f>
        <v>110.6525236384886</v>
      </c>
      <c r="C656" s="441">
        <f>hourly1!$F657*유형화!$G$71/hourly1!$F$8763+유형화!$G$72*hourly1!$G657/hourly1!$F$8763+유형화!$G$74*hourly1!I657/hourly1!$I$8763</f>
        <v>8.1336678919875673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443">
        <f>유형화!$F$71*hourly1!B658/hourly1!$B$8763+유형화!$F$72*hourly1!C658/hourly1!$C$8763+유형화!$F$73*hourly1!D658/hourly1!$D$8763+유형화!$F$74*hourly1!E658/hourly1!$E$8763</f>
        <v>245.18551873057183</v>
      </c>
      <c r="C657" s="441">
        <f>hourly1!$F658*유형화!$G$71/hourly1!$F$8763+유형화!$G$72*hourly1!$G658/hourly1!$F$8763+유형화!$G$74*hourly1!I658/hourly1!$I$8763</f>
        <v>8.257808527097815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443">
        <f>유형화!$F$71*hourly1!B659/hourly1!$B$8763+유형화!$F$72*hourly1!C659/hourly1!$C$8763+유형화!$F$73*hourly1!D659/hourly1!$D$8763+유형화!$F$74*hourly1!E659/hourly1!$E$8763</f>
        <v>383.0868063294941</v>
      </c>
      <c r="C658" s="441">
        <f>hourly1!$F659*유형화!$G$71/hourly1!$F$8763+유형화!$G$72*hourly1!$G659/hourly1!$F$8763+유형화!$G$74*hourly1!I659/hourly1!$I$8763</f>
        <v>7.7714198848030165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443">
        <f>유형화!$F$71*hourly1!B660/hourly1!$B$8763+유형화!$F$72*hourly1!C660/hourly1!$C$8763+유형화!$F$73*hourly1!D660/hourly1!$D$8763+유형화!$F$74*hourly1!E660/hourly1!$E$8763</f>
        <v>467.0682036627453</v>
      </c>
      <c r="C659" s="441">
        <f>hourly1!$F660*유형화!$G$71/hourly1!$F$8763+유형화!$G$72*hourly1!$G660/hourly1!$F$8763+유형화!$G$74*hourly1!I660/hourly1!$I$8763</f>
        <v>6.9392288906276205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443">
        <f>유형화!$F$71*hourly1!B661/hourly1!$B$8763+유형화!$F$72*hourly1!C661/hourly1!$C$8763+유형화!$F$73*hourly1!D661/hourly1!$D$8763+유형화!$F$74*hourly1!E661/hourly1!$E$8763</f>
        <v>549.654831872405</v>
      </c>
      <c r="C660" s="441">
        <f>hourly1!$F661*유형화!$G$71/hourly1!$F$8763+유형화!$G$72*hourly1!$G661/hourly1!$F$8763+유형화!$G$74*hourly1!I661/hourly1!$I$8763</f>
        <v>6.2096399237050575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443">
        <f>유형화!$F$71*hourly1!B662/hourly1!$B$8763+유형화!$F$72*hourly1!C662/hourly1!$C$8763+유형화!$F$73*hourly1!D662/hourly1!$D$8763+유형화!$F$74*hourly1!E662/hourly1!$E$8763</f>
        <v>465.56024356863855</v>
      </c>
      <c r="C661" s="441">
        <f>hourly1!$F662*유형화!$G$71/hourly1!$F$8763+유형화!$G$72*hourly1!$G662/hourly1!$F$8763+유형화!$G$74*hourly1!I662/hourly1!$I$8763</f>
        <v>5.5482625012771809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443">
        <f>유형화!$F$71*hourly1!B663/hourly1!$B$8763+유형화!$F$72*hourly1!C663/hourly1!$C$8763+유형화!$F$73*hourly1!D663/hourly1!$D$8763+유형화!$F$74*hourly1!E663/hourly1!$E$8763</f>
        <v>276.74001742002497</v>
      </c>
      <c r="C662" s="441">
        <f>hourly1!$F663*유형화!$G$71/hourly1!$F$8763+유형화!$G$72*hourly1!$G663/hourly1!$F$8763+유형화!$G$74*hourly1!I663/hourly1!$I$8763</f>
        <v>4.548339540044541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443">
        <f>유형화!$F$71*hourly1!B664/hourly1!$B$8763+유형화!$F$72*hourly1!C664/hourly1!$C$8763+유형화!$F$73*hourly1!D664/hourly1!$D$8763+유형화!$F$74*hourly1!E664/hourly1!$E$8763</f>
        <v>373.50026293761243</v>
      </c>
      <c r="C663" s="441">
        <f>hourly1!$F664*유형화!$G$71/hourly1!$F$8763+유형화!$G$72*hourly1!$G664/hourly1!$F$8763+유형화!$G$74*hourly1!I664/hourly1!$I$8763</f>
        <v>4.7858563273130006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443">
        <f>유형화!$F$71*hourly1!B665/hourly1!$B$8763+유형화!$F$72*hourly1!C665/hourly1!$C$8763+유형화!$F$73*hourly1!D665/hourly1!$D$8763+유형화!$F$74*hourly1!E665/hourly1!$E$8763</f>
        <v>534.70174542807706</v>
      </c>
      <c r="C664" s="441">
        <f>hourly1!$F665*유형화!$G$71/hourly1!$F$8763+유형화!$G$72*hourly1!$G665/hourly1!$F$8763+유형화!$G$74*hourly1!I665/hourly1!$I$8763</f>
        <v>4.6113574069254373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443">
        <f>유형화!$F$71*hourly1!B666/hourly1!$B$8763+유형화!$F$72*hourly1!C666/hourly1!$C$8763+유형화!$F$73*hourly1!D666/hourly1!$D$8763+유형화!$F$74*hourly1!E666/hourly1!$E$8763</f>
        <v>452.05518337282871</v>
      </c>
      <c r="C665" s="441">
        <f>hourly1!$F666*유형화!$G$71/hourly1!$F$8763+유형화!$G$72*hourly1!$G666/hourly1!$F$8763+유형화!$G$74*hourly1!I666/hourly1!$I$8763</f>
        <v>4.5720725715973662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443">
        <f>유형화!$F$71*hourly1!B667/hourly1!$B$8763+유형화!$F$72*hourly1!C667/hourly1!$C$8763+유형화!$F$73*hourly1!D667/hourly1!$D$8763+유형화!$F$74*hourly1!E667/hourly1!$E$8763</f>
        <v>395.82291042683522</v>
      </c>
      <c r="C666" s="441">
        <f>hourly1!$F667*유형화!$G$71/hourly1!$F$8763+유형화!$G$72*hourly1!$G667/hourly1!$F$8763+유형화!$G$74*hourly1!I667/hourly1!$I$8763</f>
        <v>4.7488677322824984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443">
        <f>유형화!$F$71*hourly1!B668/hourly1!$B$8763+유형화!$F$72*hourly1!C668/hourly1!$C$8763+유형화!$F$73*hourly1!D668/hourly1!$D$8763+유형화!$F$74*hourly1!E668/hourly1!$E$8763</f>
        <v>234.65563604267422</v>
      </c>
      <c r="C667" s="441">
        <f>hourly1!$F668*유형화!$G$71/hourly1!$F$8763+유형화!$G$72*hourly1!$G668/hourly1!$F$8763+유형화!$G$74*hourly1!I668/hourly1!$I$8763</f>
        <v>5.0456818052451151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443">
        <f>유형화!$F$71*hourly1!B669/hourly1!$B$8763+유형화!$F$72*hourly1!C669/hourly1!$C$8763+유형화!$F$73*hourly1!D669/hourly1!$D$8763+유형화!$F$74*hourly1!E669/hourly1!$E$8763</f>
        <v>160.82534507247905</v>
      </c>
      <c r="C668" s="441">
        <f>hourly1!$F669*유형화!$G$71/hourly1!$F$8763+유형화!$G$72*hourly1!$G669/hourly1!$F$8763+유형화!$G$74*hourly1!I669/hourly1!$I$8763</f>
        <v>4.8295209138493247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443">
        <f>유형화!$F$71*hourly1!B670/hourly1!$B$8763+유형화!$F$72*hourly1!C670/hourly1!$C$8763+유형화!$F$73*hourly1!D670/hourly1!$D$8763+유형화!$F$74*hourly1!E670/hourly1!$E$8763</f>
        <v>169.89893910893602</v>
      </c>
      <c r="C669" s="441">
        <f>hourly1!$F670*유형화!$G$71/hourly1!$F$8763+유형화!$G$72*hourly1!$G670/hourly1!$F$8763+유형화!$G$74*hourly1!I670/hourly1!$I$8763</f>
        <v>4.8641082986367898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443">
        <f>유형화!$F$71*hourly1!B671/hourly1!$B$8763+유형화!$F$72*hourly1!C671/hourly1!$C$8763+유형화!$F$73*hourly1!D671/hourly1!$D$8763+유형화!$F$74*hourly1!E671/hourly1!$E$8763</f>
        <v>92.816347056192029</v>
      </c>
      <c r="C670" s="441">
        <f>hourly1!$F671*유형화!$G$71/hourly1!$F$8763+유형화!$G$72*hourly1!$G671/hourly1!$F$8763+유형화!$G$74*hourly1!I671/hourly1!$I$8763</f>
        <v>5.6533799868245556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443">
        <f>유형화!$F$71*hourly1!B672/hourly1!$B$8763+유형화!$F$72*hourly1!C672/hourly1!$C$8763+유형화!$F$73*hourly1!D672/hourly1!$D$8763+유형화!$F$74*hourly1!E672/hourly1!$E$8763</f>
        <v>91.949839655116364</v>
      </c>
      <c r="C671" s="441">
        <f>hourly1!$F672*유형화!$G$71/hourly1!$F$8763+유형화!$G$72*hourly1!$G672/hourly1!$F$8763+유형화!$G$74*hourly1!I672/hourly1!$I$8763</f>
        <v>1.0235352456019766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443">
        <f>유형화!$F$71*hourly1!B673/hourly1!$B$8763+유형화!$F$72*hourly1!C673/hourly1!$C$8763+유형화!$F$73*hourly1!D673/hourly1!$D$8763+유형화!$F$74*hourly1!E673/hourly1!$E$8763</f>
        <v>91.063566727743023</v>
      </c>
      <c r="C672" s="441">
        <f>hourly1!$F673*유형화!$G$71/hourly1!$F$8763+유형화!$G$72*hourly1!$G673/hourly1!$F$8763+유형화!$G$74*hourly1!I673/hourly1!$I$8763</f>
        <v>1.5804746066702453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443">
        <f>유형화!$F$71*hourly1!B674/hourly1!$B$8763+유형화!$F$72*hourly1!C674/hourly1!$C$8763+유형화!$F$73*hourly1!D674/hourly1!$D$8763+유형화!$F$74*hourly1!E674/hourly1!$E$8763</f>
        <v>91.400042889536991</v>
      </c>
      <c r="C673" s="441">
        <f>hourly1!$F674*유형화!$G$71/hourly1!$F$8763+유형화!$G$72*hourly1!$G674/hourly1!$F$8763+유형화!$G$74*hourly1!I674/hourly1!$I$8763</f>
        <v>2.213360966429581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443">
        <f>유형화!$F$71*hourly1!B675/hourly1!$B$8763+유형화!$F$72*hourly1!C675/hourly1!$C$8763+유형화!$F$73*hourly1!D675/hourly1!$D$8763+유형화!$F$74*hourly1!E675/hourly1!$E$8763</f>
        <v>92.887979385399689</v>
      </c>
      <c r="C674" s="441">
        <f>hourly1!$F675*유형화!$G$71/hourly1!$F$8763+유형화!$G$72*hourly1!$G675/hourly1!$F$8763+유형화!$G$74*hourly1!I675/hourly1!$I$8763</f>
        <v>2.6957113888465041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443">
        <f>유형화!$F$71*hourly1!B676/hourly1!$B$8763+유형화!$F$72*hourly1!C676/hourly1!$C$8763+유형화!$F$73*hourly1!D676/hourly1!$D$8763+유형화!$F$74*hourly1!E676/hourly1!$E$8763</f>
        <v>94.326198709718852</v>
      </c>
      <c r="C675" s="441">
        <f>hourly1!$F676*유형화!$G$71/hourly1!$F$8763+유형화!$G$72*hourly1!$G676/hourly1!$F$8763+유형화!$G$74*hourly1!I676/hourly1!$I$8763</f>
        <v>3.1931558951378052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443">
        <f>유형화!$F$71*hourly1!B677/hourly1!$B$8763+유형화!$F$72*hourly1!C677/hourly1!$C$8763+유형화!$F$73*hourly1!D677/hourly1!$D$8763+유형화!$F$74*hourly1!E677/hourly1!$E$8763</f>
        <v>96.199430250224779</v>
      </c>
      <c r="C676" s="441">
        <f>hourly1!$F677*유형화!$G$71/hourly1!$F$8763+유형화!$G$72*hourly1!$G677/hourly1!$F$8763+유형화!$G$74*hourly1!I677/hourly1!$I$8763</f>
        <v>3.6470848103613189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443">
        <f>유형화!$F$71*hourly1!B678/hourly1!$B$8763+유형화!$F$72*hourly1!C678/hourly1!$C$8763+유형화!$F$73*hourly1!D678/hourly1!$D$8763+유형화!$F$74*hourly1!E678/hourly1!$E$8763</f>
        <v>97.492726081365831</v>
      </c>
      <c r="C677" s="441">
        <f>hourly1!$F678*유형화!$G$71/hourly1!$F$8763+유형화!$G$72*hourly1!$G678/hourly1!$F$8763+유형화!$G$74*hourly1!I678/hourly1!$I$8763</f>
        <v>3.9557752836186091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443">
        <f>유형화!$F$71*hourly1!B679/hourly1!$B$8763+유형화!$F$72*hourly1!C679/hourly1!$C$8763+유형화!$F$73*hourly1!D679/hourly1!$D$8763+유형화!$F$74*hourly1!E679/hourly1!$E$8763</f>
        <v>99.120647058799321</v>
      </c>
      <c r="C678" s="441">
        <f>hourly1!$F679*유형화!$G$71/hourly1!$F$8763+유형화!$G$72*hourly1!$G679/hourly1!$F$8763+유형화!$G$74*hourly1!I679/hourly1!$I$8763</f>
        <v>4.291676501544055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443">
        <f>유형화!$F$71*hourly1!B680/hourly1!$B$8763+유형화!$F$72*hourly1!C680/hourly1!$C$8763+유형화!$F$73*hourly1!D680/hourly1!$D$8763+유형화!$F$74*hourly1!E680/hourly1!$E$8763</f>
        <v>101.34494887674121</v>
      </c>
      <c r="C679" s="441">
        <f>hourly1!$F680*유형화!$G$71/hourly1!$F$8763+유형화!$G$72*hourly1!$G680/hourly1!$F$8763+유형화!$G$74*hourly1!I680/hourly1!$I$8763</f>
        <v>4.6106214044828331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443">
        <f>유형화!$F$71*hourly1!B681/hourly1!$B$8763+유형화!$F$72*hourly1!C681/hourly1!$C$8763+유형화!$F$73*hourly1!D681/hourly1!$D$8763+유형화!$F$74*hourly1!E681/hourly1!$E$8763</f>
        <v>109.11934446912186</v>
      </c>
      <c r="C680" s="441">
        <f>hourly1!$F681*유형화!$G$71/hourly1!$F$8763+유형화!$G$72*hourly1!$G681/hourly1!$F$8763+유형화!$G$74*hourly1!I681/hourly1!$I$8763</f>
        <v>9.3570250521027312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443">
        <f>유형화!$F$71*hourly1!B682/hourly1!$B$8763+유형화!$F$72*hourly1!C682/hourly1!$C$8763+유형화!$F$73*hourly1!D682/hourly1!$D$8763+유형화!$F$74*hourly1!E682/hourly1!$E$8763</f>
        <v>247.75323123428225</v>
      </c>
      <c r="C681" s="441">
        <f>hourly1!$F682*유형화!$G$71/hourly1!$F$8763+유형화!$G$72*hourly1!$G682/hourly1!$F$8763+유형화!$G$74*hourly1!I682/hourly1!$I$8763</f>
        <v>9.4832964376311253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443">
        <f>유형화!$F$71*hourly1!B683/hourly1!$B$8763+유형화!$F$72*hourly1!C683/hourly1!$C$8763+유형화!$F$73*hourly1!D683/hourly1!$D$8763+유형화!$F$74*hourly1!E683/hourly1!$E$8763</f>
        <v>385.76459906887311</v>
      </c>
      <c r="C682" s="441">
        <f>hourly1!$F683*유형화!$G$71/hourly1!$F$8763+유형화!$G$72*hourly1!$G683/hourly1!$F$8763+유형화!$G$74*hourly1!I683/hourly1!$I$8763</f>
        <v>9.0046068648028577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443">
        <f>유형화!$F$71*hourly1!B684/hourly1!$B$8763+유형화!$F$72*hourly1!C684/hourly1!$C$8763+유형화!$F$73*hourly1!D684/hourly1!$D$8763+유형화!$F$74*hourly1!E684/hourly1!$E$8763</f>
        <v>469.95174273306088</v>
      </c>
      <c r="C683" s="441">
        <f>hourly1!$F684*유형화!$G$71/hourly1!$F$8763+유형화!$G$72*hourly1!$G684/hourly1!$F$8763+유형화!$G$74*hourly1!I684/hourly1!$I$8763</f>
        <v>8.250131106545572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443">
        <f>유형화!$F$71*hourly1!B685/hourly1!$B$8763+유형화!$F$72*hourly1!C685/hourly1!$C$8763+유형화!$F$73*hourly1!D685/hourly1!$D$8763+유형화!$F$74*hourly1!E685/hourly1!$E$8763</f>
        <v>552.83513823324802</v>
      </c>
      <c r="C684" s="441">
        <f>hourly1!$F685*유형화!$G$71/hourly1!$F$8763+유형화!$G$72*hourly1!$G685/hourly1!$F$8763+유형화!$G$74*hourly1!I685/hourly1!$I$8763</f>
        <v>7.5963588203401295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443">
        <f>유형화!$F$71*hourly1!B686/hourly1!$B$8763+유형화!$F$72*hourly1!C686/hourly1!$C$8763+유형화!$F$73*hourly1!D686/hourly1!$D$8763+유형화!$F$74*hourly1!E686/hourly1!$E$8763</f>
        <v>468.84814169960913</v>
      </c>
      <c r="C685" s="441">
        <f>hourly1!$F686*유형화!$G$71/hourly1!$F$8763+유형화!$G$72*hourly1!$G686/hourly1!$F$8763+유형화!$G$74*hourly1!I686/hourly1!$I$8763</f>
        <v>7.0265419331367243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443">
        <f>유형화!$F$71*hourly1!B687/hourly1!$B$8763+유형화!$F$72*hourly1!C687/hourly1!$C$8763+유형화!$F$73*hourly1!D687/hourly1!$D$8763+유형화!$F$74*hourly1!E687/hourly1!$E$8763</f>
        <v>279.97823155899249</v>
      </c>
      <c r="C686" s="441">
        <f>hourly1!$F687*유형화!$G$71/hourly1!$F$8763+유형화!$G$72*hourly1!$G687/hourly1!$F$8763+유형화!$G$74*hourly1!I687/hourly1!$I$8763</f>
        <v>5.9740017406772994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443">
        <f>유형화!$F$71*hourly1!B688/hourly1!$B$8763+유형화!$F$72*hourly1!C688/hourly1!$C$8763+유형화!$F$73*hourly1!D688/hourly1!$D$8763+유형화!$F$74*hourly1!E688/hourly1!$E$8763</f>
        <v>377.11141037240202</v>
      </c>
      <c r="C687" s="441">
        <f>hourly1!$F688*유형화!$G$71/hourly1!$F$8763+유형화!$G$72*hourly1!$G688/hourly1!$F$8763+유형화!$G$74*hourly1!I688/hourly1!$I$8763</f>
        <v>6.124165704798747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443">
        <f>유형화!$F$71*hourly1!B689/hourly1!$B$8763+유형화!$F$72*hourly1!C689/hourly1!$C$8763+유형화!$F$73*hourly1!D689/hourly1!$D$8763+유형화!$F$74*hourly1!E689/hourly1!$E$8763</f>
        <v>538.92870039549803</v>
      </c>
      <c r="C688" s="441">
        <f>hourly1!$F689*유형화!$G$71/hourly1!$F$8763+유형화!$G$72*hourly1!$G689/hourly1!$F$8763+유형화!$G$74*hourly1!I689/hourly1!$I$8763</f>
        <v>5.9766849932174972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443">
        <f>유형화!$F$71*hourly1!B690/hourly1!$B$8763+유형화!$F$72*hourly1!C690/hourly1!$C$8763+유형화!$F$73*hourly1!D690/hourly1!$D$8763+유형화!$F$74*hourly1!E690/hourly1!$E$8763</f>
        <v>456.47435215857701</v>
      </c>
      <c r="C689" s="441">
        <f>hourly1!$F690*유형화!$G$71/hourly1!$F$8763+유형화!$G$72*hourly1!$G690/hourly1!$F$8763+유형화!$G$74*hourly1!I690/hourly1!$I$8763</f>
        <v>5.9332566648599894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443">
        <f>유형화!$F$71*hourly1!B691/hourly1!$B$8763+유형화!$F$72*hourly1!C691/hourly1!$C$8763+유형화!$F$73*hourly1!D691/hourly1!$D$8763+유형화!$F$74*hourly1!E691/hourly1!$E$8763</f>
        <v>400.68603568491517</v>
      </c>
      <c r="C690" s="441">
        <f>hourly1!$F691*유형화!$G$71/hourly1!$F$8763+유형화!$G$72*hourly1!$G691/hourly1!$F$8763+유형화!$G$74*hourly1!I691/hourly1!$I$8763</f>
        <v>6.147986908680112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443">
        <f>유형화!$F$71*hourly1!B692/hourly1!$B$8763+유형화!$F$72*hourly1!C692/hourly1!$C$8763+유형화!$F$73*hourly1!D692/hourly1!$D$8763+유형화!$F$74*hourly1!E692/hourly1!$E$8763</f>
        <v>239.43704009238516</v>
      </c>
      <c r="C691" s="441">
        <f>hourly1!$F692*유형화!$G$71/hourly1!$F$8763+유형화!$G$72*hourly1!$G692/hourly1!$F$8763+유형화!$G$74*hourly1!I692/hourly1!$I$8763</f>
        <v>6.3908281160248261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443">
        <f>유형화!$F$71*hourly1!B693/hourly1!$B$8763+유형화!$F$72*hourly1!C693/hourly1!$C$8763+유형화!$F$73*hourly1!D693/hourly1!$D$8763+유형화!$F$74*hourly1!E693/hourly1!$E$8763</f>
        <v>165.27730472415726</v>
      </c>
      <c r="C692" s="441">
        <f>hourly1!$F693*유형화!$G$71/hourly1!$F$8763+유형화!$G$72*hourly1!$G693/hourly1!$F$8763+유형화!$G$74*hourly1!I693/hourly1!$I$8763</f>
        <v>6.0193867791621356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443">
        <f>유형화!$F$71*hourly1!B694/hourly1!$B$8763+유형화!$F$72*hourly1!C694/hourly1!$C$8763+유형화!$F$73*hourly1!D694/hourly1!$D$8763+유형화!$F$74*hourly1!E694/hourly1!$E$8763</f>
        <v>173.70325782879448</v>
      </c>
      <c r="C693" s="441">
        <f>hourly1!$F694*유형화!$G$71/hourly1!$F$8763+유형화!$G$72*hourly1!$G694/hourly1!$F$8763+유형화!$G$74*hourly1!I694/hourly1!$I$8763</f>
        <v>5.9077111886334865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443">
        <f>유형화!$F$71*hourly1!B695/hourly1!$B$8763+유형화!$F$72*hourly1!C695/hourly1!$C$8763+유형화!$F$73*hourly1!D695/hourly1!$D$8763+유형화!$F$74*hourly1!E695/hourly1!$E$8763</f>
        <v>95.606376701375225</v>
      </c>
      <c r="C694" s="441">
        <f>hourly1!$F695*유형화!$G$71/hourly1!$F$8763+유형화!$G$72*hourly1!$G695/hourly1!$F$8763+유형화!$G$74*hourly1!I695/hourly1!$I$8763</f>
        <v>6.529331138093216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443">
        <f>유형화!$F$71*hourly1!B696/hourly1!$B$8763+유형화!$F$72*hourly1!C696/hourly1!$C$8763+유형화!$F$73*hourly1!D696/hourly1!$D$8763+유형화!$F$74*hourly1!E696/hourly1!$E$8763</f>
        <v>94.135243272832767</v>
      </c>
      <c r="C695" s="441">
        <f>hourly1!$F696*유형화!$G$71/hourly1!$F$8763+유형화!$G$72*hourly1!$G696/hourly1!$F$8763+유형화!$G$74*hourly1!I696/hourly1!$I$8763</f>
        <v>1.7483481709676223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443">
        <f>유형화!$F$71*hourly1!B697/hourly1!$B$8763+유형화!$F$72*hourly1!C697/hourly1!$C$8763+유형화!$F$73*hourly1!D697/hourly1!$D$8763+유형화!$F$74*hourly1!E697/hourly1!$E$8763</f>
        <v>92.77298139669611</v>
      </c>
      <c r="C696" s="441">
        <f>hourly1!$F697*유형화!$G$71/hourly1!$F$8763+유형화!$G$72*hourly1!$G697/hourly1!$F$8763+유형화!$G$74*hourly1!I697/hourly1!$I$8763</f>
        <v>2.1380966059107407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443">
        <f>유형화!$F$71*hourly1!B698/hourly1!$B$8763+유형화!$F$72*hourly1!C698/hourly1!$C$8763+유형화!$F$73*hourly1!D698/hourly1!$D$8763+유형화!$F$74*hourly1!E698/hourly1!$E$8763</f>
        <v>92.605066923018015</v>
      </c>
      <c r="C697" s="441">
        <f>hourly1!$F698*유형화!$G$71/hourly1!$F$8763+유형화!$G$72*hourly1!$G698/hourly1!$F$8763+유형화!$G$74*hourly1!I698/hourly1!$I$8763</f>
        <v>2.589371922148842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443">
        <f>유형화!$F$71*hourly1!B699/hourly1!$B$8763+유형화!$F$72*hourly1!C699/hourly1!$C$8763+유형화!$F$73*hourly1!D699/hourly1!$D$8763+유형화!$F$74*hourly1!E699/hourly1!$E$8763</f>
        <v>93.160250695134351</v>
      </c>
      <c r="C698" s="441">
        <f>hourly1!$F699*유형화!$G$71/hourly1!$F$8763+유형화!$G$72*hourly1!$G699/hourly1!$F$8763+유형화!$G$74*hourly1!I699/hourly1!$I$8763</f>
        <v>2.8246708782124541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443">
        <f>유형화!$F$71*hourly1!B700/hourly1!$B$8763+유형화!$F$72*hourly1!C700/hourly1!$C$8763+유형화!$F$73*hourly1!D700/hourly1!$D$8763+유형화!$F$74*hourly1!E700/hourly1!$E$8763</f>
        <v>93.377353908806796</v>
      </c>
      <c r="C699" s="441">
        <f>hourly1!$F700*유형화!$G$71/hourly1!$F$8763+유형화!$G$72*hourly1!$G700/hourly1!$F$8763+유형화!$G$74*hourly1!I700/hourly1!$I$8763</f>
        <v>3.0385928352601068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443">
        <f>유형화!$F$71*hourly1!B701/hourly1!$B$8763+유형화!$F$72*hourly1!C701/hourly1!$C$8763+유형화!$F$73*hourly1!D701/hourly1!$D$8763+유형화!$F$74*hourly1!E701/hourly1!$E$8763</f>
        <v>93.9708742700589</v>
      </c>
      <c r="C700" s="441">
        <f>hourly1!$F701*유형화!$G$71/hourly1!$F$8763+유형화!$G$72*hourly1!$G701/hourly1!$F$8763+유형화!$G$74*hourly1!I701/hourly1!$I$8763</f>
        <v>3.2404664741647831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443">
        <f>유형화!$F$71*hourly1!B702/hourly1!$B$8763+유형화!$F$72*hourly1!C702/hourly1!$C$8763+유형화!$F$73*hourly1!D702/hourly1!$D$8763+유형화!$F$74*hourly1!E702/hourly1!$E$8763</f>
        <v>94.755489825128393</v>
      </c>
      <c r="C701" s="441">
        <f>hourly1!$F702*유형화!$G$71/hourly1!$F$8763+유형화!$G$72*hourly1!$G702/hourly1!$F$8763+유형화!$G$74*hourly1!I702/hourly1!$I$8763</f>
        <v>3.4482862268955392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443">
        <f>유형화!$F$71*hourly1!B703/hourly1!$B$8763+유형화!$F$72*hourly1!C703/hourly1!$C$8763+유형화!$F$73*hourly1!D703/hourly1!$D$8763+유형화!$F$74*hourly1!E703/hourly1!$E$8763</f>
        <v>95.407572075447177</v>
      </c>
      <c r="C702" s="441">
        <f>hourly1!$F703*유형화!$G$71/hourly1!$F$8763+유형화!$G$72*hourly1!$G703/hourly1!$F$8763+유형화!$G$74*hourly1!I703/hourly1!$I$8763</f>
        <v>3.6224484672500359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443">
        <f>유형화!$F$71*hourly1!B704/hourly1!$B$8763+유형화!$F$72*hourly1!C704/hourly1!$C$8763+유형화!$F$73*hourly1!D704/hourly1!$D$8763+유형화!$F$74*hourly1!E704/hourly1!$E$8763</f>
        <v>97.199644018673865</v>
      </c>
      <c r="C703" s="441">
        <f>hourly1!$F704*유형화!$G$71/hourly1!$F$8763+유형화!$G$72*hourly1!$G704/hourly1!$F$8763+유형화!$G$74*hourly1!I704/hourly1!$I$8763</f>
        <v>3.8726011860477092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443">
        <f>유형화!$F$71*hourly1!B705/hourly1!$B$8763+유형화!$F$72*hourly1!C705/hourly1!$C$8763+유형화!$F$73*hourly1!D705/hourly1!$D$8763+유형화!$F$74*hourly1!E705/hourly1!$E$8763</f>
        <v>104.52053217097946</v>
      </c>
      <c r="C704" s="441">
        <f>hourly1!$F705*유형화!$G$71/hourly1!$F$8763+유형화!$G$72*hourly1!$G705/hourly1!$F$8763+유형화!$G$74*hourly1!I705/hourly1!$I$8763</f>
        <v>8.5449306176604765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443">
        <f>유형화!$F$71*hourly1!B706/hourly1!$B$8763+유형화!$F$72*hourly1!C706/hourly1!$C$8763+유형화!$F$73*hourly1!D706/hourly1!$D$8763+유형화!$F$74*hourly1!E706/hourly1!$E$8763</f>
        <v>246.23338076034702</v>
      </c>
      <c r="C705" s="441">
        <f>hourly1!$F706*유형화!$G$71/hourly1!$F$8763+유형화!$G$72*hourly1!$G706/hourly1!$F$8763+유형화!$G$74*hourly1!I706/hourly1!$I$8763</f>
        <v>8.6997549198981314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443">
        <f>유형화!$F$71*hourly1!B707/hourly1!$B$8763+유형화!$F$72*hourly1!C707/hourly1!$C$8763+유형화!$F$73*hourly1!D707/hourly1!$D$8763+유형화!$F$74*hourly1!E707/hourly1!$E$8763</f>
        <v>383.66031468786156</v>
      </c>
      <c r="C706" s="441">
        <f>hourly1!$F707*유형화!$G$71/hourly1!$F$8763+유형화!$G$72*hourly1!$G707/hourly1!$F$8763+유형화!$G$74*hourly1!I707/hourly1!$I$8763</f>
        <v>8.0998972837429175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443">
        <f>유형화!$F$71*hourly1!B708/hourly1!$B$8763+유형화!$F$72*hourly1!C708/hourly1!$C$8763+유형화!$F$73*hourly1!D708/hourly1!$D$8763+유형화!$F$74*hourly1!E708/hourly1!$E$8763</f>
        <v>467.30705843521412</v>
      </c>
      <c r="C707" s="441">
        <f>hourly1!$F708*유형화!$G$71/hourly1!$F$8763+유형화!$G$72*hourly1!$G708/hourly1!$F$8763+유형화!$G$74*hourly1!I708/hourly1!$I$8763</f>
        <v>7.2133565994312772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443">
        <f>유형화!$F$71*hourly1!B709/hourly1!$B$8763+유형화!$F$72*hourly1!C709/hourly1!$C$8763+유형화!$F$73*hourly1!D709/hourly1!$D$8763+유형화!$F$74*hourly1!E709/hourly1!$E$8763</f>
        <v>548.30712633470011</v>
      </c>
      <c r="C708" s="441">
        <f>hourly1!$F709*유형화!$G$71/hourly1!$F$8763+유형화!$G$72*hourly1!$G709/hourly1!$F$8763+유형화!$G$74*hourly1!I709/hourly1!$I$8763</f>
        <v>6.3565178615959912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443">
        <f>유형화!$F$71*hourly1!B710/hourly1!$B$8763+유형화!$F$72*hourly1!C710/hourly1!$C$8763+유형화!$F$73*hourly1!D710/hourly1!$D$8763+유형화!$F$74*hourly1!E710/hourly1!$E$8763</f>
        <v>462.92453196654276</v>
      </c>
      <c r="C709" s="441">
        <f>hourly1!$F710*유형화!$G$71/hourly1!$F$8763+유형화!$G$72*hourly1!$G710/hourly1!$F$8763+유형화!$G$74*hourly1!I710/hourly1!$I$8763</f>
        <v>5.629303058933921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443">
        <f>유형화!$F$71*hourly1!B711/hourly1!$B$8763+유형화!$F$72*hourly1!C711/hourly1!$C$8763+유형화!$F$73*hourly1!D711/hourly1!$D$8763+유형화!$F$74*hourly1!E711/hourly1!$E$8763</f>
        <v>273.45203871017026</v>
      </c>
      <c r="C710" s="441">
        <f>hourly1!$F711*유형화!$G$71/hourly1!$F$8763+유형화!$G$72*hourly1!$G711/hourly1!$F$8763+유형화!$G$74*hourly1!I711/hourly1!$I$8763</f>
        <v>4.5343125596539178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443">
        <f>유형화!$F$71*hourly1!B712/hourly1!$B$8763+유형화!$F$72*hourly1!C712/hourly1!$C$8763+유형화!$F$73*hourly1!D712/hourly1!$D$8763+유형화!$F$74*hourly1!E712/hourly1!$E$8763</f>
        <v>369.9978258974603</v>
      </c>
      <c r="C711" s="441">
        <f>hourly1!$F712*유형화!$G$71/hourly1!$F$8763+유형화!$G$72*hourly1!$G712/hourly1!$F$8763+유형화!$G$74*hourly1!I712/hourly1!$I$8763</f>
        <v>4.797350566662355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443">
        <f>유형화!$F$71*hourly1!B713/hourly1!$B$8763+유형화!$F$72*hourly1!C713/hourly1!$C$8763+유형화!$F$73*hourly1!D713/hourly1!$D$8763+유형화!$F$74*hourly1!E713/hourly1!$E$8763</f>
        <v>530.85754016054591</v>
      </c>
      <c r="C712" s="441">
        <f>hourly1!$F713*유형화!$G$71/hourly1!$F$8763+유형화!$G$72*hourly1!$G713/hourly1!$F$8763+유형화!$G$74*hourly1!I713/hourly1!$I$8763</f>
        <v>4.6191305193171104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443">
        <f>유형화!$F$71*hourly1!B714/hourly1!$B$8763+유형화!$F$72*hourly1!C714/hourly1!$C$8763+유형화!$F$73*hourly1!D714/hourly1!$D$8763+유형화!$F$74*hourly1!E714/hourly1!$E$8763</f>
        <v>448.32310125267708</v>
      </c>
      <c r="C713" s="441">
        <f>hourly1!$F714*유형화!$G$71/hourly1!$F$8763+유형화!$G$72*hourly1!$G714/hourly1!$F$8763+유형화!$G$74*hourly1!I714/hourly1!$I$8763</f>
        <v>4.556182329193776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443">
        <f>유형화!$F$71*hourly1!B715/hourly1!$B$8763+유형화!$F$72*hourly1!C715/hourly1!$C$8763+유형화!$F$73*hourly1!D715/hourly1!$D$8763+유형화!$F$74*hourly1!E715/hourly1!$E$8763</f>
        <v>392.77931799285187</v>
      </c>
      <c r="C714" s="441">
        <f>hourly1!$F715*유형화!$G$71/hourly1!$F$8763+유형화!$G$72*hourly1!$G715/hourly1!$F$8763+유형화!$G$74*hourly1!I715/hourly1!$I$8763</f>
        <v>4.7923922982503155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443">
        <f>유형화!$F$71*hourly1!B716/hourly1!$B$8763+유형화!$F$72*hourly1!C716/hourly1!$C$8763+유형화!$F$73*hourly1!D716/hourly1!$D$8763+유형화!$F$74*hourly1!E716/hourly1!$E$8763</f>
        <v>232.54773509174299</v>
      </c>
      <c r="C715" s="441">
        <f>hourly1!$F716*유형화!$G$71/hourly1!$F$8763+유형화!$G$72*hourly1!$G716/hourly1!$F$8763+유형화!$G$74*hourly1!I716/hourly1!$I$8763</f>
        <v>5.1297817729069495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443">
        <f>유형화!$F$71*hourly1!B717/hourly1!$B$8763+유형화!$F$72*hourly1!C717/hourly1!$C$8763+유형화!$F$73*hourly1!D717/hourly1!$D$8763+유형화!$F$74*hourly1!E717/hourly1!$E$8763</f>
        <v>159.60648517058962</v>
      </c>
      <c r="C716" s="441">
        <f>hourly1!$F717*유형화!$G$71/hourly1!$F$8763+유형화!$G$72*hourly1!$G717/hourly1!$F$8763+유형화!$G$74*hourly1!I717/hourly1!$I$8763</f>
        <v>4.7408210067227365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443">
        <f>유형화!$F$71*hourly1!B718/hourly1!$B$8763+유형화!$F$72*hourly1!C718/hourly1!$C$8763+유형화!$F$73*hourly1!D718/hourly1!$D$8763+유형화!$F$74*hourly1!E718/hourly1!$E$8763</f>
        <v>168.17962271709655</v>
      </c>
      <c r="C717" s="441">
        <f>hourly1!$F718*유형화!$G$71/hourly1!$F$8763+유형화!$G$72*hourly1!$G718/hourly1!$F$8763+유형화!$G$74*hourly1!I718/hourly1!$I$8763</f>
        <v>4.6270341922475424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443">
        <f>유형화!$F$71*hourly1!B719/hourly1!$B$8763+유형화!$F$72*hourly1!C719/hourly1!$C$8763+유형화!$F$73*hourly1!D719/hourly1!$D$8763+유형화!$F$74*hourly1!E719/hourly1!$E$8763</f>
        <v>91.59757721305553</v>
      </c>
      <c r="C718" s="441">
        <f>hourly1!$F719*유형화!$G$71/hourly1!$F$8763+유형화!$G$72*hourly1!$G719/hourly1!$F$8763+유형화!$G$74*hourly1!I719/hourly1!$I$8763</f>
        <v>5.2563697662258591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443">
        <f>유형화!$F$71*hourly1!B720/hourly1!$B$8763+유형화!$F$72*hourly1!C720/hourly1!$C$8763+유형화!$F$73*hourly1!D720/hourly1!$D$8763+유형화!$F$74*hourly1!E720/hourly1!$E$8763</f>
        <v>89.858049741088138</v>
      </c>
      <c r="C719" s="441">
        <f>hourly1!$F720*유형화!$G$71/hourly1!$F$8763+유형화!$G$72*hourly1!$G720/hourly1!$F$8763+유형화!$G$74*hourly1!I720/hourly1!$I$8763</f>
        <v>0.51101442331266889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443">
        <f>유형화!$F$71*hourly1!B721/hourly1!$B$8763+유형화!$F$72*hourly1!C721/hourly1!$C$8763+유형화!$F$73*hourly1!D721/hourly1!$D$8763+유형화!$F$74*hourly1!E721/hourly1!$E$8763</f>
        <v>88.332094231692139</v>
      </c>
      <c r="C720" s="441">
        <f>hourly1!$F721*유형화!$G$71/hourly1!$F$8763+유형화!$G$72*hourly1!$G721/hourly1!$F$8763+유형화!$G$74*hourly1!I721/hourly1!$I$8763</f>
        <v>0.81687798498828079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443">
        <f>유형화!$F$71*hourly1!B722/hourly1!$B$8763+유형화!$F$72*hourly1!C722/hourly1!$C$8763+유형화!$F$73*hourly1!D722/hourly1!$D$8763+유형화!$F$74*hourly1!E722/hourly1!$E$8763</f>
        <v>87.858828446353328</v>
      </c>
      <c r="C721" s="441">
        <f>hourly1!$F722*유형화!$G$71/hourly1!$F$8763+유형화!$G$72*hourly1!$G722/hourly1!$F$8763+유형화!$G$74*hourly1!I722/hourly1!$I$8763</f>
        <v>1.3126255681230139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443">
        <f>유형화!$F$71*hourly1!B723/hourly1!$B$8763+유형화!$F$72*hourly1!C723/hourly1!$C$8763+유형화!$F$73*hourly1!D723/hourly1!$D$8763+유형화!$F$74*hourly1!E723/hourly1!$E$8763</f>
        <v>88.569330387707922</v>
      </c>
      <c r="C722" s="441">
        <f>hourly1!$F723*유형화!$G$71/hourly1!$F$8763+유형화!$G$72*hourly1!$G723/hourly1!$F$8763+유형화!$G$74*hourly1!I723/hourly1!$I$8763</f>
        <v>1.7043479352989099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443">
        <f>유형화!$F$71*hourly1!B724/hourly1!$B$8763+유형화!$F$72*hourly1!C724/hourly1!$C$8763+유형화!$F$73*hourly1!D724/hourly1!$D$8763+유형화!$F$74*hourly1!E724/hourly1!$E$8763</f>
        <v>88.916374162034046</v>
      </c>
      <c r="C723" s="441">
        <f>hourly1!$F724*유형화!$G$71/hourly1!$F$8763+유형화!$G$72*hourly1!$G724/hourly1!$F$8763+유형화!$G$74*hourly1!I724/hourly1!$I$8763</f>
        <v>2.1022635898986373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443">
        <f>유형화!$F$71*hourly1!B725/hourly1!$B$8763+유형화!$F$72*hourly1!C725/hourly1!$C$8763+유형화!$F$73*hourly1!D725/hourly1!$D$8763+유형화!$F$74*hourly1!E725/hourly1!$E$8763</f>
        <v>89.623752486642786</v>
      </c>
      <c r="C724" s="441">
        <f>hourly1!$F725*유형화!$G$71/hourly1!$F$8763+유형화!$G$72*hourly1!$G725/hourly1!$F$8763+유형화!$G$74*hourly1!I725/hourly1!$I$8763</f>
        <v>2.473707958822132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443">
        <f>유형화!$F$71*hourly1!B726/hourly1!$B$8763+유형화!$F$72*hourly1!C726/hourly1!$C$8763+유형화!$F$73*hourly1!D726/hourly1!$D$8763+유형화!$F$74*hourly1!E726/hourly1!$E$8763</f>
        <v>90.272042789470376</v>
      </c>
      <c r="C725" s="441">
        <f>hourly1!$F726*유형화!$G$71/hourly1!$F$8763+유형화!$G$72*hourly1!$G726/hourly1!$F$8763+유형화!$G$74*hourly1!I726/hourly1!$I$8763</f>
        <v>2.7826383893724422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443">
        <f>유형화!$F$71*hourly1!B727/hourly1!$B$8763+유형화!$F$72*hourly1!C727/hourly1!$C$8763+유형화!$F$73*hourly1!D727/hourly1!$D$8763+유형화!$F$74*hourly1!E727/hourly1!$E$8763</f>
        <v>91.151594489915695</v>
      </c>
      <c r="C726" s="441">
        <f>hourly1!$F727*유형화!$G$71/hourly1!$F$8763+유형화!$G$72*hourly1!$G727/hourly1!$F$8763+유형화!$G$74*hourly1!I727/hourly1!$I$8763</f>
        <v>3.0570437136644659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443">
        <f>유형화!$F$71*hourly1!B728/hourly1!$B$8763+유형화!$F$72*hourly1!C728/hourly1!$C$8763+유형화!$F$73*hourly1!D728/hourly1!$D$8763+유형화!$F$74*hourly1!E728/hourly1!$E$8763</f>
        <v>93.066179516647594</v>
      </c>
      <c r="C727" s="441">
        <f>hourly1!$F728*유형화!$G$71/hourly1!$F$8763+유형화!$G$72*hourly1!$G728/hourly1!$F$8763+유형화!$G$74*hourly1!I728/hourly1!$I$8763</f>
        <v>3.3497449174119001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443">
        <f>유형화!$F$71*hourly1!B729/hourly1!$B$8763+유형화!$F$72*hourly1!C729/hourly1!$C$8763+유형화!$F$73*hourly1!D729/hourly1!$D$8763+유형화!$F$74*hourly1!E729/hourly1!$E$8763</f>
        <v>100.78010302641287</v>
      </c>
      <c r="C728" s="441">
        <f>hourly1!$F729*유형화!$G$71/hourly1!$F$8763+유형화!$G$72*hourly1!$G729/hourly1!$F$8763+유형화!$G$74*hourly1!I729/hourly1!$I$8763</f>
        <v>8.1194936140825416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443">
        <f>유형화!$F$71*hourly1!B730/hourly1!$B$8763+유형화!$F$72*hourly1!C730/hourly1!$C$8763+유형화!$F$73*hourly1!D730/hourly1!$D$8763+유형화!$F$74*hourly1!E730/hourly1!$E$8763</f>
        <v>245.0981001210973</v>
      </c>
      <c r="C729" s="441">
        <f>hourly1!$F730*유형화!$G$71/hourly1!$F$8763+유형화!$G$72*hourly1!$G730/hourly1!$F$8763+유형화!$G$74*hourly1!I730/hourly1!$I$8763</f>
        <v>8.2842474910057984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443">
        <f>유형화!$F$71*hourly1!B731/hourly1!$B$8763+유형화!$F$72*hourly1!C731/hourly1!$C$8763+유형화!$F$73*hourly1!D731/hourly1!$D$8763+유형화!$F$74*hourly1!E731/hourly1!$E$8763</f>
        <v>382.51951676501221</v>
      </c>
      <c r="C730" s="441">
        <f>hourly1!$F731*유형화!$G$71/hourly1!$F$8763+유형화!$G$72*hourly1!$G731/hourly1!$F$8763+유형화!$G$74*hourly1!I731/hourly1!$I$8763</f>
        <v>7.7703843753930162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443">
        <f>유형화!$F$71*hourly1!B732/hourly1!$B$8763+유형화!$F$72*hourly1!C732/hourly1!$C$8763+유형화!$F$73*hourly1!D732/hourly1!$D$8763+유형화!$F$74*hourly1!E732/hourly1!$E$8763</f>
        <v>465.49680166266774</v>
      </c>
      <c r="C731" s="441">
        <f>hourly1!$F732*유형화!$G$71/hourly1!$F$8763+유형화!$G$72*hourly1!$G732/hourly1!$F$8763+유형화!$G$74*hourly1!I732/hourly1!$I$8763</f>
        <v>6.9957261894402114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443">
        <f>유형화!$F$71*hourly1!B733/hourly1!$B$8763+유형화!$F$72*hourly1!C733/hourly1!$C$8763+유형화!$F$73*hourly1!D733/hourly1!$D$8763+유형화!$F$74*hourly1!E733/hourly1!$E$8763</f>
        <v>546.66627955625609</v>
      </c>
      <c r="C732" s="441">
        <f>hourly1!$F733*유형화!$G$71/hourly1!$F$8763+유형화!$G$72*hourly1!$G733/hourly1!$F$8763+유형화!$G$74*hourly1!I733/hourly1!$I$8763</f>
        <v>6.2940585609587147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443">
        <f>유형화!$F$71*hourly1!B734/hourly1!$B$8763+유형화!$F$72*hourly1!C734/hourly1!$C$8763+유형화!$F$73*hourly1!D734/hourly1!$D$8763+유형화!$F$74*hourly1!E734/hourly1!$E$8763</f>
        <v>461.52212758627775</v>
      </c>
      <c r="C733" s="441">
        <f>hourly1!$F734*유형화!$G$71/hourly1!$F$8763+유형화!$G$72*hourly1!$G734/hourly1!$F$8763+유형화!$G$74*hourly1!I734/hourly1!$I$8763</f>
        <v>5.6548492628550315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443">
        <f>유형화!$F$71*hourly1!B735/hourly1!$B$8763+유형화!$F$72*hourly1!C735/hourly1!$C$8763+유형화!$F$73*hourly1!D735/hourly1!$D$8763+유형화!$F$74*hourly1!E735/hourly1!$E$8763</f>
        <v>272.09009440963598</v>
      </c>
      <c r="C734" s="441">
        <f>hourly1!$F735*유형화!$G$71/hourly1!$F$8763+유형화!$G$72*hourly1!$G735/hourly1!$F$8763+유형화!$G$74*hourly1!I735/hourly1!$I$8763</f>
        <v>4.5647079384388958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443">
        <f>유형화!$F$71*hourly1!B736/hourly1!$B$8763+유형화!$F$72*hourly1!C736/hourly1!$C$8763+유형화!$F$73*hourly1!D736/hourly1!$D$8763+유형화!$F$74*hourly1!E736/hourly1!$E$8763</f>
        <v>368.26100018808035</v>
      </c>
      <c r="C735" s="441">
        <f>hourly1!$F736*유형화!$G$71/hourly1!$F$8763+유형화!$G$72*hourly1!$G736/hourly1!$F$8763+유형화!$G$74*hourly1!I736/hourly1!$I$8763</f>
        <v>4.7781430071606303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443">
        <f>유형화!$F$71*hourly1!B737/hourly1!$B$8763+유형화!$F$72*hourly1!C737/hourly1!$C$8763+유형화!$F$73*hourly1!D737/hourly1!$D$8763+유형화!$F$74*hourly1!E737/hourly1!$E$8763</f>
        <v>529.33711615455252</v>
      </c>
      <c r="C736" s="441">
        <f>hourly1!$F737*유형화!$G$71/hourly1!$F$8763+유형화!$G$72*hourly1!$G737/hourly1!$F$8763+유형화!$G$74*hourly1!I737/hourly1!$I$8763</f>
        <v>4.6355493105622347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443">
        <f>유형화!$F$71*hourly1!B738/hourly1!$B$8763+유형화!$F$72*hourly1!C738/hourly1!$C$8763+유형화!$F$73*hourly1!D738/hourly1!$D$8763+유형화!$F$74*hourly1!E738/hourly1!$E$8763</f>
        <v>447.25239273926758</v>
      </c>
      <c r="C737" s="441">
        <f>hourly1!$F738*유형화!$G$71/hourly1!$F$8763+유형화!$G$72*hourly1!$G738/hourly1!$F$8763+유형화!$G$74*hourly1!I738/hourly1!$I$8763</f>
        <v>4.6301895972980818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443">
        <f>유형화!$F$71*hourly1!B739/hourly1!$B$8763+유형화!$F$72*hourly1!C739/hourly1!$C$8763+유형화!$F$73*hourly1!D739/hourly1!$D$8763+유형화!$F$74*hourly1!E739/hourly1!$E$8763</f>
        <v>391.75741658358805</v>
      </c>
      <c r="C738" s="441">
        <f>hourly1!$F739*유형화!$G$71/hourly1!$F$8763+유형화!$G$72*hourly1!$G739/hourly1!$F$8763+유형화!$G$74*hourly1!I739/hourly1!$I$8763</f>
        <v>4.8511122795650063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443">
        <f>유형화!$F$71*hourly1!B740/hourly1!$B$8763+유형화!$F$72*hourly1!C740/hourly1!$C$8763+유형화!$F$73*hourly1!D740/hourly1!$D$8763+유형화!$F$74*hourly1!E740/hourly1!$E$8763</f>
        <v>231.47805988402487</v>
      </c>
      <c r="C739" s="441">
        <f>hourly1!$F740*유형화!$G$71/hourly1!$F$8763+유형화!$G$72*hourly1!$G740/hourly1!$F$8763+유형화!$G$74*hourly1!I740/hourly1!$I$8763</f>
        <v>5.1538379008603767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443">
        <f>유형화!$F$71*hourly1!B741/hourly1!$B$8763+유형화!$F$72*hourly1!C741/hourly1!$C$8763+유형화!$F$73*hourly1!D741/hourly1!$D$8763+유형화!$F$74*hourly1!E741/hourly1!$E$8763</f>
        <v>158.08955923615696</v>
      </c>
      <c r="C740" s="441">
        <f>hourly1!$F741*유형화!$G$71/hourly1!$F$8763+유형화!$G$72*hourly1!$G741/hourly1!$F$8763+유형화!$G$74*hourly1!I741/hourly1!$I$8763</f>
        <v>4.5843552074002369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443">
        <f>유형화!$F$71*hourly1!B742/hourly1!$B$8763+유형화!$F$72*hourly1!C742/hourly1!$C$8763+유형화!$F$73*hourly1!D742/hourly1!$D$8763+유형화!$F$74*hourly1!E742/hourly1!$E$8763</f>
        <v>166.06862658902568</v>
      </c>
      <c r="C741" s="441">
        <f>hourly1!$F742*유형화!$G$71/hourly1!$F$8763+유형화!$G$72*hourly1!$G742/hourly1!$F$8763+유형화!$G$74*hourly1!I742/hourly1!$I$8763</f>
        <v>4.3072179963125263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443">
        <f>유형화!$F$71*hourly1!B743/hourly1!$B$8763+유형화!$F$72*hourly1!C743/hourly1!$C$8763+유형화!$F$73*hourly1!D743/hourly1!$D$8763+유형화!$F$74*hourly1!E743/hourly1!$E$8763</f>
        <v>89.70905938422581</v>
      </c>
      <c r="C742" s="441">
        <f>hourly1!$F743*유형화!$G$71/hourly1!$F$8763+유형화!$G$72*hourly1!$G743/hourly1!$F$8763+유형화!$G$74*hourly1!I743/hourly1!$I$8763</f>
        <v>4.7596588973697163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443">
        <f>유형화!$F$71*hourly1!B744/hourly1!$B$8763+유형화!$F$72*hourly1!C744/hourly1!$C$8763+유형화!$F$73*hourly1!D744/hourly1!$D$8763+유형화!$F$74*hourly1!E744/hourly1!$E$8763</f>
        <v>87.50413197686423</v>
      </c>
      <c r="C743" s="441">
        <f>hourly1!$F744*유형화!$G$71/hourly1!$F$8763+유형화!$G$72*hourly1!$G744/hourly1!$F$8763+유형화!$G$74*hourly1!I744/hourly1!$I$8763</f>
        <v>0.40488489650594955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443">
        <f>유형화!$F$71*hourly1!B745/hourly1!$B$8763+유형화!$F$72*hourly1!C745/hourly1!$C$8763+유형화!$F$73*hourly1!D745/hourly1!$D$8763+유형화!$F$74*hourly1!E745/hourly1!$E$8763</f>
        <v>85.315434104764876</v>
      </c>
      <c r="C744" s="441">
        <f>hourly1!$F745*유형화!$G$71/hourly1!$F$8763+유형화!$G$72*hourly1!$G745/hourly1!$F$8763+유형화!$G$74*hourly1!I745/hourly1!$I$8763</f>
        <v>0.34120622229069991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443">
        <f>유형화!$F$71*hourly1!B746/hourly1!$B$8763+유형화!$F$72*hourly1!C746/hourly1!$C$8763+유형화!$F$73*hourly1!D746/hourly1!$D$8763+유형화!$F$74*hourly1!E746/hourly1!$E$8763</f>
        <v>84.211420513679442</v>
      </c>
      <c r="C745" s="441">
        <f>hourly1!$F746*유형화!$G$71/hourly1!$F$8763+유형화!$G$72*hourly1!$G746/hourly1!$F$8763+유형화!$G$74*hourly1!I746/hourly1!$I$8763</f>
        <v>0.38318407339479132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443">
        <f>유형화!$F$71*hourly1!B747/hourly1!$B$8763+유형화!$F$72*hourly1!C747/hourly1!$C$8763+유형화!$F$73*hourly1!D747/hourly1!$D$8763+유형화!$F$74*hourly1!E747/hourly1!$E$8763</f>
        <v>84.256667927117761</v>
      </c>
      <c r="C746" s="441">
        <f>hourly1!$F747*유형화!$G$71/hourly1!$F$8763+유형화!$G$72*hourly1!$G747/hourly1!$F$8763+유형화!$G$74*hourly1!I747/hourly1!$I$8763</f>
        <v>0.44597975085905356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443">
        <f>유형화!$F$71*hourly1!B748/hourly1!$B$8763+유형화!$F$72*hourly1!C748/hourly1!$C$8763+유형화!$F$73*hourly1!D748/hourly1!$D$8763+유형화!$F$74*hourly1!E748/hourly1!$E$8763</f>
        <v>84.017045285282094</v>
      </c>
      <c r="C747" s="441">
        <f>hourly1!$F748*유형화!$G$71/hourly1!$F$8763+유형화!$G$72*hourly1!$G748/hourly1!$F$8763+유형화!$G$74*hourly1!I748/hourly1!$I$8763</f>
        <v>0.6578712580603131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443">
        <f>유형화!$F$71*hourly1!B749/hourly1!$B$8763+유형화!$F$72*hourly1!C749/hourly1!$C$8763+유형화!$F$73*hourly1!D749/hourly1!$D$8763+유형화!$F$74*hourly1!E749/hourly1!$E$8763</f>
        <v>83.828571275167974</v>
      </c>
      <c r="C748" s="441">
        <f>hourly1!$F749*유형화!$G$71/hourly1!$F$8763+유형화!$G$72*hourly1!$G749/hourly1!$F$8763+유형화!$G$74*hourly1!I749/hourly1!$I$8763</f>
        <v>0.78736190384010141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443">
        <f>유형화!$F$71*hourly1!B750/hourly1!$B$8763+유형화!$F$72*hourly1!C750/hourly1!$C$8763+유형화!$F$73*hourly1!D750/hourly1!$D$8763+유형화!$F$74*hourly1!E750/hourly1!$E$8763</f>
        <v>83.907789798192866</v>
      </c>
      <c r="C749" s="441">
        <f>hourly1!$F750*유형화!$G$71/hourly1!$F$8763+유형화!$G$72*hourly1!$G750/hourly1!$F$8763+유형화!$G$74*hourly1!I750/hourly1!$I$8763</f>
        <v>0.99133530550143667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443">
        <f>유형화!$F$71*hourly1!B751/hourly1!$B$8763+유형화!$F$72*hourly1!C751/hourly1!$C$8763+유형화!$F$73*hourly1!D751/hourly1!$D$8763+유형화!$F$74*hourly1!E751/hourly1!$E$8763</f>
        <v>83.978239442644394</v>
      </c>
      <c r="C750" s="441">
        <f>hourly1!$F751*유형화!$G$71/hourly1!$F$8763+유형화!$G$72*hourly1!$G751/hourly1!$F$8763+유형화!$G$74*hourly1!I751/hourly1!$I$8763</f>
        <v>1.1790131388692426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443">
        <f>유형화!$F$71*hourly1!B752/hourly1!$B$8763+유형화!$F$72*hourly1!C752/hourly1!$C$8763+유형화!$F$73*hourly1!D752/hourly1!$D$8763+유형화!$F$74*hourly1!E752/hourly1!$E$8763</f>
        <v>84.986577458593274</v>
      </c>
      <c r="C751" s="441">
        <f>hourly1!$F752*유형화!$G$71/hourly1!$F$8763+유형화!$G$72*hourly1!$G752/hourly1!$F$8763+유형화!$G$74*hourly1!I752/hourly1!$I$8763</f>
        <v>1.3703780188311514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443">
        <f>유형화!$F$71*hourly1!B753/hourly1!$B$8763+유형화!$F$72*hourly1!C753/hourly1!$C$8763+유형화!$F$73*hourly1!D753/hourly1!$D$8763+유형화!$F$74*hourly1!E753/hourly1!$E$8763</f>
        <v>91.794405635475073</v>
      </c>
      <c r="C752" s="441">
        <f>hourly1!$F753*유형화!$G$71/hourly1!$F$8763+유형화!$G$72*hourly1!$G753/hourly1!$F$8763+유형화!$G$74*hourly1!I753/hourly1!$I$8763</f>
        <v>6.1484723416168361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443">
        <f>유형화!$F$71*hourly1!B754/hourly1!$B$8763+유형화!$F$72*hourly1!C754/hourly1!$C$8763+유형화!$F$73*hourly1!D754/hourly1!$D$8763+유형화!$F$74*hourly1!E754/hourly1!$E$8763</f>
        <v>227.99160590254797</v>
      </c>
      <c r="C753" s="441">
        <f>hourly1!$F754*유형화!$G$71/hourly1!$F$8763+유형화!$G$72*hourly1!$G754/hourly1!$F$8763+유형화!$G$74*hourly1!I754/hourly1!$I$8763</f>
        <v>6.3097185486638905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443">
        <f>유형화!$F$71*hourly1!B755/hourly1!$B$8763+유형화!$F$72*hourly1!C755/hourly1!$C$8763+유형화!$F$73*hourly1!D755/hourly1!$D$8763+유형화!$F$74*hourly1!E755/hourly1!$E$8763</f>
        <v>356.37106687455918</v>
      </c>
      <c r="C754" s="441">
        <f>hourly1!$F755*유형화!$G$71/hourly1!$F$8763+유형화!$G$72*hourly1!$G755/hourly1!$F$8763+유형화!$G$74*hourly1!I755/hourly1!$I$8763</f>
        <v>5.7159332813471497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443">
        <f>유형화!$F$71*hourly1!B756/hourly1!$B$8763+유형화!$F$72*hourly1!C756/hourly1!$C$8763+유형화!$F$73*hourly1!D756/hourly1!$D$8763+유형화!$F$74*hourly1!E756/hourly1!$E$8763</f>
        <v>430.29561748956689</v>
      </c>
      <c r="C755" s="441">
        <f>hourly1!$F756*유형화!$G$71/hourly1!$F$8763+유형화!$G$72*hourly1!$G756/hourly1!$F$8763+유형화!$G$74*hourly1!I756/hourly1!$I$8763</f>
        <v>4.8798797448975799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443">
        <f>유형화!$F$71*hourly1!B757/hourly1!$B$8763+유형화!$F$72*hourly1!C757/hourly1!$C$8763+유형화!$F$73*hourly1!D757/hourly1!$D$8763+유형화!$F$74*hourly1!E757/hourly1!$E$8763</f>
        <v>503.03405089168547</v>
      </c>
      <c r="C756" s="441">
        <f>hourly1!$F757*유형화!$G$71/hourly1!$F$8763+유형화!$G$72*hourly1!$G757/hourly1!$F$8763+유형화!$G$74*hourly1!I757/hourly1!$I$8763</f>
        <v>4.084162623108476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443">
        <f>유형화!$F$71*hourly1!B758/hourly1!$B$8763+유형화!$F$72*hourly1!C758/hourly1!$C$8763+유형화!$F$73*hourly1!D758/hourly1!$D$8763+유형화!$F$74*hourly1!E758/hourly1!$E$8763</f>
        <v>423.67165189912845</v>
      </c>
      <c r="C757" s="441">
        <f>hourly1!$F758*유형화!$G$71/hourly1!$F$8763+유형화!$G$72*hourly1!$G758/hourly1!$F$8763+유형화!$G$74*hourly1!I758/hourly1!$I$8763</f>
        <v>3.3888910056370083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443">
        <f>유형화!$F$71*hourly1!B759/hourly1!$B$8763+유형화!$F$72*hourly1!C759/hourly1!$C$8763+유형화!$F$73*hourly1!D759/hourly1!$D$8763+유형화!$F$74*hourly1!E759/hourly1!$E$8763</f>
        <v>253.82306044161143</v>
      </c>
      <c r="C758" s="441">
        <f>hourly1!$F759*유형화!$G$71/hourly1!$F$8763+유형화!$G$72*hourly1!$G759/hourly1!$F$8763+유형화!$G$74*hourly1!I759/hourly1!$I$8763</f>
        <v>2.2821399307855161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443">
        <f>유형화!$F$71*hourly1!B760/hourly1!$B$8763+유형화!$F$72*hourly1!C760/hourly1!$C$8763+유형화!$F$73*hourly1!D760/hourly1!$D$8763+유형화!$F$74*hourly1!E760/hourly1!$E$8763</f>
        <v>336.66704352405065</v>
      </c>
      <c r="C759" s="441">
        <f>hourly1!$F760*유형화!$G$71/hourly1!$F$8763+유형화!$G$72*hourly1!$G760/hourly1!$F$8763+유형화!$G$74*hourly1!I760/hourly1!$I$8763</f>
        <v>2.4654270368849134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443">
        <f>유형화!$F$71*hourly1!B761/hourly1!$B$8763+유형화!$F$72*hourly1!C761/hourly1!$C$8763+유형화!$F$73*hourly1!D761/hourly1!$D$8763+유형화!$F$74*hourly1!E761/hourly1!$E$8763</f>
        <v>484.37317923075557</v>
      </c>
      <c r="C760" s="441">
        <f>hourly1!$F761*유형화!$G$71/hourly1!$F$8763+유형화!$G$72*hourly1!$G761/hourly1!$F$8763+유형화!$G$74*hourly1!I761/hourly1!$I$8763</f>
        <v>2.2939764898010599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443">
        <f>유형화!$F$71*hourly1!B762/hourly1!$B$8763+유형화!$F$72*hourly1!C762/hourly1!$C$8763+유형화!$F$73*hourly1!D762/hourly1!$D$8763+유형화!$F$74*hourly1!E762/hourly1!$E$8763</f>
        <v>408.94160780623105</v>
      </c>
      <c r="C761" s="441">
        <f>hourly1!$F762*유형화!$G$71/hourly1!$F$8763+유형화!$G$72*hourly1!$G762/hourly1!$F$8763+유형화!$G$74*hourly1!I762/hourly1!$I$8763</f>
        <v>2.2548294313164976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443">
        <f>유형화!$F$71*hourly1!B763/hourly1!$B$8763+유형화!$F$72*hourly1!C763/hourly1!$C$8763+유형화!$F$73*hourly1!D763/hourly1!$D$8763+유형화!$F$74*hourly1!E763/hourly1!$E$8763</f>
        <v>353.76414089385582</v>
      </c>
      <c r="C762" s="441">
        <f>hourly1!$F763*유형화!$G$71/hourly1!$F$8763+유형화!$G$72*hourly1!$G763/hourly1!$F$8763+유형화!$G$74*hourly1!I763/hourly1!$I$8763</f>
        <v>2.5010584208527242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443">
        <f>유형화!$F$71*hourly1!B764/hourly1!$B$8763+유형화!$F$72*hourly1!C764/hourly1!$C$8763+유형화!$F$73*hourly1!D764/hourly1!$D$8763+유형화!$F$74*hourly1!E764/hourly1!$E$8763</f>
        <v>206.68470034901586</v>
      </c>
      <c r="C763" s="441">
        <f>hourly1!$F764*유형화!$G$71/hourly1!$F$8763+유형화!$G$72*hourly1!$G764/hourly1!$F$8763+유형화!$G$74*hourly1!I764/hourly1!$I$8763</f>
        <v>2.7937350042663285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443">
        <f>유형화!$F$71*hourly1!B765/hourly1!$B$8763+유형화!$F$72*hourly1!C765/hourly1!$C$8763+유형화!$F$73*hourly1!D765/hourly1!$D$8763+유형화!$F$74*hourly1!E765/hourly1!$E$8763</f>
        <v>149.62425923903845</v>
      </c>
      <c r="C764" s="441">
        <f>hourly1!$F765*유형화!$G$71/hourly1!$F$8763+유형화!$G$72*hourly1!$G765/hourly1!$F$8763+유형화!$G$74*hourly1!I765/hourly1!$I$8763</f>
        <v>2.480425671484789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443">
        <f>유형화!$F$71*hourly1!B766/hourly1!$B$8763+유형화!$F$72*hourly1!C766/hourly1!$C$8763+유형화!$F$73*hourly1!D766/hourly1!$D$8763+유형화!$F$74*hourly1!E766/hourly1!$E$8763</f>
        <v>158.5052839620908</v>
      </c>
      <c r="C765" s="441">
        <f>hourly1!$F766*유형화!$G$71/hourly1!$F$8763+유형화!$G$72*hourly1!$G766/hourly1!$F$8763+유형화!$G$74*hourly1!I766/hourly1!$I$8763</f>
        <v>2.4921714505994932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443">
        <f>유형화!$F$71*hourly1!B767/hourly1!$B$8763+유형화!$F$72*hourly1!C767/hourly1!$C$8763+유형화!$F$73*hourly1!D767/hourly1!$D$8763+유형화!$F$74*hourly1!E767/hourly1!$E$8763</f>
        <v>85.546249948552287</v>
      </c>
      <c r="C766" s="441">
        <f>hourly1!$F767*유형화!$G$71/hourly1!$F$8763+유형화!$G$72*hourly1!$G767/hourly1!$F$8763+유형화!$G$74*hourly1!I767/hourly1!$I$8763</f>
        <v>3.2383092235350488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443">
        <f>유형화!$F$71*hourly1!B768/hourly1!$B$8763+유형화!$F$72*hourly1!C768/hourly1!$C$8763+유형화!$F$73*hourly1!D768/hourly1!$D$8763+유형화!$F$74*hourly1!E768/hourly1!$E$8763</f>
        <v>83.779922887691086</v>
      </c>
      <c r="C767" s="441">
        <f>hourly1!$F768*유형화!$G$71/hourly1!$F$8763+유형화!$G$72*hourly1!$G768/hourly1!$F$8763+유형화!$G$74*hourly1!I768/hourly1!$I$8763</f>
        <v>0.39840677728901419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443">
        <f>유형화!$F$71*hourly1!B769/hourly1!$B$8763+유형화!$F$72*hourly1!C769/hourly1!$C$8763+유형화!$F$73*hourly1!D769/hourly1!$D$8763+유형화!$F$74*hourly1!E769/hourly1!$E$8763</f>
        <v>82.076452096430387</v>
      </c>
      <c r="C768" s="441">
        <f>hourly1!$F769*유형화!$G$71/hourly1!$F$8763+유형화!$G$72*hourly1!$G769/hourly1!$F$8763+유형화!$G$74*hourly1!I769/hourly1!$I$8763</f>
        <v>0.31870402550573518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443">
        <f>유형화!$F$71*hourly1!B770/hourly1!$B$8763+유형화!$F$72*hourly1!C770/hourly1!$C$8763+유형화!$F$73*hourly1!D770/hourly1!$D$8763+유형화!$F$74*hourly1!E770/hourly1!$E$8763</f>
        <v>81.439682275206749</v>
      </c>
      <c r="C769" s="441">
        <f>hourly1!$F770*유형화!$G$71/hourly1!$F$8763+유형화!$G$72*hourly1!$G770/hourly1!$F$8763+유형화!$G$74*hourly1!I770/hourly1!$I$8763</f>
        <v>0.29521616639053427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443">
        <f>유형화!$F$71*hourly1!B771/hourly1!$B$8763+유형화!$F$72*hourly1!C771/hourly1!$C$8763+유형화!$F$73*hourly1!D771/hourly1!$D$8763+유형화!$F$74*hourly1!E771/hourly1!$E$8763</f>
        <v>82.092551354629933</v>
      </c>
      <c r="C770" s="441">
        <f>hourly1!$F771*유형화!$G$71/hourly1!$F$8763+유형화!$G$72*hourly1!$G771/hourly1!$F$8763+유형화!$G$74*hourly1!I771/hourly1!$I$8763</f>
        <v>0.25543116231016905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443">
        <f>유형화!$F$71*hourly1!B772/hourly1!$B$8763+유형화!$F$72*hourly1!C772/hourly1!$C$8763+유형화!$F$73*hourly1!D772/hourly1!$D$8763+유형화!$F$74*hourly1!E772/hourly1!$E$8763</f>
        <v>82.47796015769795</v>
      </c>
      <c r="C771" s="441">
        <f>hourly1!$F772*유형화!$G$71/hourly1!$F$8763+유형화!$G$72*hourly1!$G772/hourly1!$F$8763+유형화!$G$74*hourly1!I772/hourly1!$I$8763</f>
        <v>0.36283894531591776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443">
        <f>유형화!$F$71*hourly1!B773/hourly1!$B$8763+유형화!$F$72*hourly1!C773/hourly1!$C$8763+유형화!$F$73*hourly1!D773/hourly1!$D$8763+유형화!$F$74*hourly1!E773/hourly1!$E$8763</f>
        <v>83.219233752943396</v>
      </c>
      <c r="C772" s="441">
        <f>hourly1!$F773*유형화!$G$71/hourly1!$F$8763+유형화!$G$72*hourly1!$G773/hourly1!$F$8763+유형화!$G$74*hourly1!I773/hourly1!$I$8763</f>
        <v>0.92757749449888194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443">
        <f>유형화!$F$71*hourly1!B774/hourly1!$B$8763+유형화!$F$72*hourly1!C774/hourly1!$C$8763+유형화!$F$73*hourly1!D774/hourly1!$D$8763+유형화!$F$74*hourly1!E774/hourly1!$E$8763</f>
        <v>83.424709907621079</v>
      </c>
      <c r="C773" s="441">
        <f>hourly1!$F774*유형화!$G$71/hourly1!$F$8763+유형화!$G$72*hourly1!$G774/hourly1!$F$8763+유형화!$G$74*hourly1!I774/hourly1!$I$8763</f>
        <v>1.2882722982095614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443">
        <f>유형화!$F$71*hourly1!B775/hourly1!$B$8763+유형화!$F$72*hourly1!C775/hourly1!$C$8763+유형화!$F$73*hourly1!D775/hourly1!$D$8763+유형화!$F$74*hourly1!E775/hourly1!$E$8763</f>
        <v>83.806587459587931</v>
      </c>
      <c r="C774" s="441">
        <f>hourly1!$F775*유형화!$G$71/hourly1!$F$8763+유형화!$G$72*hourly1!$G775/hourly1!$F$8763+유형화!$G$74*hourly1!I775/hourly1!$I$8763</f>
        <v>1.6983003687179148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443">
        <f>유형화!$F$71*hourly1!B776/hourly1!$B$8763+유형화!$F$72*hourly1!C776/hourly1!$C$8763+유형화!$F$73*hourly1!D776/hourly1!$D$8763+유형화!$F$74*hourly1!E776/hourly1!$E$8763</f>
        <v>85.082324132745285</v>
      </c>
      <c r="C775" s="441">
        <f>hourly1!$F776*유형화!$G$71/hourly1!$F$8763+유형화!$G$72*hourly1!$G776/hourly1!$F$8763+유형화!$G$74*hourly1!I776/hourly1!$I$8763</f>
        <v>1.9593233893901296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443">
        <f>유형화!$F$71*hourly1!B777/hourly1!$B$8763+유형화!$F$72*hourly1!C777/hourly1!$C$8763+유형화!$F$73*hourly1!D777/hourly1!$D$8763+유형화!$F$74*hourly1!E777/hourly1!$E$8763</f>
        <v>92.075441083848645</v>
      </c>
      <c r="C776" s="441">
        <f>hourly1!$F777*유형화!$G$71/hourly1!$F$8763+유형화!$G$72*hourly1!$G777/hourly1!$F$8763+유형화!$G$74*hourly1!I777/hourly1!$I$8763</f>
        <v>6.6529608103146654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443">
        <f>유형화!$F$71*hourly1!B778/hourly1!$B$8763+유형화!$F$72*hourly1!C778/hourly1!$C$8763+유형화!$F$73*hourly1!D778/hourly1!$D$8763+유형화!$F$74*hourly1!E778/hourly1!$E$8763</f>
        <v>155.90446106621823</v>
      </c>
      <c r="C777" s="441">
        <f>hourly1!$F778*유형화!$G$71/hourly1!$F$8763+유형화!$G$72*hourly1!$G778/hourly1!$F$8763+유형화!$G$74*hourly1!I778/hourly1!$I$8763</f>
        <v>6.9605197791164457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443">
        <f>유형화!$F$71*hourly1!B779/hourly1!$B$8763+유형화!$F$72*hourly1!C779/hourly1!$C$8763+유형화!$F$73*hourly1!D779/hourly1!$D$8763+유형화!$F$74*hourly1!E779/hourly1!$E$8763</f>
        <v>158.21137534245426</v>
      </c>
      <c r="C778" s="441">
        <f>hourly1!$F779*유형화!$G$71/hourly1!$F$8763+유형화!$G$72*hourly1!$G779/hourly1!$F$8763+유형화!$G$74*hourly1!I779/hourly1!$I$8763</f>
        <v>6.6922333961169773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443">
        <f>유형화!$F$71*hourly1!B780/hourly1!$B$8763+유형화!$F$72*hourly1!C780/hourly1!$C$8763+유형화!$F$73*hourly1!D780/hourly1!$D$8763+유형화!$F$74*hourly1!E780/hourly1!$E$8763</f>
        <v>161.35663803063923</v>
      </c>
      <c r="C779" s="441">
        <f>hourly1!$F780*유형화!$G$71/hourly1!$F$8763+유형화!$G$72*hourly1!$G780/hourly1!$F$8763+유형화!$G$74*hourly1!I780/hourly1!$I$8763</f>
        <v>6.0764135364344529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443">
        <f>유형화!$F$71*hourly1!B781/hourly1!$B$8763+유형화!$F$72*hourly1!C781/hourly1!$C$8763+유형화!$F$73*hourly1!D781/hourly1!$D$8763+유형화!$F$74*hourly1!E781/hourly1!$E$8763</f>
        <v>163.69727238328451</v>
      </c>
      <c r="C780" s="441">
        <f>hourly1!$F781*유형화!$G$71/hourly1!$F$8763+유형화!$G$72*hourly1!$G781/hourly1!$F$8763+유형화!$G$74*hourly1!I781/hourly1!$I$8763</f>
        <v>5.4828433028708083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443">
        <f>유형화!$F$71*hourly1!B782/hourly1!$B$8763+유형화!$F$72*hourly1!C782/hourly1!$C$8763+유형화!$F$73*hourly1!D782/hourly1!$D$8763+유형화!$F$74*hourly1!E782/hourly1!$E$8763</f>
        <v>160.326780896022</v>
      </c>
      <c r="C781" s="441">
        <f>hourly1!$F782*유형화!$G$71/hourly1!$F$8763+유형화!$G$72*hourly1!$G782/hourly1!$F$8763+유형화!$G$74*hourly1!I782/hourly1!$I$8763</f>
        <v>4.9906482641123704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443">
        <f>유형화!$F$71*hourly1!B783/hourly1!$B$8763+유형화!$F$72*hourly1!C783/hourly1!$C$8763+유형화!$F$73*hourly1!D783/hourly1!$D$8763+유형화!$F$74*hourly1!E783/hourly1!$E$8763</f>
        <v>158.06903465140891</v>
      </c>
      <c r="C782" s="441">
        <f>hourly1!$F783*유형화!$G$71/hourly1!$F$8763+유형화!$G$72*hourly1!$G783/hourly1!$F$8763+유형화!$G$74*hourly1!I783/hourly1!$I$8763</f>
        <v>3.9477645183001377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443">
        <f>유형화!$F$71*hourly1!B784/hourly1!$B$8763+유형화!$F$72*hourly1!C784/hourly1!$C$8763+유형화!$F$73*hourly1!D784/hourly1!$D$8763+유형화!$F$74*hourly1!E784/hourly1!$E$8763</f>
        <v>150.41630910316897</v>
      </c>
      <c r="C783" s="441">
        <f>hourly1!$F784*유형화!$G$71/hourly1!$F$8763+유형화!$G$72*hourly1!$G784/hourly1!$F$8763+유형화!$G$74*hourly1!I784/hourly1!$I$8763</f>
        <v>4.1705997032476922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443">
        <f>유형화!$F$71*hourly1!B785/hourly1!$B$8763+유형화!$F$72*hourly1!C785/hourly1!$C$8763+유형화!$F$73*hourly1!D785/hourly1!$D$8763+유형화!$F$74*hourly1!E785/hourly1!$E$8763</f>
        <v>152.9506928295315</v>
      </c>
      <c r="C784" s="441">
        <f>hourly1!$F785*유형화!$G$71/hourly1!$F$8763+유형화!$G$72*hourly1!$G785/hourly1!$F$8763+유형화!$G$74*hourly1!I785/hourly1!$I$8763</f>
        <v>4.1530434040666409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443">
        <f>유형화!$F$71*hourly1!B786/hourly1!$B$8763+유형화!$F$72*hourly1!C786/hourly1!$C$8763+유형화!$F$73*hourly1!D786/hourly1!$D$8763+유형화!$F$74*hourly1!E786/hourly1!$E$8763</f>
        <v>151.24107908333502</v>
      </c>
      <c r="C785" s="441">
        <f>hourly1!$F786*유형화!$G$71/hourly1!$F$8763+유형화!$G$72*hourly1!$G786/hourly1!$F$8763+유형화!$G$74*hourly1!I786/hourly1!$I$8763</f>
        <v>4.0949003026429009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443">
        <f>유형화!$F$71*hourly1!B787/hourly1!$B$8763+유형화!$F$72*hourly1!C787/hourly1!$C$8763+유형화!$F$73*hourly1!D787/hourly1!$D$8763+유형화!$F$74*hourly1!E787/hourly1!$E$8763</f>
        <v>149.98019018344044</v>
      </c>
      <c r="C786" s="441">
        <f>hourly1!$F787*유형화!$G$71/hourly1!$F$8763+유형화!$G$72*hourly1!$G787/hourly1!$F$8763+유형화!$G$74*hourly1!I787/hourly1!$I$8763</f>
        <v>4.2920223990420041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443">
        <f>유형화!$F$71*hourly1!B788/hourly1!$B$8763+유형화!$F$72*hourly1!C788/hourly1!$C$8763+유형화!$F$73*hourly1!D788/hourly1!$D$8763+유형화!$F$74*hourly1!E788/hourly1!$E$8763</f>
        <v>148.5590511414695</v>
      </c>
      <c r="C787" s="441">
        <f>hourly1!$F788*유형화!$G$71/hourly1!$F$8763+유형화!$G$72*hourly1!$G788/hourly1!$F$8763+유형화!$G$74*hourly1!I788/hourly1!$I$8763</f>
        <v>4.4865474140693271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443">
        <f>유형화!$F$71*hourly1!B789/hourly1!$B$8763+유형화!$F$72*hourly1!C789/hourly1!$C$8763+유형화!$F$73*hourly1!D789/hourly1!$D$8763+유형화!$F$74*hourly1!E789/hourly1!$E$8763</f>
        <v>155.05586852505996</v>
      </c>
      <c r="C788" s="441">
        <f>hourly1!$F789*유형화!$G$71/hourly1!$F$8763+유형화!$G$72*hourly1!$G789/hourly1!$F$8763+유형화!$G$74*hourly1!I789/hourly1!$I$8763</f>
        <v>4.1223419084216273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443">
        <f>유형화!$F$71*hourly1!B790/hourly1!$B$8763+유형화!$F$72*hourly1!C790/hourly1!$C$8763+유형화!$F$73*hourly1!D790/hourly1!$D$8763+유형화!$F$74*hourly1!E790/hourly1!$E$8763</f>
        <v>163.75118261973239</v>
      </c>
      <c r="C789" s="441">
        <f>hourly1!$F790*유형화!$G$71/hourly1!$F$8763+유형화!$G$72*hourly1!$G790/hourly1!$F$8763+유형화!$G$74*hourly1!I790/hourly1!$I$8763</f>
        <v>4.0038065228604518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443">
        <f>유형화!$F$71*hourly1!B791/hourly1!$B$8763+유형화!$F$72*hourly1!C791/hourly1!$C$8763+유형화!$F$73*hourly1!D791/hourly1!$D$8763+유형화!$F$74*hourly1!E791/hourly1!$E$8763</f>
        <v>88.744492221028551</v>
      </c>
      <c r="C790" s="441">
        <f>hourly1!$F791*유형화!$G$71/hourly1!$F$8763+유형화!$G$72*hourly1!$G791/hourly1!$F$8763+유형화!$G$74*hourly1!I791/hourly1!$I$8763</f>
        <v>4.6294939212643378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443">
        <f>유형화!$F$71*hourly1!B792/hourly1!$B$8763+유형화!$F$72*hourly1!C792/hourly1!$C$8763+유형화!$F$73*hourly1!D792/hourly1!$D$8763+유형화!$F$74*hourly1!E792/hourly1!$E$8763</f>
        <v>86.920731375479178</v>
      </c>
      <c r="C791" s="441">
        <f>hourly1!$F792*유형화!$G$71/hourly1!$F$8763+유형화!$G$72*hourly1!$G792/hourly1!$F$8763+유형화!$G$74*hourly1!I792/hourly1!$I$8763</f>
        <v>0.37394847678887677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443">
        <f>유형화!$F$71*hourly1!B793/hourly1!$B$8763+유형화!$F$72*hourly1!C793/hourly1!$C$8763+유형화!$F$73*hourly1!D793/hourly1!$D$8763+유형화!$F$74*hourly1!E793/hourly1!$E$8763</f>
        <v>85.082589569069668</v>
      </c>
      <c r="C792" s="441">
        <f>hourly1!$F793*유형화!$G$71/hourly1!$F$8763+유형화!$G$72*hourly1!$G793/hourly1!$F$8763+유형화!$G$74*hourly1!I793/hourly1!$I$8763</f>
        <v>0.43273382933477206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443">
        <f>유형화!$F$71*hourly1!B794/hourly1!$B$8763+유형화!$F$72*hourly1!C794/hourly1!$C$8763+유형화!$F$73*hourly1!D794/hourly1!$D$8763+유형화!$F$74*hourly1!E794/hourly1!$E$8763</f>
        <v>84.400837770732039</v>
      </c>
      <c r="C793" s="441">
        <f>hourly1!$F794*유형화!$G$71/hourly1!$F$8763+유형화!$G$72*hourly1!$G794/hourly1!$F$8763+유형화!$G$74*hourly1!I794/hourly1!$I$8763</f>
        <v>0.89439898709042265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443">
        <f>유형화!$F$71*hourly1!B795/hourly1!$B$8763+유형화!$F$72*hourly1!C795/hourly1!$C$8763+유형화!$F$73*hourly1!D795/hourly1!$D$8763+유형화!$F$74*hourly1!E795/hourly1!$E$8763</f>
        <v>84.305669368572453</v>
      </c>
      <c r="C794" s="441">
        <f>hourly1!$F795*유형화!$G$71/hourly1!$F$8763+유형화!$G$72*hourly1!$G795/hourly1!$F$8763+유형화!$G$74*hourly1!I795/hourly1!$I$8763</f>
        <v>1.1614979544328634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443">
        <f>유형화!$F$71*hourly1!B796/hourly1!$B$8763+유형화!$F$72*hourly1!C796/hourly1!$C$8763+유형화!$F$73*hourly1!D796/hourly1!$D$8763+유형화!$F$74*hourly1!E796/hourly1!$E$8763</f>
        <v>83.930517783468048</v>
      </c>
      <c r="C795" s="441">
        <f>hourly1!$F796*유형화!$G$71/hourly1!$F$8763+유형화!$G$72*hourly1!$G796/hourly1!$F$8763+유형화!$G$74*hourly1!I796/hourly1!$I$8763</f>
        <v>1.4208637719451864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443">
        <f>유형화!$F$71*hourly1!B797/hourly1!$B$8763+유형화!$F$72*hourly1!C797/hourly1!$C$8763+유형화!$F$73*hourly1!D797/hourly1!$D$8763+유형화!$F$74*hourly1!E797/hourly1!$E$8763</f>
        <v>83.956606382207298</v>
      </c>
      <c r="C796" s="441">
        <f>hourly1!$F797*유형화!$G$71/hourly1!$F$8763+유형화!$G$72*hourly1!$G797/hourly1!$F$8763+유형화!$G$74*hourly1!I797/hourly1!$I$8763</f>
        <v>1.6886980746768498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443">
        <f>유형화!$F$71*hourly1!B798/hourly1!$B$8763+유형화!$F$72*hourly1!C798/hourly1!$C$8763+유형화!$F$73*hourly1!D798/hourly1!$D$8763+유형화!$F$74*hourly1!E798/hourly1!$E$8763</f>
        <v>83.850924805628409</v>
      </c>
      <c r="C797" s="441">
        <f>hourly1!$F798*유형화!$G$71/hourly1!$F$8763+유형화!$G$72*hourly1!$G798/hourly1!$F$8763+유형화!$G$74*hourly1!I798/hourly1!$I$8763</f>
        <v>1.8694401295680683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443">
        <f>유형화!$F$71*hourly1!B799/hourly1!$B$8763+유형화!$F$72*hourly1!C799/hourly1!$C$8763+유형화!$F$73*hourly1!D799/hourly1!$D$8763+유형화!$F$74*hourly1!E799/hourly1!$E$8763</f>
        <v>83.823338387630159</v>
      </c>
      <c r="C798" s="441">
        <f>hourly1!$F799*유형화!$G$71/hourly1!$F$8763+유형화!$G$72*hourly1!$G799/hourly1!$F$8763+유형화!$G$74*hourly1!I799/hourly1!$I$8763</f>
        <v>2.0668137657325207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443">
        <f>유형화!$F$71*hourly1!B800/hourly1!$B$8763+유형화!$F$72*hourly1!C800/hourly1!$C$8763+유형화!$F$73*hourly1!D800/hourly1!$D$8763+유형화!$F$74*hourly1!E800/hourly1!$E$8763</f>
        <v>84.850176367401588</v>
      </c>
      <c r="C799" s="441">
        <f>hourly1!$F800*유형화!$G$71/hourly1!$F$8763+유형화!$G$72*hourly1!$G800/hourly1!$F$8763+유형화!$G$74*hourly1!I800/hourly1!$I$8763</f>
        <v>2.1711374577581353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443">
        <f>유형화!$F$71*hourly1!B801/hourly1!$B$8763+유형화!$F$72*hourly1!C801/hourly1!$C$8763+유형화!$F$73*hourly1!D801/hourly1!$D$8763+유형화!$F$74*hourly1!E801/hourly1!$E$8763</f>
        <v>91.647173794261718</v>
      </c>
      <c r="C800" s="441">
        <f>hourly1!$F801*유형화!$G$71/hourly1!$F$8763+유형화!$G$72*hourly1!$G801/hourly1!$F$8763+유형화!$G$74*hourly1!I801/hourly1!$I$8763</f>
        <v>6.7319404155931428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443">
        <f>유형화!$F$71*hourly1!B802/hourly1!$B$8763+유형화!$F$72*hourly1!C802/hourly1!$C$8763+유형화!$F$73*hourly1!D802/hourly1!$D$8763+유형화!$F$74*hourly1!E802/hourly1!$E$8763</f>
        <v>86.858287480168357</v>
      </c>
      <c r="C801" s="441">
        <f>hourly1!$F802*유형화!$G$71/hourly1!$F$8763+유형화!$G$72*hourly1!$G802/hourly1!$F$8763+유형화!$G$74*hourly1!I802/hourly1!$I$8763</f>
        <v>7.0108830369734383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443">
        <f>유형화!$F$71*hourly1!B803/hourly1!$B$8763+유형화!$F$72*hourly1!C803/hourly1!$C$8763+유형화!$F$73*hourly1!D803/hourly1!$D$8763+유형화!$F$74*hourly1!E803/hourly1!$E$8763</f>
        <v>89.836931034661916</v>
      </c>
      <c r="C802" s="441">
        <f>hourly1!$F803*유형화!$G$71/hourly1!$F$8763+유형화!$G$72*hourly1!$G803/hourly1!$F$8763+유형화!$G$74*hourly1!I803/hourly1!$I$8763</f>
        <v>6.6039949080054532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443">
        <f>유형화!$F$71*hourly1!B804/hourly1!$B$8763+유형화!$F$72*hourly1!C804/hourly1!$C$8763+유형화!$F$73*hourly1!D804/hourly1!$D$8763+유형화!$F$74*hourly1!E804/hourly1!$E$8763</f>
        <v>93.717096846307129</v>
      </c>
      <c r="C803" s="441">
        <f>hourly1!$F804*유형화!$G$71/hourly1!$F$8763+유형화!$G$72*hourly1!$G804/hourly1!$F$8763+유형화!$G$74*hourly1!I804/hourly1!$I$8763</f>
        <v>5.9437616640473507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443">
        <f>유형화!$F$71*hourly1!B805/hourly1!$B$8763+유형화!$F$72*hourly1!C805/hourly1!$C$8763+유형화!$F$73*hourly1!D805/hourly1!$D$8763+유형화!$F$74*hourly1!E805/hourly1!$E$8763</f>
        <v>96.813418934598744</v>
      </c>
      <c r="C804" s="441">
        <f>hourly1!$F805*유형화!$G$71/hourly1!$F$8763+유형화!$G$72*hourly1!$G805/hourly1!$F$8763+유형화!$G$74*hourly1!I805/hourly1!$I$8763</f>
        <v>5.3689620093805717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443">
        <f>유형화!$F$71*hourly1!B806/hourly1!$B$8763+유형화!$F$72*hourly1!C806/hourly1!$C$8763+유형화!$F$73*hourly1!D806/hourly1!$D$8763+유형화!$F$74*hourly1!E806/hourly1!$E$8763</f>
        <v>94.045794959153937</v>
      </c>
      <c r="C805" s="441">
        <f>hourly1!$F806*유형화!$G$71/hourly1!$F$8763+유형화!$G$72*hourly1!$G806/hourly1!$F$8763+유형화!$G$74*hourly1!I806/hourly1!$I$8763</f>
        <v>4.7564970037090353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443">
        <f>유형화!$F$71*hourly1!B807/hourly1!$B$8763+유형화!$F$72*hourly1!C807/hourly1!$C$8763+유형화!$F$73*hourly1!D807/hourly1!$D$8763+유형화!$F$74*hourly1!E807/hourly1!$E$8763</f>
        <v>92.112321844181935</v>
      </c>
      <c r="C806" s="441">
        <f>hourly1!$F807*유형화!$G$71/hourly1!$F$8763+유형화!$G$72*hourly1!$G807/hourly1!$F$8763+유형화!$G$74*hourly1!I807/hourly1!$I$8763</f>
        <v>3.5394982570498272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443">
        <f>유형화!$F$71*hourly1!B808/hourly1!$B$8763+유형화!$F$72*hourly1!C808/hourly1!$C$8763+유형화!$F$73*hourly1!D808/hourly1!$D$8763+유형화!$F$74*hourly1!E808/hourly1!$E$8763</f>
        <v>84.725852628969264</v>
      </c>
      <c r="C807" s="441">
        <f>hourly1!$F808*유형화!$G$71/hourly1!$F$8763+유형화!$G$72*hourly1!$G808/hourly1!$F$8763+유형화!$G$74*hourly1!I808/hourly1!$I$8763</f>
        <v>3.6709814519158024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443">
        <f>유형화!$F$71*hourly1!B809/hourly1!$B$8763+유형화!$F$72*hourly1!C809/hourly1!$C$8763+유형화!$F$73*hourly1!D809/hourly1!$D$8763+유형화!$F$74*hourly1!E809/hourly1!$E$8763</f>
        <v>87.245514119197367</v>
      </c>
      <c r="C808" s="441">
        <f>hourly1!$F809*유형화!$G$71/hourly1!$F$8763+유형화!$G$72*hourly1!$G809/hourly1!$F$8763+유형화!$G$74*hourly1!I809/hourly1!$I$8763</f>
        <v>3.54055104920654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443">
        <f>유형화!$F$71*hourly1!B810/hourly1!$B$8763+유형화!$F$72*hourly1!C810/hourly1!$C$8763+유형화!$F$73*hourly1!D810/hourly1!$D$8763+유형화!$F$74*hourly1!E810/hourly1!$E$8763</f>
        <v>85.64703761403274</v>
      </c>
      <c r="C809" s="441">
        <f>hourly1!$F810*유형화!$G$71/hourly1!$F$8763+유형화!$G$72*hourly1!$G810/hourly1!$F$8763+유형화!$G$74*hourly1!I810/hourly1!$I$8763</f>
        <v>3.4653084588843672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443">
        <f>유형화!$F$71*hourly1!B811/hourly1!$B$8763+유형화!$F$72*hourly1!C811/hourly1!$C$8763+유형화!$F$73*hourly1!D811/hourly1!$D$8763+유형화!$F$74*hourly1!E811/hourly1!$E$8763</f>
        <v>84.425262652509531</v>
      </c>
      <c r="C810" s="441">
        <f>hourly1!$F811*유형화!$G$71/hourly1!$F$8763+유형화!$G$72*hourly1!$G811/hourly1!$F$8763+유형화!$G$74*hourly1!I811/hourly1!$I$8763</f>
        <v>3.5266625127127988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443">
        <f>유형화!$F$71*hourly1!B812/hourly1!$B$8763+유형화!$F$72*hourly1!C812/hourly1!$C$8763+유형화!$F$73*hourly1!D812/hourly1!$D$8763+유형화!$F$74*hourly1!E812/hourly1!$E$8763</f>
        <v>83.080389154454693</v>
      </c>
      <c r="C811" s="441">
        <f>hourly1!$F812*유형화!$G$71/hourly1!$F$8763+유형화!$G$72*hourly1!$G812/hourly1!$F$8763+유형화!$G$74*hourly1!I812/hourly1!$I$8763</f>
        <v>3.8254825364704108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443">
        <f>유형화!$F$71*hourly1!B813/hourly1!$B$8763+유형화!$F$72*hourly1!C813/hourly1!$C$8763+유형화!$F$73*hourly1!D813/hourly1!$D$8763+유형화!$F$74*hourly1!E813/hourly1!$E$8763</f>
        <v>89.460964387703427</v>
      </c>
      <c r="C812" s="441">
        <f>hourly1!$F813*유형화!$G$71/hourly1!$F$8763+유형화!$G$72*hourly1!$G813/hourly1!$F$8763+유형화!$G$74*hourly1!I813/hourly1!$I$8763</f>
        <v>3.4410825961664191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443">
        <f>유형화!$F$71*hourly1!B814/hourly1!$B$8763+유형화!$F$72*hourly1!C814/hourly1!$C$8763+유형화!$F$73*hourly1!D814/hourly1!$D$8763+유형화!$F$74*hourly1!E814/hourly1!$E$8763</f>
        <v>98.027290648529345</v>
      </c>
      <c r="C813" s="441">
        <f>hourly1!$F814*유형화!$G$71/hourly1!$F$8763+유형화!$G$72*hourly1!$G814/hourly1!$F$8763+유형화!$G$74*hourly1!I814/hourly1!$I$8763</f>
        <v>3.4276377714525808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443">
        <f>유형화!$F$71*hourly1!B815/hourly1!$B$8763+유형화!$F$72*hourly1!C815/hourly1!$C$8763+유형화!$F$73*hourly1!D815/hourly1!$D$8763+유형화!$F$74*hourly1!E815/hourly1!$E$8763</f>
        <v>87.317658219051665</v>
      </c>
      <c r="C814" s="441">
        <f>hourly1!$F815*유형화!$G$71/hourly1!$F$8763+유형화!$G$72*hourly1!$G815/hourly1!$F$8763+유형화!$G$74*hourly1!I815/hourly1!$I$8763</f>
        <v>4.0181040237171253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443">
        <f>유형화!$F$71*hourly1!B816/hourly1!$B$8763+유형화!$F$72*hourly1!C816/hourly1!$C$8763+유형화!$F$73*hourly1!D816/hourly1!$D$8763+유형화!$F$74*hourly1!E816/hourly1!$E$8763</f>
        <v>85.503912854813393</v>
      </c>
      <c r="C815" s="441">
        <f>hourly1!$F816*유형화!$G$71/hourly1!$F$8763+유형화!$G$72*hourly1!$G816/hourly1!$F$8763+유형화!$G$74*hourly1!I816/hourly1!$I$8763</f>
        <v>0.35913661713529349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443">
        <f>유형화!$F$71*hourly1!B817/hourly1!$B$8763+유형화!$F$72*hourly1!C817/hourly1!$C$8763+유형화!$F$73*hourly1!D817/hourly1!$D$8763+유형화!$F$74*hourly1!E817/hourly1!$E$8763</f>
        <v>83.69276497460659</v>
      </c>
      <c r="C816" s="441">
        <f>hourly1!$F817*유형화!$G$71/hourly1!$F$8763+유형화!$G$72*hourly1!$G817/hourly1!$F$8763+유형화!$G$74*hourly1!I817/hourly1!$I$8763</f>
        <v>0.3511279742593939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443">
        <f>유형화!$F$71*hourly1!B818/hourly1!$B$8763+유형화!$F$72*hourly1!C818/hourly1!$C$8763+유형화!$F$73*hourly1!D818/hourly1!$D$8763+유형화!$F$74*hourly1!E818/hourly1!$E$8763</f>
        <v>82.896420523085851</v>
      </c>
      <c r="C817" s="441">
        <f>hourly1!$F818*유형화!$G$71/hourly1!$F$8763+유형화!$G$72*hourly1!$G818/hourly1!$F$8763+유형화!$G$74*hourly1!I818/hourly1!$I$8763</f>
        <v>0.33156445081780317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443">
        <f>유형화!$F$71*hourly1!B819/hourly1!$B$8763+유형화!$F$72*hourly1!C819/hourly1!$C$8763+유형화!$F$73*hourly1!D819/hourly1!$D$8763+유형화!$F$74*hourly1!E819/hourly1!$E$8763</f>
        <v>95.986806274526288</v>
      </c>
      <c r="C818" s="441">
        <f>hourly1!$F819*유형화!$G$71/hourly1!$F$8763+유형화!$G$72*hourly1!$G819/hourly1!$F$8763+유형화!$G$74*hourly1!I819/hourly1!$I$8763</f>
        <v>0.54337718507904953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443">
        <f>유형화!$F$71*hourly1!B820/hourly1!$B$8763+유형화!$F$72*hourly1!C820/hourly1!$C$8763+유형화!$F$73*hourly1!D820/hourly1!$D$8763+유형화!$F$74*hourly1!E820/hourly1!$E$8763</f>
        <v>96.21203373569854</v>
      </c>
      <c r="C819" s="441">
        <f>hourly1!$F820*유형화!$G$71/hourly1!$F$8763+유형화!$G$72*hourly1!$G820/hourly1!$F$8763+유형화!$G$74*hourly1!I820/hourly1!$I$8763</f>
        <v>0.99629800072227981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443">
        <f>유형화!$F$71*hourly1!B821/hourly1!$B$8763+유형화!$F$72*hourly1!C821/hourly1!$C$8763+유형화!$F$73*hourly1!D821/hourly1!$D$8763+유형화!$F$74*hourly1!E821/hourly1!$E$8763</f>
        <v>96.457761412995026</v>
      </c>
      <c r="C820" s="441">
        <f>hourly1!$F821*유형화!$G$71/hourly1!$F$8763+유형화!$G$72*hourly1!$G821/hourly1!$F$8763+유형화!$G$74*hourly1!I821/hourly1!$I$8763</f>
        <v>1.4038787130219741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443">
        <f>유형화!$F$71*hourly1!B822/hourly1!$B$8763+유형화!$F$72*hourly1!C822/hourly1!$C$8763+유형화!$F$73*hourly1!D822/hourly1!$D$8763+유형화!$F$74*hourly1!E822/hourly1!$E$8763</f>
        <v>96.47219451313326</v>
      </c>
      <c r="C821" s="441">
        <f>hourly1!$F822*유형화!$G$71/hourly1!$F$8763+유형화!$G$72*hourly1!$G822/hourly1!$F$8763+유형화!$G$74*hourly1!I822/hourly1!$I$8763</f>
        <v>1.7275233102263594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443">
        <f>유형화!$F$71*hourly1!B823/hourly1!$B$8763+유형화!$F$72*hourly1!C823/hourly1!$C$8763+유형화!$F$73*hourly1!D823/hourly1!$D$8763+유형화!$F$74*hourly1!E823/hourly1!$E$8763</f>
        <v>96.563239172396266</v>
      </c>
      <c r="C822" s="441">
        <f>hourly1!$F823*유형화!$G$71/hourly1!$F$8763+유형화!$G$72*hourly1!$G823/hourly1!$F$8763+유형화!$G$74*hourly1!I823/hourly1!$I$8763</f>
        <v>2.0215289671782792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443">
        <f>유형화!$F$71*hourly1!B824/hourly1!$B$8763+유형화!$F$72*hourly1!C824/hourly1!$C$8763+유형화!$F$73*hourly1!D824/hourly1!$D$8763+유형화!$F$74*hourly1!E824/hourly1!$E$8763</f>
        <v>97.561504827821707</v>
      </c>
      <c r="C823" s="441">
        <f>hourly1!$F824*유형화!$G$71/hourly1!$F$8763+유형화!$G$72*hourly1!$G824/hourly1!$F$8763+유형화!$G$74*hourly1!I824/hourly1!$I$8763</f>
        <v>2.3147772153382253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443">
        <f>유형화!$F$71*hourly1!B825/hourly1!$B$8763+유형화!$F$72*hourly1!C825/hourly1!$C$8763+유형화!$F$73*hourly1!D825/hourly1!$D$8763+유형화!$F$74*hourly1!E825/hourly1!$E$8763</f>
        <v>104.50628866821577</v>
      </c>
      <c r="C824" s="441">
        <f>hourly1!$F825*유형화!$G$71/hourly1!$F$8763+유형화!$G$72*hourly1!$G825/hourly1!$F$8763+유형화!$G$74*hourly1!I825/hourly1!$I$8763</f>
        <v>7.1450943588796898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443">
        <f>유형화!$F$71*hourly1!B826/hourly1!$B$8763+유형화!$F$72*hourly1!C826/hourly1!$C$8763+유형화!$F$73*hourly1!D826/hourly1!$D$8763+유형화!$F$74*hourly1!E826/hourly1!$E$8763</f>
        <v>233.3387495582038</v>
      </c>
      <c r="C825" s="441">
        <f>hourly1!$F826*유형화!$G$71/hourly1!$F$8763+유형화!$G$72*hourly1!$G826/hourly1!$F$8763+유형화!$G$74*hourly1!I826/hourly1!$I$8763</f>
        <v>7.2770977947406248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443">
        <f>유형화!$F$71*hourly1!B827/hourly1!$B$8763+유형화!$F$72*hourly1!C827/hourly1!$C$8763+유형화!$F$73*hourly1!D827/hourly1!$D$8763+유형화!$F$74*hourly1!E827/hourly1!$E$8763</f>
        <v>364.69840634208037</v>
      </c>
      <c r="C826" s="441">
        <f>hourly1!$F827*유형화!$G$71/hourly1!$F$8763+유형화!$G$72*hourly1!$G827/hourly1!$F$8763+유형화!$G$74*hourly1!I827/hourly1!$I$8763</f>
        <v>6.8079092451221488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443">
        <f>유형화!$F$71*hourly1!B828/hourly1!$B$8763+유형화!$F$72*hourly1!C828/hourly1!$C$8763+유형화!$F$73*hourly1!D828/hourly1!$D$8763+유형화!$F$74*hourly1!E828/hourly1!$E$8763</f>
        <v>442.04721351984108</v>
      </c>
      <c r="C827" s="441">
        <f>hourly1!$F828*유형화!$G$71/hourly1!$F$8763+유형화!$G$72*hourly1!$G828/hourly1!$F$8763+유형화!$G$74*hourly1!I828/hourly1!$I$8763</f>
        <v>6.0930684645759614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443">
        <f>유형화!$F$71*hourly1!B829/hourly1!$B$8763+유형화!$F$72*hourly1!C829/hourly1!$C$8763+유형화!$F$73*hourly1!D829/hourly1!$D$8763+유형화!$F$74*hourly1!E829/hourly1!$E$8763</f>
        <v>518.08563188555831</v>
      </c>
      <c r="C828" s="441">
        <f>hourly1!$F829*유형화!$G$71/hourly1!$F$8763+유형화!$G$72*hourly1!$G829/hourly1!$F$8763+유형화!$G$74*hourly1!I829/hourly1!$I$8763</f>
        <v>5.4738600343660506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443">
        <f>유형화!$F$71*hourly1!B830/hourly1!$B$8763+유형화!$F$72*hourly1!C830/hourly1!$C$8763+유형화!$F$73*hourly1!D830/hourly1!$D$8763+유형화!$F$74*hourly1!E830/hourly1!$E$8763</f>
        <v>440.26654130210375</v>
      </c>
      <c r="C829" s="441">
        <f>hourly1!$F830*유형화!$G$71/hourly1!$F$8763+유형화!$G$72*hourly1!$G830/hourly1!$F$8763+유형화!$G$74*hourly1!I830/hourly1!$I$8763</f>
        <v>4.9726527406014309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443">
        <f>유형화!$F$71*hourly1!B831/hourly1!$B$8763+유형화!$F$72*hourly1!C831/hourly1!$C$8763+유형화!$F$73*hourly1!D831/hourly1!$D$8763+유형화!$F$74*hourly1!E831/hourly1!$E$8763</f>
        <v>269.96418644805595</v>
      </c>
      <c r="C830" s="441">
        <f>hourly1!$F831*유형화!$G$71/hourly1!$F$8763+유형화!$G$72*hourly1!$G831/hourly1!$F$8763+유형화!$G$74*hourly1!I831/hourly1!$I$8763</f>
        <v>3.8990320846738533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443">
        <f>유형화!$F$71*hourly1!B832/hourly1!$B$8763+유형화!$F$72*hourly1!C832/hourly1!$C$8763+유형화!$F$73*hourly1!D832/hourly1!$D$8763+유형화!$F$74*hourly1!E832/hourly1!$E$8763</f>
        <v>353.51004479130745</v>
      </c>
      <c r="C831" s="441">
        <f>hourly1!$F832*유형화!$G$71/hourly1!$F$8763+유형화!$G$72*hourly1!$G832/hourly1!$F$8763+유형화!$G$74*hourly1!I832/hourly1!$I$8763</f>
        <v>4.0986190645931515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443">
        <f>유형화!$F$71*hourly1!B833/hourly1!$B$8763+유형화!$F$72*hourly1!C833/hourly1!$C$8763+유형화!$F$73*hourly1!D833/hourly1!$D$8763+유형화!$F$74*hourly1!E833/hourly1!$E$8763</f>
        <v>501.46214517202696</v>
      </c>
      <c r="C832" s="441">
        <f>hourly1!$F833*유형화!$G$71/hourly1!$F$8763+유형화!$G$72*hourly1!$G833/hourly1!$F$8763+유형화!$G$74*hourly1!I833/hourly1!$I$8763</f>
        <v>3.9663673029513982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443">
        <f>유형화!$F$71*hourly1!B834/hourly1!$B$8763+유형화!$F$72*hourly1!C834/hourly1!$C$8763+유형화!$F$73*hourly1!D834/hourly1!$D$8763+유형화!$F$74*hourly1!E834/hourly1!$E$8763</f>
        <v>425.13153617688698</v>
      </c>
      <c r="C833" s="441">
        <f>hourly1!$F834*유형화!$G$71/hourly1!$F$8763+유형화!$G$72*hourly1!$G834/hourly1!$F$8763+유형화!$G$74*hourly1!I834/hourly1!$I$8763</f>
        <v>3.8930942786944289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443">
        <f>유형화!$F$71*hourly1!B835/hourly1!$B$8763+유형화!$F$72*hourly1!C835/hourly1!$C$8763+유형화!$F$73*hourly1!D835/hourly1!$D$8763+유형화!$F$74*hourly1!E835/hourly1!$E$8763</f>
        <v>368.79276164566954</v>
      </c>
      <c r="C834" s="441">
        <f>hourly1!$F835*유형화!$G$71/hourly1!$F$8763+유형화!$G$72*hourly1!$G835/hourly1!$F$8763+유형화!$G$74*hourly1!I835/hourly1!$I$8763</f>
        <v>4.0418314762780421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443">
        <f>유형화!$F$71*hourly1!B836/hourly1!$B$8763+유형화!$F$72*hourly1!C836/hourly1!$C$8763+유형화!$F$73*hourly1!D836/hourly1!$D$8763+유형화!$F$74*hourly1!E836/hourly1!$E$8763</f>
        <v>220.37785407365249</v>
      </c>
      <c r="C835" s="441">
        <f>hourly1!$F836*유형화!$G$71/hourly1!$F$8763+유형화!$G$72*hourly1!$G836/hourly1!$F$8763+유형화!$G$74*hourly1!I836/hourly1!$I$8763</f>
        <v>4.2611610531507482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443">
        <f>유형화!$F$71*hourly1!B837/hourly1!$B$8763+유형화!$F$72*hourly1!C837/hourly1!$C$8763+유형화!$F$73*hourly1!D837/hourly1!$D$8763+유형화!$F$74*hourly1!E837/hourly1!$E$8763</f>
        <v>156.30347138893245</v>
      </c>
      <c r="C836" s="441">
        <f>hourly1!$F837*유형화!$G$71/hourly1!$F$8763+유형화!$G$72*hourly1!$G837/hourly1!$F$8763+유형화!$G$74*hourly1!I837/hourly1!$I$8763</f>
        <v>4.0067951645660882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443">
        <f>유형화!$F$71*hourly1!B838/hourly1!$B$8763+유형화!$F$72*hourly1!C838/hourly1!$C$8763+유형화!$F$73*hourly1!D838/hourly1!$D$8763+유형화!$F$74*hourly1!E838/hourly1!$E$8763</f>
        <v>165.28972265486468</v>
      </c>
      <c r="C837" s="441">
        <f>hourly1!$F838*유형화!$G$71/hourly1!$F$8763+유형화!$G$72*hourly1!$G838/hourly1!$F$8763+유형화!$G$74*hourly1!I838/hourly1!$I$8763</f>
        <v>4.0239152108368534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443">
        <f>유형화!$F$71*hourly1!B839/hourly1!$B$8763+유형화!$F$72*hourly1!C839/hourly1!$C$8763+유형화!$F$73*hourly1!D839/hourly1!$D$8763+유형화!$F$74*hourly1!E839/hourly1!$E$8763</f>
        <v>89.41117820912271</v>
      </c>
      <c r="C838" s="441">
        <f>hourly1!$F839*유형화!$G$71/hourly1!$F$8763+유형화!$G$72*hourly1!$G839/hourly1!$F$8763+유형화!$G$74*hourly1!I839/hourly1!$I$8763</f>
        <v>4.729323614030128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443">
        <f>유형화!$F$71*hourly1!B840/hourly1!$B$8763+유형화!$F$72*hourly1!C840/hourly1!$C$8763+유형화!$F$73*hourly1!D840/hourly1!$D$8763+유형화!$F$74*hourly1!E840/hourly1!$E$8763</f>
        <v>88.063927705116711</v>
      </c>
      <c r="C839" s="441">
        <f>hourly1!$F840*유형화!$G$71/hourly1!$F$8763+유형화!$G$72*hourly1!$G840/hourly1!$F$8763+유형화!$G$74*hourly1!I840/hourly1!$I$8763</f>
        <v>0.4108356190644582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443">
        <f>유형화!$F$71*hourly1!B841/hourly1!$B$8763+유형화!$F$72*hourly1!C841/hourly1!$C$8763+유형화!$F$73*hourly1!D841/hourly1!$D$8763+유형화!$F$74*hourly1!E841/hourly1!$E$8763</f>
        <v>86.600975403286455</v>
      </c>
      <c r="C840" s="441">
        <f>hourly1!$F841*유형화!$G$71/hourly1!$F$8763+유형화!$G$72*hourly1!$G841/hourly1!$F$8763+유형화!$G$74*hourly1!I841/hourly1!$I$8763</f>
        <v>0.46765449824718841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443">
        <f>유형화!$F$71*hourly1!B842/hourly1!$B$8763+유형화!$F$72*hourly1!C842/hourly1!$C$8763+유형화!$F$73*hourly1!D842/hourly1!$D$8763+유형화!$F$74*hourly1!E842/hourly1!$E$8763</f>
        <v>86.462600200564523</v>
      </c>
      <c r="C841" s="441">
        <f>hourly1!$F842*유형화!$G$71/hourly1!$F$8763+유형화!$G$72*hourly1!$G842/hourly1!$F$8763+유형화!$G$74*hourly1!I842/hourly1!$I$8763</f>
        <v>1.0321510889769874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443">
        <f>유형화!$F$71*hourly1!B843/hourly1!$B$8763+유형화!$F$72*hourly1!C843/hourly1!$C$8763+유형화!$F$73*hourly1!D843/hourly1!$D$8763+유형화!$F$74*hourly1!E843/hourly1!$E$8763</f>
        <v>87.251837191638884</v>
      </c>
      <c r="C842" s="441">
        <f>hourly1!$F843*유형화!$G$71/hourly1!$F$8763+유형화!$G$72*hourly1!$G843/hourly1!$F$8763+유형화!$G$74*hourly1!I843/hourly1!$I$8763</f>
        <v>1.4532177407351998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443">
        <f>유형화!$F$71*hourly1!B844/hourly1!$B$8763+유형화!$F$72*hourly1!C844/hourly1!$C$8763+유형화!$F$73*hourly1!D844/hourly1!$D$8763+유형화!$F$74*hourly1!E844/hourly1!$E$8763</f>
        <v>87.792891219416262</v>
      </c>
      <c r="C843" s="441">
        <f>hourly1!$F844*유형화!$G$71/hourly1!$F$8763+유형화!$G$72*hourly1!$G844/hourly1!$F$8763+유형화!$G$74*hourly1!I844/hourly1!$I$8763</f>
        <v>1.8619042456146806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443">
        <f>유형화!$F$71*hourly1!B845/hourly1!$B$8763+유형화!$F$72*hourly1!C845/hourly1!$C$8763+유형화!$F$73*hourly1!D845/hourly1!$D$8763+유형화!$F$74*hourly1!E845/hourly1!$E$8763</f>
        <v>88.50163464512184</v>
      </c>
      <c r="C844" s="441">
        <f>hourly1!$F845*유형화!$G$71/hourly1!$F$8763+유형화!$G$72*hourly1!$G845/hourly1!$F$8763+유형화!$G$74*hourly1!I845/hourly1!$I$8763</f>
        <v>2.2123640854743192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443">
        <f>유형화!$F$71*hourly1!B846/hourly1!$B$8763+유형화!$F$72*hourly1!C846/hourly1!$C$8763+유형화!$F$73*hourly1!D846/hourly1!$D$8763+유형화!$F$74*hourly1!E846/hourly1!$E$8763</f>
        <v>89.255928840065039</v>
      </c>
      <c r="C845" s="441">
        <f>hourly1!$F846*유형화!$G$71/hourly1!$F$8763+유형화!$G$72*hourly1!$G846/hourly1!$F$8763+유형화!$G$74*hourly1!I846/hourly1!$I$8763</f>
        <v>2.5081584157431283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443">
        <f>유형화!$F$71*hourly1!B847/hourly1!$B$8763+유형화!$F$72*hourly1!C847/hourly1!$C$8763+유형화!$F$73*hourly1!D847/hourly1!$D$8763+유형화!$F$74*hourly1!E847/hourly1!$E$8763</f>
        <v>90.00566321815019</v>
      </c>
      <c r="C846" s="441">
        <f>hourly1!$F847*유형화!$G$71/hourly1!$F$8763+유형화!$G$72*hourly1!$G847/hourly1!$F$8763+유형화!$G$74*hourly1!I847/hourly1!$I$8763</f>
        <v>2.7723174362766505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443">
        <f>유형화!$F$71*hourly1!B848/hourly1!$B$8763+유형화!$F$72*hourly1!C848/hourly1!$C$8763+유형화!$F$73*hourly1!D848/hourly1!$D$8763+유형화!$F$74*hourly1!E848/hourly1!$E$8763</f>
        <v>91.736296132151224</v>
      </c>
      <c r="C847" s="441">
        <f>hourly1!$F848*유형화!$G$71/hourly1!$F$8763+유형화!$G$72*hourly1!$G848/hourly1!$F$8763+유형화!$G$74*hourly1!I848/hourly1!$I$8763</f>
        <v>3.0369636483421667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443">
        <f>유형화!$F$71*hourly1!B849/hourly1!$B$8763+유형화!$F$72*hourly1!C849/hourly1!$C$8763+유형화!$F$73*hourly1!D849/hourly1!$D$8763+유형화!$F$74*hourly1!E849/hourly1!$E$8763</f>
        <v>99.239875574646945</v>
      </c>
      <c r="C848" s="441">
        <f>hourly1!$F849*유형화!$G$71/hourly1!$F$8763+유형화!$G$72*hourly1!$G849/hourly1!$F$8763+유형화!$G$74*hourly1!I849/hourly1!$I$8763</f>
        <v>7.7911191232868138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443">
        <f>유형화!$F$71*hourly1!B850/hourly1!$B$8763+유형화!$F$72*hourly1!C850/hourly1!$C$8763+유형화!$F$73*hourly1!D850/hourly1!$D$8763+유형화!$F$74*hourly1!E850/hourly1!$E$8763</f>
        <v>234.41362921385345</v>
      </c>
      <c r="C849" s="441">
        <f>hourly1!$F850*유형화!$G$71/hourly1!$F$8763+유형화!$G$72*hourly1!$G850/hourly1!$F$8763+유형화!$G$74*hourly1!I850/hourly1!$I$8763</f>
        <v>7.9306364303395478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443">
        <f>유형화!$F$71*hourly1!B851/hourly1!$B$8763+유형화!$F$72*hourly1!C851/hourly1!$C$8763+유형화!$F$73*hourly1!D851/hourly1!$D$8763+유형화!$F$74*hourly1!E851/hourly1!$E$8763</f>
        <v>365.32921102703926</v>
      </c>
      <c r="C850" s="441">
        <f>hourly1!$F851*유형화!$G$71/hourly1!$F$8763+유형화!$G$72*hourly1!$G851/hourly1!$F$8763+유형화!$G$74*hourly1!I851/hourly1!$I$8763</f>
        <v>7.4103493481160125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443">
        <f>유형화!$F$71*hourly1!B852/hourly1!$B$8763+유형화!$F$72*hourly1!C852/hourly1!$C$8763+유형화!$F$73*hourly1!D852/hourly1!$D$8763+유형화!$F$74*hourly1!E852/hourly1!$E$8763</f>
        <v>441.51318881472542</v>
      </c>
      <c r="C851" s="441">
        <f>hourly1!$F852*유형화!$G$71/hourly1!$F$8763+유형화!$G$72*hourly1!$G852/hourly1!$F$8763+유형화!$G$74*hourly1!I852/hourly1!$I$8763</f>
        <v>6.6338849028935885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443">
        <f>유형화!$F$71*hourly1!B853/hourly1!$B$8763+유형화!$F$72*hourly1!C853/hourly1!$C$8763+유형화!$F$73*hourly1!D853/hourly1!$D$8763+유형화!$F$74*hourly1!E853/hourly1!$E$8763</f>
        <v>516.08052115124394</v>
      </c>
      <c r="C852" s="441">
        <f>hourly1!$F853*유형화!$G$71/hourly1!$F$8763+유형화!$G$72*hourly1!$G853/hourly1!$F$8763+유형화!$G$74*hourly1!I853/hourly1!$I$8763</f>
        <v>5.9274901703166929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443">
        <f>유형화!$F$71*hourly1!B854/hourly1!$B$8763+유형화!$F$72*hourly1!C854/hourly1!$C$8763+유형화!$F$73*hourly1!D854/hourly1!$D$8763+유형화!$F$74*hourly1!E854/hourly1!$E$8763</f>
        <v>437.52338486784572</v>
      </c>
      <c r="C853" s="441">
        <f>hourly1!$F854*유형화!$G$71/hourly1!$F$8763+유형화!$G$72*hourly1!$G854/hourly1!$F$8763+유형화!$G$74*hourly1!I854/hourly1!$I$8763</f>
        <v>5.3171982426323652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443">
        <f>유형화!$F$71*hourly1!B855/hourly1!$B$8763+유형화!$F$72*hourly1!C855/hourly1!$C$8763+유형화!$F$73*hourly1!D855/hourly1!$D$8763+유형화!$F$74*hourly1!E855/hourly1!$E$8763</f>
        <v>267.70498679222703</v>
      </c>
      <c r="C854" s="441">
        <f>hourly1!$F855*유형화!$G$71/hourly1!$F$8763+유형화!$G$72*hourly1!$G855/hourly1!$F$8763+유형화!$G$74*hourly1!I855/hourly1!$I$8763</f>
        <v>4.2794008394810676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443">
        <f>유형화!$F$71*hourly1!B856/hourly1!$B$8763+유형화!$F$72*hourly1!C856/hourly1!$C$8763+유형화!$F$73*hourly1!D856/hourly1!$D$8763+유형화!$F$74*hourly1!E856/hourly1!$E$8763</f>
        <v>351.5767298428039</v>
      </c>
      <c r="C855" s="441">
        <f>hourly1!$F856*유형화!$G$71/hourly1!$F$8763+유형화!$G$72*hourly1!$G856/hourly1!$F$8763+유형화!$G$74*hourly1!I856/hourly1!$I$8763</f>
        <v>4.5659669107311327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443">
        <f>유형화!$F$71*hourly1!B857/hourly1!$B$8763+유형화!$F$72*hourly1!C857/hourly1!$C$8763+유형화!$F$73*hourly1!D857/hourly1!$D$8763+유형화!$F$74*hourly1!E857/hourly1!$E$8763</f>
        <v>499.39516881439414</v>
      </c>
      <c r="C856" s="441">
        <f>hourly1!$F857*유형화!$G$71/hourly1!$F$8763+유형화!$G$72*hourly1!$G857/hourly1!$F$8763+유형화!$G$74*hourly1!I857/hourly1!$I$8763</f>
        <v>4.3786235136713945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443">
        <f>유형화!$F$71*hourly1!B858/hourly1!$B$8763+유형화!$F$72*hourly1!C858/hourly1!$C$8763+유형화!$F$73*hourly1!D858/hourly1!$D$8763+유형화!$F$74*hourly1!E858/hourly1!$E$8763</f>
        <v>423.57717424084768</v>
      </c>
      <c r="C857" s="441">
        <f>hourly1!$F858*유형화!$G$71/hourly1!$F$8763+유형화!$G$72*hourly1!$G858/hourly1!$F$8763+유형화!$G$74*hourly1!I858/hourly1!$I$8763</f>
        <v>4.3202833282945816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443">
        <f>유형화!$F$71*hourly1!B859/hourly1!$B$8763+유형화!$F$72*hourly1!C859/hourly1!$C$8763+유형화!$F$73*hourly1!D859/hourly1!$D$8763+유형화!$F$74*hourly1!E859/hourly1!$E$8763</f>
        <v>367.82594775358376</v>
      </c>
      <c r="C858" s="441">
        <f>hourly1!$F859*유형화!$G$71/hourly1!$F$8763+유형화!$G$72*hourly1!$G859/hourly1!$F$8763+유형화!$G$74*hourly1!I859/hourly1!$I$8763</f>
        <v>4.5108275506758853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443">
        <f>유형화!$F$71*hourly1!B860/hourly1!$B$8763+유형화!$F$72*hourly1!C860/hourly1!$C$8763+유형화!$F$73*hourly1!D860/hourly1!$D$8763+유형화!$F$74*hourly1!E860/hourly1!$E$8763</f>
        <v>220.06805670355831</v>
      </c>
      <c r="C859" s="441">
        <f>hourly1!$F860*유형화!$G$71/hourly1!$F$8763+유형화!$G$72*hourly1!$G860/hourly1!$F$8763+유형화!$G$74*hourly1!I860/hourly1!$I$8763</f>
        <v>4.774812348994895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443">
        <f>유형화!$F$71*hourly1!B861/hourly1!$B$8763+유형화!$F$72*hourly1!C861/hourly1!$C$8763+유형화!$F$73*hourly1!D861/hourly1!$D$8763+유형화!$F$74*hourly1!E861/hourly1!$E$8763</f>
        <v>157.17790870019897</v>
      </c>
      <c r="C860" s="441">
        <f>hourly1!$F861*유형화!$G$71/hourly1!$F$8763+유형화!$G$72*hourly1!$G861/hourly1!$F$8763+유형화!$G$74*hourly1!I861/hourly1!$I$8763</f>
        <v>4.4493630085512992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443">
        <f>유형화!$F$71*hourly1!B862/hourly1!$B$8763+유형화!$F$72*hourly1!C862/hourly1!$C$8763+유형화!$F$73*hourly1!D862/hourly1!$D$8763+유형화!$F$74*hourly1!E862/hourly1!$E$8763</f>
        <v>166.25869321708606</v>
      </c>
      <c r="C861" s="441">
        <f>hourly1!$F862*유형화!$G$71/hourly1!$F$8763+유형화!$G$72*hourly1!$G862/hourly1!$F$8763+유형화!$G$74*hourly1!I862/hourly1!$I$8763</f>
        <v>4.4175646345853048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443">
        <f>유형화!$F$71*hourly1!B863/hourly1!$B$8763+유형화!$F$72*hourly1!C863/hourly1!$C$8763+유형화!$F$73*hourly1!D863/hourly1!$D$8763+유형화!$F$74*hourly1!E863/hourly1!$E$8763</f>
        <v>90.581292626013109</v>
      </c>
      <c r="C862" s="441">
        <f>hourly1!$F863*유형화!$G$71/hourly1!$F$8763+유형화!$G$72*hourly1!$G863/hourly1!$F$8763+유형화!$G$74*hourly1!I863/hourly1!$I$8763</f>
        <v>5.0998069409572286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443">
        <f>유형화!$F$71*hourly1!B864/hourly1!$B$8763+유형화!$F$72*hourly1!C864/hourly1!$C$8763+유형화!$F$73*hourly1!D864/hourly1!$D$8763+유형화!$F$74*hourly1!E864/hourly1!$E$8763</f>
        <v>89.111865573841683</v>
      </c>
      <c r="C863" s="441">
        <f>hourly1!$F864*유형화!$G$71/hourly1!$F$8763+유형화!$G$72*hourly1!$G864/hourly1!$F$8763+유형화!$G$74*hourly1!I864/hourly1!$I$8763</f>
        <v>0.47239476148652515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443">
        <f>유형화!$F$71*hourly1!B865/hourly1!$B$8763+유형화!$F$72*hourly1!C865/hourly1!$C$8763+유형화!$F$73*hourly1!D865/hourly1!$D$8763+유형화!$F$74*hourly1!E865/hourly1!$E$8763</f>
        <v>87.76441125265805</v>
      </c>
      <c r="C864" s="441">
        <f>hourly1!$F865*유형화!$G$71/hourly1!$F$8763+유형화!$G$72*hourly1!$G865/hourly1!$F$8763+유형화!$G$74*hourly1!I865/hourly1!$I$8763</f>
        <v>0.79876051199130771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443">
        <f>유형화!$F$71*hourly1!B866/hourly1!$B$8763+유형화!$F$72*hourly1!C866/hourly1!$C$8763+유형화!$F$73*hourly1!D866/hourly1!$D$8763+유형화!$F$74*hourly1!E866/hourly1!$E$8763</f>
        <v>87.5647771382163</v>
      </c>
      <c r="C865" s="441">
        <f>hourly1!$F866*유형화!$G$71/hourly1!$F$8763+유형화!$G$72*hourly1!$G866/hourly1!$F$8763+유형화!$G$74*hourly1!I866/hourly1!$I$8763</f>
        <v>1.3659919609364013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443">
        <f>유형화!$F$71*hourly1!B867/hourly1!$B$8763+유형화!$F$72*hourly1!C867/hourly1!$C$8763+유형화!$F$73*hourly1!D867/hourly1!$D$8763+유형화!$F$74*hourly1!E867/hourly1!$E$8763</f>
        <v>88.153420107007804</v>
      </c>
      <c r="C866" s="441">
        <f>hourly1!$F867*유형화!$G$71/hourly1!$F$8763+유형화!$G$72*hourly1!$G867/hourly1!$F$8763+유형화!$G$74*hourly1!I867/hourly1!$I$8763</f>
        <v>1.7211638658697765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443">
        <f>유형화!$F$71*hourly1!B868/hourly1!$B$8763+유형화!$F$72*hourly1!C868/hourly1!$C$8763+유형화!$F$73*hourly1!D868/hourly1!$D$8763+유형화!$F$74*hourly1!E868/hourly1!$E$8763</f>
        <v>88.472010055347042</v>
      </c>
      <c r="C867" s="441">
        <f>hourly1!$F868*유형화!$G$71/hourly1!$F$8763+유형화!$G$72*hourly1!$G868/hourly1!$F$8763+유형화!$G$74*hourly1!I868/hourly1!$I$8763</f>
        <v>2.0988505203199037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443">
        <f>유형화!$F$71*hourly1!B869/hourly1!$B$8763+유형화!$F$72*hourly1!C869/hourly1!$C$8763+유형화!$F$73*hourly1!D869/hourly1!$D$8763+유형화!$F$74*hourly1!E869/hourly1!$E$8763</f>
        <v>89.020894454693732</v>
      </c>
      <c r="C868" s="441">
        <f>hourly1!$F869*유형화!$G$71/hourly1!$F$8763+유형화!$G$72*hourly1!$G869/hourly1!$F$8763+유형화!$G$74*hourly1!I869/hourly1!$I$8763</f>
        <v>2.4200580076811895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443">
        <f>유형화!$F$71*hourly1!B870/hourly1!$B$8763+유형화!$F$72*hourly1!C870/hourly1!$C$8763+유형화!$F$73*hourly1!D870/hourly1!$D$8763+유형화!$F$74*hourly1!E870/hourly1!$E$8763</f>
        <v>89.451707089034116</v>
      </c>
      <c r="C869" s="441">
        <f>hourly1!$F870*유형화!$G$71/hourly1!$F$8763+유형화!$G$72*hourly1!$G870/hourly1!$F$8763+유형화!$G$74*hourly1!I870/hourly1!$I$8763</f>
        <v>2.6751873691794494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443">
        <f>유형화!$F$71*hourly1!B871/hourly1!$B$8763+유형화!$F$72*hourly1!C871/hourly1!$C$8763+유형화!$F$73*hourly1!D871/hourly1!$D$8763+유형화!$F$74*hourly1!E871/hourly1!$E$8763</f>
        <v>90.164218762558988</v>
      </c>
      <c r="C870" s="441">
        <f>hourly1!$F871*유형화!$G$71/hourly1!$F$8763+유형화!$G$72*hourly1!$G871/hourly1!$F$8763+유형화!$G$74*hourly1!I871/hourly1!$I$8763</f>
        <v>2.9556786459423989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443">
        <f>유형화!$F$71*hourly1!B872/hourly1!$B$8763+유형화!$F$72*hourly1!C872/hourly1!$C$8763+유형화!$F$73*hourly1!D872/hourly1!$D$8763+유형화!$F$74*hourly1!E872/hourly1!$E$8763</f>
        <v>91.935506093599741</v>
      </c>
      <c r="C871" s="441">
        <f>hourly1!$F872*유형화!$G$71/hourly1!$F$8763+유형화!$G$72*hourly1!$G872/hourly1!$F$8763+유형화!$G$74*hourly1!I872/hourly1!$I$8763</f>
        <v>3.2202907776443417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443">
        <f>유형화!$F$71*hourly1!B873/hourly1!$B$8763+유형화!$F$72*hourly1!C873/hourly1!$C$8763+유형화!$F$73*hourly1!D873/hourly1!$D$8763+유형화!$F$74*hourly1!E873/hourly1!$E$8763</f>
        <v>99.561366362816941</v>
      </c>
      <c r="C872" s="441">
        <f>hourly1!$F873*유형화!$G$71/hourly1!$F$8763+유형화!$G$72*hourly1!$G873/hourly1!$F$8763+유형화!$G$74*hourly1!I873/hourly1!$I$8763</f>
        <v>7.9934566674963623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443">
        <f>유형화!$F$71*hourly1!B874/hourly1!$B$8763+유형화!$F$72*hourly1!C874/hourly1!$C$8763+유형화!$F$73*hourly1!D874/hourly1!$D$8763+유형화!$F$74*hourly1!E874/hourly1!$E$8763</f>
        <v>234.87633212659458</v>
      </c>
      <c r="C873" s="441">
        <f>hourly1!$F874*유형화!$G$71/hourly1!$F$8763+유형화!$G$72*hourly1!$G874/hourly1!$F$8763+유형화!$G$74*hourly1!I874/hourly1!$I$8763</f>
        <v>8.1301769590870698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443">
        <f>유형화!$F$71*hourly1!B875/hourly1!$B$8763+유형화!$F$72*hourly1!C875/hourly1!$C$8763+유형화!$F$73*hourly1!D875/hourly1!$D$8763+유형화!$F$74*hourly1!E875/hourly1!$E$8763</f>
        <v>365.45524588177705</v>
      </c>
      <c r="C874" s="441">
        <f>hourly1!$F875*유형화!$G$71/hourly1!$F$8763+유형화!$G$72*hourly1!$G875/hourly1!$F$8763+유형화!$G$74*hourly1!I875/hourly1!$I$8763</f>
        <v>7.5888295462793218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443">
        <f>유형화!$F$71*hourly1!B876/hourly1!$B$8763+유형화!$F$72*hourly1!C876/hourly1!$C$8763+유형화!$F$73*hourly1!D876/hourly1!$D$8763+유형화!$F$74*hourly1!E876/hourly1!$E$8763</f>
        <v>441.468135738596</v>
      </c>
      <c r="C875" s="441">
        <f>hourly1!$F876*유형화!$G$71/hourly1!$F$8763+유형화!$G$72*hourly1!$G876/hourly1!$F$8763+유형화!$G$74*hourly1!I876/hourly1!$I$8763</f>
        <v>6.7946699334903862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443">
        <f>유형화!$F$71*hourly1!B877/hourly1!$B$8763+유형화!$F$72*hourly1!C877/hourly1!$C$8763+유형화!$F$73*hourly1!D877/hourly1!$D$8763+유형화!$F$74*hourly1!E877/hourly1!$E$8763</f>
        <v>515.93509048508895</v>
      </c>
      <c r="C876" s="441">
        <f>hourly1!$F877*유형화!$G$71/hourly1!$F$8763+유형화!$G$72*hourly1!$G877/hourly1!$F$8763+유형화!$G$74*hourly1!I877/hourly1!$I$8763</f>
        <v>6.0623496255430833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443">
        <f>유형화!$F$71*hourly1!B878/hourly1!$B$8763+유형화!$F$72*hourly1!C878/hourly1!$C$8763+유형화!$F$73*hourly1!D878/hourly1!$D$8763+유형화!$F$74*hourly1!E878/hourly1!$E$8763</f>
        <v>437.39980055917414</v>
      </c>
      <c r="C877" s="441">
        <f>hourly1!$F878*유형화!$G$71/hourly1!$F$8763+유형화!$G$72*hourly1!$G878/hourly1!$F$8763+유형화!$G$74*hourly1!I878/hourly1!$I$8763</f>
        <v>5.4543336839900656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443">
        <f>유형화!$F$71*hourly1!B879/hourly1!$B$8763+유형화!$F$72*hourly1!C879/hourly1!$C$8763+유형화!$F$73*hourly1!D879/hourly1!$D$8763+유형화!$F$74*hourly1!E879/hourly1!$E$8763</f>
        <v>267.63915858378033</v>
      </c>
      <c r="C878" s="441">
        <f>hourly1!$F879*유형화!$G$71/hourly1!$F$8763+유형화!$G$72*hourly1!$G879/hourly1!$F$8763+유형화!$G$74*hourly1!I879/hourly1!$I$8763</f>
        <v>4.4314485017053773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443">
        <f>유형화!$F$71*hourly1!B880/hourly1!$B$8763+유형화!$F$72*hourly1!C880/hourly1!$C$8763+유형화!$F$73*hourly1!D880/hourly1!$D$8763+유형화!$F$74*hourly1!E880/hourly1!$E$8763</f>
        <v>351.26070419895552</v>
      </c>
      <c r="C879" s="441">
        <f>hourly1!$F880*유형화!$G$71/hourly1!$F$8763+유형화!$G$72*hourly1!$G880/hourly1!$F$8763+유형화!$G$74*hourly1!I880/hourly1!$I$8763</f>
        <v>4.6714602505373284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443">
        <f>유형화!$F$71*hourly1!B881/hourly1!$B$8763+유형화!$F$72*hourly1!C881/hourly1!$C$8763+유형화!$F$73*hourly1!D881/hourly1!$D$8763+유형화!$F$74*hourly1!E881/hourly1!$E$8763</f>
        <v>499.24618793740052</v>
      </c>
      <c r="C880" s="441">
        <f>hourly1!$F881*유형화!$G$71/hourly1!$F$8763+유형화!$G$72*hourly1!$G881/hourly1!$F$8763+유형화!$G$74*hourly1!I881/hourly1!$I$8763</f>
        <v>4.5062305826307361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443">
        <f>유형화!$F$71*hourly1!B882/hourly1!$B$8763+유형화!$F$72*hourly1!C882/hourly1!$C$8763+유형화!$F$73*hourly1!D882/hourly1!$D$8763+유형화!$F$74*hourly1!E882/hourly1!$E$8763</f>
        <v>423.40227066281756</v>
      </c>
      <c r="C881" s="441">
        <f>hourly1!$F882*유형화!$G$71/hourly1!$F$8763+유형화!$G$72*hourly1!$G882/hourly1!$F$8763+유형화!$G$74*hourly1!I882/hourly1!$I$8763</f>
        <v>4.4183446625509646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443">
        <f>유형화!$F$71*hourly1!B883/hourly1!$B$8763+유형화!$F$72*hourly1!C883/hourly1!$C$8763+유형화!$F$73*hourly1!D883/hourly1!$D$8763+유형화!$F$74*hourly1!E883/hourly1!$E$8763</f>
        <v>367.74125460636861</v>
      </c>
      <c r="C882" s="441">
        <f>hourly1!$F883*유형화!$G$71/hourly1!$F$8763+유형화!$G$72*hourly1!$G883/hourly1!$F$8763+유형화!$G$74*hourly1!I883/hourly1!$I$8763</f>
        <v>4.6066487984010198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443">
        <f>유형화!$F$71*hourly1!B884/hourly1!$B$8763+유형화!$F$72*hourly1!C884/hourly1!$C$8763+유형화!$F$73*hourly1!D884/hourly1!$D$8763+유형화!$F$74*hourly1!E884/hourly1!$E$8763</f>
        <v>220.05914562695406</v>
      </c>
      <c r="C883" s="441">
        <f>hourly1!$F884*유형화!$G$71/hourly1!$F$8763+유형화!$G$72*hourly1!$G884/hourly1!$F$8763+유형화!$G$74*hourly1!I884/hourly1!$I$8763</f>
        <v>4.8677071122611322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443">
        <f>유형화!$F$71*hourly1!B885/hourly1!$B$8763+유형화!$F$72*hourly1!C885/hourly1!$C$8763+유형화!$F$73*hourly1!D885/hourly1!$D$8763+유형화!$F$74*hourly1!E885/hourly1!$E$8763</f>
        <v>157.85063810460719</v>
      </c>
      <c r="C884" s="441">
        <f>hourly1!$F885*유형화!$G$71/hourly1!$F$8763+유형화!$G$72*hourly1!$G885/hourly1!$F$8763+유형화!$G$74*hourly1!I885/hourly1!$I$8763</f>
        <v>4.5981076043633111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443">
        <f>유형화!$F$71*hourly1!B886/hourly1!$B$8763+유형화!$F$72*hourly1!C886/hourly1!$C$8763+유형화!$F$73*hourly1!D886/hourly1!$D$8763+유형화!$F$74*hourly1!E886/hourly1!$E$8763</f>
        <v>166.96051159868594</v>
      </c>
      <c r="C885" s="441">
        <f>hourly1!$F886*유형화!$G$71/hourly1!$F$8763+유형화!$G$72*hourly1!$G886/hourly1!$F$8763+유형화!$G$74*hourly1!I886/hourly1!$I$8763</f>
        <v>4.5738509359074726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443">
        <f>유형화!$F$71*hourly1!B887/hourly1!$B$8763+유형화!$F$72*hourly1!C887/hourly1!$C$8763+유형화!$F$73*hourly1!D887/hourly1!$D$8763+유형화!$F$74*hourly1!E887/hourly1!$E$8763</f>
        <v>91.217301758903716</v>
      </c>
      <c r="C886" s="441">
        <f>hourly1!$F887*유형화!$G$71/hourly1!$F$8763+유형화!$G$72*hourly1!$G887/hourly1!$F$8763+유형화!$G$74*hourly1!I887/hourly1!$I$8763</f>
        <v>5.2889881307190771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443">
        <f>유형화!$F$71*hourly1!B888/hourly1!$B$8763+유형화!$F$72*hourly1!C888/hourly1!$C$8763+유형화!$F$73*hourly1!D888/hourly1!$D$8763+유형화!$F$74*hourly1!E888/hourly1!$E$8763</f>
        <v>89.857049614937381</v>
      </c>
      <c r="C887" s="441">
        <f>hourly1!$F888*유형화!$G$71/hourly1!$F$8763+유형화!$G$72*hourly1!$G888/hourly1!$F$8763+유형화!$G$74*hourly1!I888/hourly1!$I$8763</f>
        <v>0.5985341310870268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443">
        <f>유형화!$F$71*hourly1!B889/hourly1!$B$8763+유형화!$F$72*hourly1!C889/hourly1!$C$8763+유형화!$F$73*hourly1!D889/hourly1!$D$8763+유형화!$F$74*hourly1!E889/hourly1!$E$8763</f>
        <v>88.763257621175441</v>
      </c>
      <c r="C888" s="441">
        <f>hourly1!$F889*유형화!$G$71/hourly1!$F$8763+유형화!$G$72*hourly1!$G889/hourly1!$F$8763+유형화!$G$74*hourly1!I889/hourly1!$I$8763</f>
        <v>1.095443357361779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443">
        <f>유형화!$F$71*hourly1!B890/hourly1!$B$8763+유형화!$F$72*hourly1!C890/hourly1!$C$8763+유형화!$F$73*hourly1!D890/hourly1!$D$8763+유형화!$F$74*hourly1!E890/hourly1!$E$8763</f>
        <v>88.605249610318026</v>
      </c>
      <c r="C889" s="441">
        <f>hourly1!$F890*유형화!$G$71/hourly1!$F$8763+유형화!$G$72*hourly1!$G890/hourly1!$F$8763+유형화!$G$74*hourly1!I890/hourly1!$I$8763</f>
        <v>1.6652786794948922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443">
        <f>유형화!$F$71*hourly1!B891/hourly1!$B$8763+유형화!$F$72*hourly1!C891/hourly1!$C$8763+유형화!$F$73*hourly1!D891/hourly1!$D$8763+유형화!$F$74*hourly1!E891/hourly1!$E$8763</f>
        <v>89.510382736525585</v>
      </c>
      <c r="C890" s="441">
        <f>hourly1!$F891*유형화!$G$71/hourly1!$F$8763+유형화!$G$72*hourly1!$G891/hourly1!$F$8763+유형화!$G$74*hourly1!I891/hourly1!$I$8763</f>
        <v>2.1135196911914607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443">
        <f>유형화!$F$71*hourly1!B892/hourly1!$B$8763+유형화!$F$72*hourly1!C892/hourly1!$C$8763+유형화!$F$73*hourly1!D892/hourly1!$D$8763+유형화!$F$74*hourly1!E892/hourly1!$E$8763</f>
        <v>90.031609618858496</v>
      </c>
      <c r="C891" s="441">
        <f>hourly1!$F892*유형화!$G$71/hourly1!$F$8763+유형화!$G$72*hourly1!$G892/hourly1!$F$8763+유형화!$G$74*hourly1!I892/hourly1!$I$8763</f>
        <v>2.5583011214963882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443">
        <f>유형화!$F$71*hourly1!B893/hourly1!$B$8763+유형화!$F$72*hourly1!C893/hourly1!$C$8763+유형화!$F$73*hourly1!D893/hourly1!$D$8763+유형화!$F$74*hourly1!E893/hourly1!$E$8763</f>
        <v>90.947530835678421</v>
      </c>
      <c r="C892" s="441">
        <f>hourly1!$F893*유형화!$G$71/hourly1!$F$8763+유형화!$G$72*hourly1!$G893/hourly1!$F$8763+유형화!$G$74*hourly1!I893/hourly1!$I$8763</f>
        <v>2.9557852532007081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443">
        <f>유형화!$F$71*hourly1!B894/hourly1!$B$8763+유형화!$F$72*hourly1!C894/hourly1!$C$8763+유형화!$F$73*hourly1!D894/hourly1!$D$8763+유형화!$F$74*hourly1!E894/hourly1!$E$8763</f>
        <v>91.863584770660566</v>
      </c>
      <c r="C893" s="441">
        <f>hourly1!$F894*유형화!$G$71/hourly1!$F$8763+유형화!$G$72*hourly1!$G894/hourly1!$F$8763+유형화!$G$74*hourly1!I894/hourly1!$I$8763</f>
        <v>3.2621659025279706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443">
        <f>유형화!$F$71*hourly1!B895/hourly1!$B$8763+유형화!$F$72*hourly1!C895/hourly1!$C$8763+유형화!$F$73*hourly1!D895/hourly1!$D$8763+유형화!$F$74*hourly1!E895/hourly1!$E$8763</f>
        <v>93.025138866089662</v>
      </c>
      <c r="C894" s="441">
        <f>hourly1!$F895*유형화!$G$71/hourly1!$F$8763+유형화!$G$72*hourly1!$G895/hourly1!$F$8763+유형화!$G$74*hourly1!I895/hourly1!$I$8763</f>
        <v>3.5599133044511291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443">
        <f>유형화!$F$71*hourly1!B896/hourly1!$B$8763+유형화!$F$72*hourly1!C896/hourly1!$C$8763+유형화!$F$73*hourly1!D896/hourly1!$D$8763+유형화!$F$74*hourly1!E896/hourly1!$E$8763</f>
        <v>95.053913651583784</v>
      </c>
      <c r="C895" s="441">
        <f>hourly1!$F896*유형화!$G$71/hourly1!$F$8763+유형화!$G$72*hourly1!$G896/hourly1!$F$8763+유형화!$G$74*hourly1!I896/hourly1!$I$8763</f>
        <v>3.8423607455704558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443">
        <f>유형화!$F$71*hourly1!B897/hourly1!$B$8763+유형화!$F$72*hourly1!C897/hourly1!$C$8763+유형화!$F$73*hourly1!D897/hourly1!$D$8763+유형화!$F$74*hourly1!E897/hourly1!$E$8763</f>
        <v>102.71437544165791</v>
      </c>
      <c r="C896" s="441">
        <f>hourly1!$F897*유형화!$G$71/hourly1!$F$8763+유형화!$G$72*hourly1!$G897/hourly1!$F$8763+유형화!$G$74*hourly1!I897/hourly1!$I$8763</f>
        <v>8.5817722790238093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443">
        <f>유형화!$F$71*hourly1!B898/hourly1!$B$8763+유형화!$F$72*hourly1!C898/hourly1!$C$8763+유형화!$F$73*hourly1!D898/hourly1!$D$8763+유형화!$F$74*hourly1!E898/hourly1!$E$8763</f>
        <v>236.26548365037797</v>
      </c>
      <c r="C897" s="441">
        <f>hourly1!$F898*유형화!$G$71/hourly1!$F$8763+유형화!$G$72*hourly1!$G898/hourly1!$F$8763+유형화!$G$74*hourly1!I898/hourly1!$I$8763</f>
        <v>8.6921392927452086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443">
        <f>유형화!$F$71*hourly1!B899/hourly1!$B$8763+유형화!$F$72*hourly1!C899/hourly1!$C$8763+유형화!$F$73*hourly1!D899/hourly1!$D$8763+유형화!$F$74*hourly1!E899/hourly1!$E$8763</f>
        <v>367.45495783085096</v>
      </c>
      <c r="C898" s="441">
        <f>hourly1!$F899*유형화!$G$71/hourly1!$F$8763+유형화!$G$72*hourly1!$G899/hourly1!$F$8763+유형화!$G$74*hourly1!I899/hourly1!$I$8763</f>
        <v>8.1810283787355846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443">
        <f>유형화!$F$71*hourly1!B900/hourly1!$B$8763+유형화!$F$72*hourly1!C900/hourly1!$C$8763+유형화!$F$73*hourly1!D900/hourly1!$D$8763+유형화!$F$74*hourly1!E900/hourly1!$E$8763</f>
        <v>444.0658804664364</v>
      </c>
      <c r="C899" s="441">
        <f>hourly1!$F900*유형화!$G$71/hourly1!$F$8763+유형화!$G$72*hourly1!$G900/hourly1!$F$8763+유형화!$G$74*hourly1!I900/hourly1!$I$8763</f>
        <v>7.4088327719368037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443">
        <f>유형화!$F$71*hourly1!B901/hourly1!$B$8763+유형화!$F$72*hourly1!C901/hourly1!$C$8763+유형화!$F$73*hourly1!D901/hourly1!$D$8763+유형화!$F$74*hourly1!E901/hourly1!$E$8763</f>
        <v>519.20793932445383</v>
      </c>
      <c r="C900" s="441">
        <f>hourly1!$F901*유형화!$G$71/hourly1!$F$8763+유형화!$G$72*hourly1!$G901/hourly1!$F$8763+유형화!$G$74*hourly1!I901/hourly1!$I$8763</f>
        <v>6.7356970176624431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443">
        <f>유형화!$F$71*hourly1!B902/hourly1!$B$8763+유형화!$F$72*hourly1!C902/hourly1!$C$8763+유형화!$F$73*hourly1!D902/hourly1!$D$8763+유형화!$F$74*hourly1!E902/hourly1!$E$8763</f>
        <v>441.27998192852783</v>
      </c>
      <c r="C901" s="441">
        <f>hourly1!$F902*유형화!$G$71/hourly1!$F$8763+유형화!$G$72*hourly1!$G902/hourly1!$F$8763+유형화!$G$74*hourly1!I902/hourly1!$I$8763</f>
        <v>6.1697916708360587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443">
        <f>유형화!$F$71*hourly1!B903/hourly1!$B$8763+유형화!$F$72*hourly1!C903/hourly1!$C$8763+유형화!$F$73*hourly1!D903/hourly1!$D$8763+유형화!$F$74*hourly1!E903/hourly1!$E$8763</f>
        <v>271.68690137283437</v>
      </c>
      <c r="C902" s="441">
        <f>hourly1!$F903*유형화!$G$71/hourly1!$F$8763+유형화!$G$72*hourly1!$G903/hourly1!$F$8763+유형화!$G$74*hourly1!I903/hourly1!$I$8763</f>
        <v>5.1569239930006567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443">
        <f>유형화!$F$71*hourly1!B904/hourly1!$B$8763+유형화!$F$72*hourly1!C904/hourly1!$C$8763+유형화!$F$73*hourly1!D904/hourly1!$D$8763+유형화!$F$74*hourly1!E904/hourly1!$E$8763</f>
        <v>355.7704815700053</v>
      </c>
      <c r="C903" s="441">
        <f>hourly1!$F904*유형화!$G$71/hourly1!$F$8763+유형화!$G$72*hourly1!$G904/hourly1!$F$8763+유형화!$G$74*hourly1!I904/hourly1!$I$8763</f>
        <v>5.4095002380089774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443">
        <f>유형화!$F$71*hourly1!B905/hourly1!$B$8763+유형화!$F$72*hourly1!C905/hourly1!$C$8763+유형화!$F$73*hourly1!D905/hourly1!$D$8763+유형화!$F$74*hourly1!E905/hourly1!$E$8763</f>
        <v>503.91970634105326</v>
      </c>
      <c r="C904" s="441">
        <f>hourly1!$F905*유형화!$G$71/hourly1!$F$8763+유형화!$G$72*hourly1!$G905/hourly1!$F$8763+유형화!$G$74*hourly1!I905/hourly1!$I$8763</f>
        <v>5.244649638345674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443">
        <f>유형화!$F$71*hourly1!B906/hourly1!$B$8763+유형화!$F$72*hourly1!C906/hourly1!$C$8763+유형화!$F$73*hourly1!D906/hourly1!$D$8763+유형화!$F$74*hourly1!E906/hourly1!$E$8763</f>
        <v>428.114059296525</v>
      </c>
      <c r="C905" s="441">
        <f>hourly1!$F906*유형화!$G$71/hourly1!$F$8763+유형화!$G$72*hourly1!$G906/hourly1!$F$8763+유형화!$G$74*hourly1!I906/hourly1!$I$8763</f>
        <v>5.1803096110251188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443">
        <f>유형화!$F$71*hourly1!B907/hourly1!$B$8763+유형화!$F$72*hourly1!C907/hourly1!$C$8763+유형화!$F$73*hourly1!D907/hourly1!$D$8763+유형화!$F$74*hourly1!E907/hourly1!$E$8763</f>
        <v>372.25845471463231</v>
      </c>
      <c r="C906" s="441">
        <f>hourly1!$F907*유형화!$G$71/hourly1!$F$8763+유형화!$G$72*hourly1!$G907/hourly1!$F$8763+유형화!$G$74*hourly1!I907/hourly1!$I$8763</f>
        <v>5.3495717985352469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443">
        <f>유형화!$F$71*hourly1!B908/hourly1!$B$8763+유형화!$F$72*hourly1!C908/hourly1!$C$8763+유형화!$F$73*hourly1!D908/hourly1!$D$8763+유형화!$F$74*hourly1!E908/hourly1!$E$8763</f>
        <v>224.54859815945122</v>
      </c>
      <c r="C907" s="441">
        <f>hourly1!$F908*유형화!$G$71/hourly1!$F$8763+유형화!$G$72*hourly1!$G908/hourly1!$F$8763+유형화!$G$74*hourly1!I908/hourly1!$I$8763</f>
        <v>5.6112324009559611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443">
        <f>유형화!$F$71*hourly1!B909/hourly1!$B$8763+유형화!$F$72*hourly1!C909/hourly1!$C$8763+유형화!$F$73*hourly1!D909/hourly1!$D$8763+유형화!$F$74*hourly1!E909/hourly1!$E$8763</f>
        <v>161.52040904761026</v>
      </c>
      <c r="C908" s="441">
        <f>hourly1!$F909*유형화!$G$71/hourly1!$F$8763+유형화!$G$72*hourly1!$G909/hourly1!$F$8763+유형화!$G$74*hourly1!I909/hourly1!$I$8763</f>
        <v>5.3064336383978938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443">
        <f>유형화!$F$71*hourly1!B910/hourly1!$B$8763+유형화!$F$72*hourly1!C910/hourly1!$C$8763+유형화!$F$73*hourly1!D910/hourly1!$D$8763+유형화!$F$74*hourly1!E910/hourly1!$E$8763</f>
        <v>170.53781116218249</v>
      </c>
      <c r="C909" s="441">
        <f>hourly1!$F910*유형화!$G$71/hourly1!$F$8763+유형화!$G$72*hourly1!$G910/hourly1!$F$8763+유형화!$G$74*hourly1!I910/hourly1!$I$8763</f>
        <v>5.2970513506896699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443">
        <f>유형화!$F$71*hourly1!B911/hourly1!$B$8763+유형화!$F$72*hourly1!C911/hourly1!$C$8763+유형화!$F$73*hourly1!D911/hourly1!$D$8763+유형화!$F$74*hourly1!E911/hourly1!$E$8763</f>
        <v>93.432443724819592</v>
      </c>
      <c r="C910" s="441">
        <f>hourly1!$F911*유형화!$G$71/hourly1!$F$8763+유형화!$G$72*hourly1!$G911/hourly1!$F$8763+유형화!$G$74*hourly1!I911/hourly1!$I$8763</f>
        <v>5.9369406187520646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443">
        <f>유형화!$F$71*hourly1!B912/hourly1!$B$8763+유형화!$F$72*hourly1!C912/hourly1!$C$8763+유형화!$F$73*hourly1!D912/hourly1!$D$8763+유형화!$F$74*hourly1!E912/hourly1!$E$8763</f>
        <v>92.268699779714353</v>
      </c>
      <c r="C911" s="441">
        <f>hourly1!$F912*유형화!$G$71/hourly1!$F$8763+유형화!$G$72*hourly1!$G912/hourly1!$F$8763+유형화!$G$74*hourly1!I912/hourly1!$I$8763</f>
        <v>1.2391988790238504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443">
        <f>유형화!$F$71*hourly1!B913/hourly1!$B$8763+유형화!$F$72*hourly1!C913/hourly1!$C$8763+유형화!$F$73*hourly1!D913/hourly1!$D$8763+유형화!$F$74*hourly1!E913/hourly1!$E$8763</f>
        <v>90.929071090165635</v>
      </c>
      <c r="C912" s="441">
        <f>hourly1!$F913*유형화!$G$71/hourly1!$F$8763+유형화!$G$72*hourly1!$G913/hourly1!$F$8763+유형화!$G$74*hourly1!I913/hourly1!$I$8763</f>
        <v>1.7001422850227426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443">
        <f>유형화!$F$71*hourly1!B914/hourly1!$B$8763+유형화!$F$72*hourly1!C914/hourly1!$C$8763+유형화!$F$73*hourly1!D914/hourly1!$D$8763+유형화!$F$74*hourly1!E914/hourly1!$E$8763</f>
        <v>90.625509174859687</v>
      </c>
      <c r="C913" s="441">
        <f>hourly1!$F914*유형화!$G$71/hourly1!$F$8763+유형화!$G$72*hourly1!$G914/hourly1!$F$8763+유형화!$G$74*hourly1!I914/hourly1!$I$8763</f>
        <v>2.2533620351637329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443">
        <f>유형화!$F$71*hourly1!B915/hourly1!$B$8763+유형화!$F$72*hourly1!C915/hourly1!$C$8763+유형화!$F$73*hourly1!D915/hourly1!$D$8763+유형화!$F$74*hourly1!E915/hourly1!$E$8763</f>
        <v>91.214289601747737</v>
      </c>
      <c r="C914" s="441">
        <f>hourly1!$F915*유형화!$G$71/hourly1!$F$8763+유형화!$G$72*hourly1!$G915/hourly1!$F$8763+유형화!$G$74*hourly1!I915/hourly1!$I$8763</f>
        <v>2.5769854685836187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443">
        <f>유형화!$F$71*hourly1!B916/hourly1!$B$8763+유형화!$F$72*hourly1!C916/hourly1!$C$8763+유형화!$F$73*hourly1!D916/hourly1!$D$8763+유형화!$F$74*hourly1!E916/hourly1!$E$8763</f>
        <v>91.732402347203575</v>
      </c>
      <c r="C915" s="441">
        <f>hourly1!$F916*유형화!$G$71/hourly1!$F$8763+유형화!$G$72*hourly1!$G916/hourly1!$F$8763+유형화!$G$74*hourly1!I916/hourly1!$I$8763</f>
        <v>2.9325104873196932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443">
        <f>유형화!$F$71*hourly1!B917/hourly1!$B$8763+유형화!$F$72*hourly1!C917/hourly1!$C$8763+유형화!$F$73*hourly1!D917/hourly1!$D$8763+유형화!$F$74*hourly1!E917/hourly1!$E$8763</f>
        <v>92.621912649747529</v>
      </c>
      <c r="C916" s="441">
        <f>hourly1!$F917*유형화!$G$71/hourly1!$F$8763+유형화!$G$72*hourly1!$G917/hourly1!$F$8763+유형화!$G$74*hourly1!I917/hourly1!$I$8763</f>
        <v>3.2098531508483195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443">
        <f>유형화!$F$71*hourly1!B918/hourly1!$B$8763+유형화!$F$72*hourly1!C918/hourly1!$C$8763+유형화!$F$73*hourly1!D918/hourly1!$D$8763+유형화!$F$74*hourly1!E918/hourly1!$E$8763</f>
        <v>93.504237211795711</v>
      </c>
      <c r="C917" s="441">
        <f>hourly1!$F918*유형화!$G$71/hourly1!$F$8763+유형화!$G$72*hourly1!$G918/hourly1!$F$8763+유형화!$G$74*hourly1!I918/hourly1!$I$8763</f>
        <v>3.4609515694146666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443">
        <f>유형화!$F$71*hourly1!B919/hourly1!$B$8763+유형화!$F$72*hourly1!C919/hourly1!$C$8763+유형화!$F$73*hourly1!D919/hourly1!$D$8763+유형화!$F$74*hourly1!E919/hourly1!$E$8763</f>
        <v>94.476151273257102</v>
      </c>
      <c r="C918" s="441">
        <f>hourly1!$F919*유형화!$G$71/hourly1!$F$8763+유형화!$G$72*hourly1!$G919/hourly1!$F$8763+유형화!$G$74*hourly1!I919/hourly1!$I$8763</f>
        <v>3.691341922222402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443">
        <f>유형화!$F$71*hourly1!B920/hourly1!$B$8763+유형화!$F$72*hourly1!C920/hourly1!$C$8763+유형화!$F$73*hourly1!D920/hourly1!$D$8763+유형화!$F$74*hourly1!E920/hourly1!$E$8763</f>
        <v>96.226981047582896</v>
      </c>
      <c r="C919" s="441">
        <f>hourly1!$F920*유형화!$G$71/hourly1!$F$8763+유형화!$G$72*hourly1!$G920/hourly1!$F$8763+유형화!$G$74*hourly1!I920/hourly1!$I$8763</f>
        <v>3.9157644516486223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443">
        <f>유형화!$F$71*hourly1!B921/hourly1!$B$8763+유형화!$F$72*hourly1!C921/hourly1!$C$8763+유형화!$F$73*hourly1!D921/hourly1!$D$8763+유형화!$F$74*hourly1!E921/hourly1!$E$8763</f>
        <v>103.87851754124974</v>
      </c>
      <c r="C920" s="441">
        <f>hourly1!$F921*유형화!$G$71/hourly1!$F$8763+유형화!$G$72*hourly1!$G921/hourly1!$F$8763+유형화!$G$74*hourly1!I921/hourly1!$I$8763</f>
        <v>8.6548272981080157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443">
        <f>유형화!$F$71*hourly1!B922/hourly1!$B$8763+유형화!$F$72*hourly1!C922/hourly1!$C$8763+유형화!$F$73*hourly1!D922/hourly1!$D$8763+유형화!$F$74*hourly1!E922/hourly1!$E$8763</f>
        <v>236.58275115702972</v>
      </c>
      <c r="C921" s="441">
        <f>hourly1!$F922*유형화!$G$71/hourly1!$F$8763+유형화!$G$72*hourly1!$G922/hourly1!$F$8763+유형화!$G$74*hourly1!I922/hourly1!$I$8763</f>
        <v>8.775299503477628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443">
        <f>유형화!$F$71*hourly1!B923/hourly1!$B$8763+유형화!$F$72*hourly1!C923/hourly1!$C$8763+유형화!$F$73*hourly1!D923/hourly1!$D$8763+유형화!$F$74*hourly1!E923/hourly1!$E$8763</f>
        <v>367.72614369561626</v>
      </c>
      <c r="C922" s="441">
        <f>hourly1!$F923*유형화!$G$71/hourly1!$F$8763+유형화!$G$72*hourly1!$G923/hourly1!$F$8763+유형화!$G$74*hourly1!I923/hourly1!$I$8763</f>
        <v>8.2323580756573556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443">
        <f>유형화!$F$71*hourly1!B924/hourly1!$B$8763+유형화!$F$72*hourly1!C924/hourly1!$C$8763+유형화!$F$73*hourly1!D924/hourly1!$D$8763+유형화!$F$74*hourly1!E924/hourly1!$E$8763</f>
        <v>444.48759716673237</v>
      </c>
      <c r="C923" s="441">
        <f>hourly1!$F924*유형화!$G$71/hourly1!$F$8763+유형화!$G$72*hourly1!$G924/hourly1!$F$8763+유형화!$G$74*hourly1!I924/hourly1!$I$8763</f>
        <v>7.4133795896960457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443">
        <f>유형화!$F$71*hourly1!B925/hourly1!$B$8763+유형화!$F$72*hourly1!C925/hourly1!$C$8763+유형화!$F$73*hourly1!D925/hourly1!$D$8763+유형화!$F$74*hourly1!E925/hourly1!$E$8763</f>
        <v>519.55789341847947</v>
      </c>
      <c r="C924" s="441">
        <f>hourly1!$F925*유형화!$G$71/hourly1!$F$8763+유형화!$G$72*hourly1!$G925/hourly1!$F$8763+유형화!$G$74*hourly1!I925/hourly1!$I$8763</f>
        <v>6.68220497624882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443">
        <f>유형화!$F$71*hourly1!B926/hourly1!$B$8763+유형화!$F$72*hourly1!C926/hourly1!$C$8763+유형화!$F$73*hourly1!D926/hourly1!$D$8763+유형화!$F$74*hourly1!E926/hourly1!$E$8763</f>
        <v>441.32552795783113</v>
      </c>
      <c r="C925" s="441">
        <f>hourly1!$F926*유형화!$G$71/hourly1!$F$8763+유형화!$G$72*hourly1!$G926/hourly1!$F$8763+유형화!$G$74*hourly1!I926/hourly1!$I$8763</f>
        <v>6.0449090298027963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443">
        <f>유형화!$F$71*hourly1!B927/hourly1!$B$8763+유형화!$F$72*hourly1!C927/hourly1!$C$8763+유형화!$F$73*hourly1!D927/hourly1!$D$8763+유형화!$F$74*hourly1!E927/hourly1!$E$8763</f>
        <v>271.7342864966709</v>
      </c>
      <c r="C926" s="441">
        <f>hourly1!$F927*유형화!$G$71/hourly1!$F$8763+유형화!$G$72*hourly1!$G927/hourly1!$F$8763+유형화!$G$74*hourly1!I927/hourly1!$I$8763</f>
        <v>5.0625638347417894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443">
        <f>유형화!$F$71*hourly1!B928/hourly1!$B$8763+유형화!$F$72*hourly1!C928/hourly1!$C$8763+유형화!$F$73*hourly1!D928/hourly1!$D$8763+유형화!$F$74*hourly1!E928/hourly1!$E$8763</f>
        <v>355.43924547678301</v>
      </c>
      <c r="C927" s="441">
        <f>hourly1!$F928*유형화!$G$71/hourly1!$F$8763+유형화!$G$72*hourly1!$G928/hourly1!$F$8763+유형화!$G$74*hourly1!I928/hourly1!$I$8763</f>
        <v>5.2319575530501385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443">
        <f>유형화!$F$71*hourly1!B929/hourly1!$B$8763+유형화!$F$72*hourly1!C929/hourly1!$C$8763+유형화!$F$73*hourly1!D929/hourly1!$D$8763+유형화!$F$74*hourly1!E929/hourly1!$E$8763</f>
        <v>503.53327845209702</v>
      </c>
      <c r="C928" s="441">
        <f>hourly1!$F929*유형화!$G$71/hourly1!$F$8763+유형화!$G$72*hourly1!$G929/hourly1!$F$8763+유형화!$G$74*hourly1!I929/hourly1!$I$8763</f>
        <v>5.0838804351062699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443">
        <f>유형화!$F$71*hourly1!B930/hourly1!$B$8763+유형화!$F$72*hourly1!C930/hourly1!$C$8763+유형화!$F$73*hourly1!D930/hourly1!$D$8763+유형화!$F$74*hourly1!E930/hourly1!$E$8763</f>
        <v>427.61605335264102</v>
      </c>
      <c r="C929" s="441">
        <f>hourly1!$F930*유형화!$G$71/hourly1!$F$8763+유형화!$G$72*hourly1!$G930/hourly1!$F$8763+유형화!$G$74*hourly1!I930/hourly1!$I$8763</f>
        <v>5.001400376256278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443">
        <f>유형화!$F$71*hourly1!B931/hourly1!$B$8763+유형화!$F$72*hourly1!C931/hourly1!$C$8763+유형화!$F$73*hourly1!D931/hourly1!$D$8763+유형화!$F$74*hourly1!E931/hourly1!$E$8763</f>
        <v>371.74848043647938</v>
      </c>
      <c r="C930" s="441">
        <f>hourly1!$F931*유형화!$G$71/hourly1!$F$8763+유형화!$G$72*hourly1!$G931/hourly1!$F$8763+유형화!$G$74*hourly1!I931/hourly1!$I$8763</f>
        <v>5.1628061303434905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443">
        <f>유형화!$F$71*hourly1!B932/hourly1!$B$8763+유형화!$F$72*hourly1!C932/hourly1!$C$8763+유형화!$F$73*hourly1!D932/hourly1!$D$8763+유형화!$F$74*hourly1!E932/hourly1!$E$8763</f>
        <v>224.2842614998419</v>
      </c>
      <c r="C931" s="441">
        <f>hourly1!$F932*유형화!$G$71/hourly1!$F$8763+유형화!$G$72*hourly1!$G932/hourly1!$F$8763+유형화!$G$74*hourly1!I932/hourly1!$I$8763</f>
        <v>5.4738982383323327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443">
        <f>유형화!$F$71*hourly1!B933/hourly1!$B$8763+유형화!$F$72*hourly1!C933/hourly1!$C$8763+유형화!$F$73*hourly1!D933/hourly1!$D$8763+유형화!$F$74*hourly1!E933/hourly1!$E$8763</f>
        <v>161.11368001977308</v>
      </c>
      <c r="C932" s="441">
        <f>hourly1!$F933*유형화!$G$71/hourly1!$F$8763+유형화!$G$72*hourly1!$G933/hourly1!$F$8763+유형화!$G$74*hourly1!I933/hourly1!$I$8763</f>
        <v>5.143942831026874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443">
        <f>유형화!$F$71*hourly1!B934/hourly1!$B$8763+유형화!$F$72*hourly1!C934/hourly1!$C$8763+유형화!$F$73*hourly1!D934/hourly1!$D$8763+유형화!$F$74*hourly1!E934/hourly1!$E$8763</f>
        <v>170.19315157484141</v>
      </c>
      <c r="C933" s="441">
        <f>hourly1!$F934*유형화!$G$71/hourly1!$F$8763+유형화!$G$72*hourly1!$G934/hourly1!$F$8763+유형화!$G$74*hourly1!I934/hourly1!$I$8763</f>
        <v>5.1527130669386692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443">
        <f>유형화!$F$71*hourly1!B935/hourly1!$B$8763+유형화!$F$72*hourly1!C935/hourly1!$C$8763+유형화!$F$73*hourly1!D935/hourly1!$D$8763+유형화!$F$74*hourly1!E935/hourly1!$E$8763</f>
        <v>93.355789506285632</v>
      </c>
      <c r="C934" s="441">
        <f>hourly1!$F935*유형화!$G$71/hourly1!$F$8763+유형화!$G$72*hourly1!$G935/hourly1!$F$8763+유형화!$G$74*hourly1!I935/hourly1!$I$8763</f>
        <v>5.8654664555363221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443">
        <f>유형화!$F$71*hourly1!B936/hourly1!$B$8763+유형화!$F$72*hourly1!C936/hourly1!$C$8763+유형화!$F$73*hourly1!D936/hourly1!$D$8763+유형화!$F$74*hourly1!E936/hourly1!$E$8763</f>
        <v>92.221513733121128</v>
      </c>
      <c r="C935" s="441">
        <f>hourly1!$F936*유형화!$G$71/hourly1!$F$8763+유형화!$G$72*hourly1!$G936/hourly1!$F$8763+유형화!$G$74*hourly1!I936/hourly1!$I$8763</f>
        <v>1.1704850433342548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443">
        <f>유형화!$F$71*hourly1!B937/hourly1!$B$8763+유형화!$F$72*hourly1!C937/hourly1!$C$8763+유형화!$F$73*hourly1!D937/hourly1!$D$8763+유형화!$F$74*hourly1!E937/hourly1!$E$8763</f>
        <v>90.920814124503551</v>
      </c>
      <c r="C936" s="441">
        <f>hourly1!$F937*유형화!$G$71/hourly1!$F$8763+유형화!$G$72*hourly1!$G937/hourly1!$F$8763+유형화!$G$74*hourly1!I937/hourly1!$I$8763</f>
        <v>1.6517816426937868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443">
        <f>유형화!$F$71*hourly1!B938/hourly1!$B$8763+유형화!$F$72*hourly1!C938/hourly1!$C$8763+유형화!$F$73*hourly1!D938/hourly1!$D$8763+유형화!$F$74*hourly1!E938/hourly1!$E$8763</f>
        <v>90.718208071215656</v>
      </c>
      <c r="C937" s="441">
        <f>hourly1!$F938*유형화!$G$71/hourly1!$F$8763+유형화!$G$72*hourly1!$G938/hourly1!$F$8763+유형화!$G$74*hourly1!I938/hourly1!$I$8763</f>
        <v>2.2359293227815624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443">
        <f>유형화!$F$71*hourly1!B939/hourly1!$B$8763+유형화!$F$72*hourly1!C939/hourly1!$C$8763+유형화!$F$73*hourly1!D939/hourly1!$D$8763+유형화!$F$74*hourly1!E939/hourly1!$E$8763</f>
        <v>88.177698050820055</v>
      </c>
      <c r="C938" s="441">
        <f>hourly1!$F939*유형화!$G$71/hourly1!$F$8763+유형화!$G$72*hourly1!$G939/hourly1!$F$8763+유형화!$G$74*hourly1!I939/hourly1!$I$8763</f>
        <v>2.6878881868101363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443">
        <f>유형화!$F$71*hourly1!B940/hourly1!$B$8763+유형화!$F$72*hourly1!C940/hourly1!$C$8763+유형화!$F$73*hourly1!D940/hourly1!$D$8763+유형화!$F$74*hourly1!E940/hourly1!$E$8763</f>
        <v>88.735412947886758</v>
      </c>
      <c r="C939" s="441">
        <f>hourly1!$F940*유형화!$G$71/hourly1!$F$8763+유형화!$G$72*hourly1!$G940/hourly1!$F$8763+유형화!$G$74*hourly1!I940/hourly1!$I$8763</f>
        <v>3.179472750443781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443">
        <f>유형화!$F$71*hourly1!B941/hourly1!$B$8763+유형화!$F$72*hourly1!C941/hourly1!$C$8763+유형화!$F$73*hourly1!D941/hourly1!$D$8763+유형화!$F$74*hourly1!E941/hourly1!$E$8763</f>
        <v>89.659757028071439</v>
      </c>
      <c r="C940" s="441">
        <f>hourly1!$F941*유형화!$G$71/hourly1!$F$8763+유형화!$G$72*hourly1!$G941/hourly1!$F$8763+유형화!$G$74*hourly1!I941/hourly1!$I$8763</f>
        <v>3.5952462123521549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443">
        <f>유형화!$F$71*hourly1!B942/hourly1!$B$8763+유형화!$F$72*hourly1!C942/hourly1!$C$8763+유형화!$F$73*hourly1!D942/hourly1!$D$8763+유형화!$F$74*hourly1!E942/hourly1!$E$8763</f>
        <v>90.357409007365334</v>
      </c>
      <c r="C941" s="441">
        <f>hourly1!$F942*유형화!$G$71/hourly1!$F$8763+유형화!$G$72*hourly1!$G942/hourly1!$F$8763+유형화!$G$74*hourly1!I942/hourly1!$I$8763</f>
        <v>3.8902081812856126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443">
        <f>유형화!$F$71*hourly1!B943/hourly1!$B$8763+유형화!$F$72*hourly1!C943/hourly1!$C$8763+유형화!$F$73*hourly1!D943/hourly1!$D$8763+유형화!$F$74*hourly1!E943/hourly1!$E$8763</f>
        <v>91.075139348625001</v>
      </c>
      <c r="C942" s="441">
        <f>hourly1!$F943*유형화!$G$71/hourly1!$F$8763+유형화!$G$72*hourly1!$G943/hourly1!$F$8763+유형화!$G$74*hourly1!I943/hourly1!$I$8763</f>
        <v>4.1859074867684196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443">
        <f>유형화!$F$71*hourly1!B944/hourly1!$B$8763+유형화!$F$72*hourly1!C944/hourly1!$C$8763+유형화!$F$73*hourly1!D944/hourly1!$D$8763+유형화!$F$74*hourly1!E944/hourly1!$E$8763</f>
        <v>92.697725458799468</v>
      </c>
      <c r="C943" s="441">
        <f>hourly1!$F944*유형화!$G$71/hourly1!$F$8763+유형화!$G$72*hourly1!$G944/hourly1!$F$8763+유형화!$G$74*hourly1!I944/hourly1!$I$8763</f>
        <v>4.3789899079004631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443">
        <f>유형화!$F$71*hourly1!B945/hourly1!$B$8763+유형화!$F$72*hourly1!C945/hourly1!$C$8763+유형화!$F$73*hourly1!D945/hourly1!$D$8763+유형화!$F$74*hourly1!E945/hourly1!$E$8763</f>
        <v>99.95319777694813</v>
      </c>
      <c r="C944" s="441">
        <f>hourly1!$F945*유형화!$G$71/hourly1!$F$8763+유형화!$G$72*hourly1!$G945/hourly1!$F$8763+유형화!$G$74*hourly1!I945/hourly1!$I$8763</f>
        <v>8.954742138385317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443">
        <f>유형화!$F$71*hourly1!B946/hourly1!$B$8763+유형화!$F$72*hourly1!C946/hourly1!$C$8763+유형화!$F$73*hourly1!D946/hourly1!$D$8763+유형화!$F$74*hourly1!E946/hourly1!$E$8763</f>
        <v>162.2948121361037</v>
      </c>
      <c r="C945" s="441">
        <f>hourly1!$F946*유형화!$G$71/hourly1!$F$8763+유형화!$G$72*hourly1!$G946/hourly1!$F$8763+유형화!$G$74*hourly1!I946/hourly1!$I$8763</f>
        <v>9.2542912514868121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443">
        <f>유형화!$F$71*hourly1!B947/hourly1!$B$8763+유형화!$F$72*hourly1!C947/hourly1!$C$8763+유형화!$F$73*hourly1!D947/hourly1!$D$8763+유형화!$F$74*hourly1!E947/hourly1!$E$8763</f>
        <v>165.26029289286848</v>
      </c>
      <c r="C946" s="441">
        <f>hourly1!$F947*유형화!$G$71/hourly1!$F$8763+유형화!$G$72*hourly1!$G947/hourly1!$F$8763+유형화!$G$74*hourly1!I947/hourly1!$I$8763</f>
        <v>8.8598537344909953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443">
        <f>유형화!$F$71*hourly1!B948/hourly1!$B$8763+유형화!$F$72*hourly1!C948/hourly1!$C$8763+유형화!$F$73*hourly1!D948/hourly1!$D$8763+유형화!$F$74*hourly1!E948/hourly1!$E$8763</f>
        <v>169.14994331317601</v>
      </c>
      <c r="C947" s="441">
        <f>hourly1!$F948*유형화!$G$71/hourly1!$F$8763+유형화!$G$72*hourly1!$G948/hourly1!$F$8763+유형화!$G$74*hourly1!I948/hourly1!$I$8763</f>
        <v>8.1596381599345307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443">
        <f>유형화!$F$71*hourly1!B949/hourly1!$B$8763+유형화!$F$72*hourly1!C949/hourly1!$C$8763+유형화!$F$73*hourly1!D949/hourly1!$D$8763+유형화!$F$74*hourly1!E949/hourly1!$E$8763</f>
        <v>171.93857256223103</v>
      </c>
      <c r="C948" s="441">
        <f>hourly1!$F949*유형화!$G$71/hourly1!$F$8763+유형화!$G$72*hourly1!$G949/hourly1!$F$8763+유형화!$G$74*hourly1!I949/hourly1!$I$8763</f>
        <v>7.4641338621159381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443">
        <f>유형화!$F$71*hourly1!B950/hourly1!$B$8763+유형화!$F$72*hourly1!C950/hourly1!$C$8763+유형화!$F$73*hourly1!D950/hourly1!$D$8763+유형화!$F$74*hourly1!E950/hourly1!$E$8763</f>
        <v>168.87974123926767</v>
      </c>
      <c r="C949" s="441">
        <f>hourly1!$F950*유형화!$G$71/hourly1!$F$8763+유형화!$G$72*hourly1!$G950/hourly1!$F$8763+유형화!$G$74*hourly1!I950/hourly1!$I$8763</f>
        <v>6.9297355082110847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443">
        <f>유형화!$F$71*hourly1!B951/hourly1!$B$8763+유형화!$F$72*hourly1!C951/hourly1!$C$8763+유형화!$F$73*hourly1!D951/hourly1!$D$8763+유형화!$F$74*hourly1!E951/hourly1!$E$8763</f>
        <v>166.35300371949981</v>
      </c>
      <c r="C950" s="441">
        <f>hourly1!$F951*유형화!$G$71/hourly1!$F$8763+유형화!$G$72*hourly1!$G951/hourly1!$F$8763+유형화!$G$74*hourly1!I951/hourly1!$I$8763</f>
        <v>5.8102519003728323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443">
        <f>유형화!$F$71*hourly1!B952/hourly1!$B$8763+유형화!$F$72*hourly1!C952/hourly1!$C$8763+유형화!$F$73*hourly1!D952/hourly1!$D$8763+유형화!$F$74*hourly1!E952/hourly1!$E$8763</f>
        <v>158.57276919693493</v>
      </c>
      <c r="C951" s="441">
        <f>hourly1!$F952*유형화!$G$71/hourly1!$F$8763+유형화!$G$72*hourly1!$G952/hourly1!$F$8763+유형화!$G$74*hourly1!I952/hourly1!$I$8763</f>
        <v>6.0132785107236053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443">
        <f>유형화!$F$71*hourly1!B953/hourly1!$B$8763+유형화!$F$72*hourly1!C953/hourly1!$C$8763+유형화!$F$73*hourly1!D953/hourly1!$D$8763+유형화!$F$74*hourly1!E953/hourly1!$E$8763</f>
        <v>160.79024565165739</v>
      </c>
      <c r="C952" s="441">
        <f>hourly1!$F953*유형화!$G$71/hourly1!$F$8763+유형화!$G$72*hourly1!$G953/hourly1!$F$8763+유형화!$G$74*hourly1!I953/hourly1!$I$8763</f>
        <v>5.9322231566100685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443">
        <f>유형화!$F$71*hourly1!B954/hourly1!$B$8763+유형화!$F$72*hourly1!C954/hourly1!$C$8763+유형화!$F$73*hourly1!D954/hourly1!$D$8763+유형화!$F$74*hourly1!E954/hourly1!$E$8763</f>
        <v>158.99760247520754</v>
      </c>
      <c r="C953" s="441">
        <f>hourly1!$F954*유형화!$G$71/hourly1!$F$8763+유형화!$G$72*hourly1!$G954/hourly1!$F$8763+유형화!$G$74*hourly1!I954/hourly1!$I$8763</f>
        <v>5.8793722747767125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443">
        <f>유형화!$F$71*hourly1!B955/hourly1!$B$8763+유형화!$F$72*hourly1!C955/hourly1!$C$8763+유형화!$F$73*hourly1!D955/hourly1!$D$8763+유형화!$F$74*hourly1!E955/hourly1!$E$8763</f>
        <v>157.56343105483526</v>
      </c>
      <c r="C954" s="441">
        <f>hourly1!$F955*유형화!$G$71/hourly1!$F$8763+유형화!$G$72*hourly1!$G955/hourly1!$F$8763+유형화!$G$74*hourly1!I955/hourly1!$I$8763</f>
        <v>6.0472303149227038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443">
        <f>유형화!$F$71*hourly1!B956/hourly1!$B$8763+유형화!$F$72*hourly1!C956/hourly1!$C$8763+유형화!$F$73*hourly1!D956/hourly1!$D$8763+유형화!$F$74*hourly1!E956/hourly1!$E$8763</f>
        <v>156.26334519658545</v>
      </c>
      <c r="C955" s="441">
        <f>hourly1!$F956*유형화!$G$71/hourly1!$F$8763+유형화!$G$72*hourly1!$G956/hourly1!$F$8763+유형화!$G$74*hourly1!I956/hourly1!$I$8763</f>
        <v>6.3017779452327183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443">
        <f>유형화!$F$71*hourly1!B957/hourly1!$B$8763+유형화!$F$72*hourly1!C957/hourly1!$C$8763+유형화!$F$73*hourly1!D957/hourly1!$D$8763+유형화!$F$74*hourly1!E957/hourly1!$E$8763</f>
        <v>162.762755324273</v>
      </c>
      <c r="C956" s="441">
        <f>hourly1!$F957*유형화!$G$71/hourly1!$F$8763+유형화!$G$72*hourly1!$G957/hourly1!$F$8763+유형화!$G$74*hourly1!I957/hourly1!$I$8763</f>
        <v>5.9793633338191574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443">
        <f>유형화!$F$71*hourly1!B958/hourly1!$B$8763+유형화!$F$72*hourly1!C958/hourly1!$C$8763+유형화!$F$73*hourly1!D958/hourly1!$D$8763+유형화!$F$74*hourly1!E958/hourly1!$E$8763</f>
        <v>171.37084988671418</v>
      </c>
      <c r="C957" s="441">
        <f>hourly1!$F958*유형화!$G$71/hourly1!$F$8763+유형화!$G$72*hourly1!$G958/hourly1!$F$8763+유형화!$G$74*hourly1!I958/hourly1!$I$8763</f>
        <v>5.8638870550569973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443">
        <f>유형화!$F$71*hourly1!B959/hourly1!$B$8763+유형화!$F$72*hourly1!C959/hourly1!$C$8763+유형화!$F$73*hourly1!D959/hourly1!$D$8763+유형화!$F$74*hourly1!E959/hourly1!$E$8763</f>
        <v>92.984970221189911</v>
      </c>
      <c r="C958" s="441">
        <f>hourly1!$F959*유형화!$G$71/hourly1!$F$8763+유형화!$G$72*hourly1!$G959/hourly1!$F$8763+유형화!$G$74*hourly1!I959/hourly1!$I$8763</f>
        <v>6.4565218978587362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443">
        <f>유형화!$F$71*hourly1!B960/hourly1!$B$8763+유형화!$F$72*hourly1!C960/hourly1!$C$8763+유형화!$F$73*hourly1!D960/hourly1!$D$8763+유형화!$F$74*hourly1!E960/hourly1!$E$8763</f>
        <v>91.255055336112648</v>
      </c>
      <c r="C959" s="441">
        <f>hourly1!$F960*유형화!$G$71/hourly1!$F$8763+유형화!$G$72*hourly1!$G960/hourly1!$F$8763+유형화!$G$74*hourly1!I960/hourly1!$I$8763</f>
        <v>1.8061556839001891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443">
        <f>유형화!$F$71*hourly1!B961/hourly1!$B$8763+유형화!$F$72*hourly1!C961/hourly1!$C$8763+유형화!$F$73*hourly1!D961/hourly1!$D$8763+유형화!$F$74*hourly1!E961/hourly1!$E$8763</f>
        <v>89.599728058186628</v>
      </c>
      <c r="C960" s="441">
        <f>hourly1!$F961*유형화!$G$71/hourly1!$F$8763+유형화!$G$72*hourly1!$G961/hourly1!$F$8763+유형화!$G$74*hourly1!I961/hourly1!$I$8763</f>
        <v>2.2952632357703768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443">
        <f>유형화!$F$71*hourly1!B962/hourly1!$B$8763+유형화!$F$72*hourly1!C962/hourly1!$C$8763+유형화!$F$73*hourly1!D962/hourly1!$D$8763+유형화!$F$74*hourly1!E962/hourly1!$E$8763</f>
        <v>89.044001634718043</v>
      </c>
      <c r="C961" s="441">
        <f>hourly1!$F962*유형화!$G$71/hourly1!$F$8763+유형화!$G$72*hourly1!$G962/hourly1!$F$8763+유형화!$G$74*hourly1!I962/hourly1!$I$8763</f>
        <v>2.7651653505814182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443">
        <f>유형화!$F$71*hourly1!B963/hourly1!$B$8763+유형화!$F$72*hourly1!C963/hourly1!$C$8763+유형화!$F$73*hourly1!D963/hourly1!$D$8763+유형화!$F$74*hourly1!E963/hourly1!$E$8763</f>
        <v>88.568297082016585</v>
      </c>
      <c r="C962" s="441">
        <f>hourly1!$F963*유형화!$G$71/hourly1!$F$8763+유형화!$G$72*hourly1!$G963/hourly1!$F$8763+유형화!$G$74*hourly1!I963/hourly1!$I$8763</f>
        <v>3.0752942941312789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443">
        <f>유형화!$F$71*hourly1!B964/hourly1!$B$8763+유형화!$F$72*hourly1!C964/hourly1!$C$8763+유형화!$F$73*hourly1!D964/hourly1!$D$8763+유형화!$F$74*hourly1!E964/hourly1!$E$8763</f>
        <v>88.26623528480448</v>
      </c>
      <c r="C963" s="441">
        <f>hourly1!$F964*유형화!$G$71/hourly1!$F$8763+유형화!$G$72*hourly1!$G964/hourly1!$F$8763+유형화!$G$74*hourly1!I964/hourly1!$I$8763</f>
        <v>3.3546971823435285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443">
        <f>유형화!$F$71*hourly1!B965/hourly1!$B$8763+유형화!$F$72*hourly1!C965/hourly1!$C$8763+유형화!$F$73*hourly1!D965/hourly1!$D$8763+유형화!$F$74*hourly1!E965/hourly1!$E$8763</f>
        <v>88.361773401844459</v>
      </c>
      <c r="C964" s="441">
        <f>hourly1!$F965*유형화!$G$71/hourly1!$F$8763+유형화!$G$72*hourly1!$G965/hourly1!$F$8763+유형화!$G$74*hourly1!I965/hourly1!$I$8763</f>
        <v>3.6410774489067506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443">
        <f>유형화!$F$71*hourly1!B966/hourly1!$B$8763+유형화!$F$72*hourly1!C966/hourly1!$C$8763+유형화!$F$73*hourly1!D966/hourly1!$D$8763+유형화!$F$74*hourly1!E966/hourly1!$E$8763</f>
        <v>88.371513966962397</v>
      </c>
      <c r="C965" s="441">
        <f>hourly1!$F966*유형화!$G$71/hourly1!$F$8763+유형화!$G$72*hourly1!$G966/hourly1!$F$8763+유형화!$G$74*hourly1!I966/hourly1!$I$8763</f>
        <v>3.8582018685888215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443">
        <f>유형화!$F$71*hourly1!B967/hourly1!$B$8763+유형화!$F$72*hourly1!C967/hourly1!$C$8763+유형화!$F$73*hourly1!D967/hourly1!$D$8763+유형화!$F$74*hourly1!E967/hourly1!$E$8763</f>
        <v>88.311416339161738</v>
      </c>
      <c r="C966" s="441">
        <f>hourly1!$F967*유형화!$G$71/hourly1!$F$8763+유형화!$G$72*hourly1!$G967/hourly1!$F$8763+유형화!$G$74*hourly1!I967/hourly1!$I$8763</f>
        <v>4.0321434961983078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443">
        <f>유형화!$F$71*hourly1!B968/hourly1!$B$8763+유형화!$F$72*hourly1!C968/hourly1!$C$8763+유형화!$F$73*hourly1!D968/hourly1!$D$8763+유형화!$F$74*hourly1!E968/hourly1!$E$8763</f>
        <v>89.398750101220386</v>
      </c>
      <c r="C967" s="441">
        <f>hourly1!$F968*유형화!$G$71/hourly1!$F$8763+유형화!$G$72*hourly1!$G968/hourly1!$F$8763+유형화!$G$74*hourly1!I968/hourly1!$I$8763</f>
        <v>4.1583143385900856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443">
        <f>유형화!$F$71*hourly1!B969/hourly1!$B$8763+유형화!$F$72*hourly1!C969/hourly1!$C$8763+유형화!$F$73*hourly1!D969/hourly1!$D$8763+유형화!$F$74*hourly1!E969/hourly1!$E$8763</f>
        <v>96.249323006196363</v>
      </c>
      <c r="C968" s="441">
        <f>hourly1!$F969*유형화!$G$71/hourly1!$F$8763+유형화!$G$72*hourly1!$G969/hourly1!$F$8763+유형화!$G$74*hourly1!I969/hourly1!$I$8763</f>
        <v>8.6787173297699809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443">
        <f>유형화!$F$71*hourly1!B970/hourly1!$B$8763+유형화!$F$72*hourly1!C970/hourly1!$C$8763+유형화!$F$73*hourly1!D970/hourly1!$D$8763+유형화!$F$74*hourly1!E970/hourly1!$E$8763</f>
        <v>91.435912271703927</v>
      </c>
      <c r="C969" s="441">
        <f>hourly1!$F970*유형화!$G$71/hourly1!$F$8763+유형화!$G$72*hourly1!$G970/hourly1!$F$8763+유형화!$G$74*hourly1!I970/hourly1!$I$8763</f>
        <v>8.9401973426484549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443">
        <f>유형화!$F$71*hourly1!B971/hourly1!$B$8763+유형화!$F$72*hourly1!C971/hourly1!$C$8763+유형화!$F$73*hourly1!D971/hourly1!$D$8763+유형화!$F$74*hourly1!E971/hourly1!$E$8763</f>
        <v>94.284520466856549</v>
      </c>
      <c r="C970" s="441">
        <f>hourly1!$F971*유형화!$G$71/hourly1!$F$8763+유형화!$G$72*hourly1!$G971/hourly1!$F$8763+유형화!$G$74*hourly1!I971/hourly1!$I$8763</f>
        <v>8.4736391057883154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443">
        <f>유형화!$F$71*hourly1!B972/hourly1!$B$8763+유형화!$F$72*hourly1!C972/hourly1!$C$8763+유형화!$F$73*hourly1!D972/hourly1!$D$8763+유형화!$F$74*hourly1!E972/hourly1!$E$8763</f>
        <v>98.056193920845118</v>
      </c>
      <c r="C971" s="441">
        <f>hourly1!$F972*유형화!$G$71/hourly1!$F$8763+유형화!$G$72*hourly1!$G972/hourly1!$F$8763+유형화!$G$74*hourly1!I972/hourly1!$I$8763</f>
        <v>7.7556247884679097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443">
        <f>유형화!$F$71*hourly1!B973/hourly1!$B$8763+유형화!$F$72*hourly1!C973/hourly1!$C$8763+유형화!$F$73*hourly1!D973/hourly1!$D$8763+유형화!$F$74*hourly1!E973/hourly1!$E$8763</f>
        <v>100.95132001518962</v>
      </c>
      <c r="C972" s="441">
        <f>hourly1!$F973*유형화!$G$71/hourly1!$F$8763+유형화!$G$72*hourly1!$G973/hourly1!$F$8763+유형화!$G$74*hourly1!I973/hourly1!$I$8763</f>
        <v>7.0568378603269757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443">
        <f>유형화!$F$71*hourly1!B974/hourly1!$B$8763+유형화!$F$72*hourly1!C974/hourly1!$C$8763+유형화!$F$73*hourly1!D974/hourly1!$D$8763+유형화!$F$74*hourly1!E974/hourly1!$E$8763</f>
        <v>98.208585435090001</v>
      </c>
      <c r="C973" s="441">
        <f>hourly1!$F974*유형화!$G$71/hourly1!$F$8763+유형화!$G$72*hourly1!$G974/hourly1!$F$8763+유형화!$G$74*hourly1!I974/hourly1!$I$8763</f>
        <v>6.4565689554426093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443">
        <f>유형화!$F$71*hourly1!B975/hourly1!$B$8763+유형화!$F$72*hourly1!C975/hourly1!$C$8763+유형화!$F$73*hourly1!D975/hourly1!$D$8763+유형화!$F$74*hourly1!E975/hourly1!$E$8763</f>
        <v>96.209118213968566</v>
      </c>
      <c r="C974" s="441">
        <f>hourly1!$F975*유형화!$G$71/hourly1!$F$8763+유형화!$G$72*hourly1!$G975/hourly1!$F$8763+유형화!$G$74*hourly1!I975/hourly1!$I$8763</f>
        <v>5.2405546582893034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443">
        <f>유형화!$F$71*hourly1!B976/hourly1!$B$8763+유형화!$F$72*hourly1!C976/hourly1!$C$8763+유형화!$F$73*hourly1!D976/hourly1!$D$8763+유형화!$F$74*hourly1!E976/hourly1!$E$8763</f>
        <v>88.961192540280038</v>
      </c>
      <c r="C975" s="441">
        <f>hourly1!$F976*유형화!$G$71/hourly1!$F$8763+유형화!$G$72*hourly1!$G976/hourly1!$F$8763+유형화!$G$74*hourly1!I976/hourly1!$I$8763</f>
        <v>5.4617883087135697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443">
        <f>유형화!$F$71*hourly1!B977/hourly1!$B$8763+유형화!$F$72*hourly1!C977/hourly1!$C$8763+유형화!$F$73*hourly1!D977/hourly1!$D$8763+유형화!$F$74*hourly1!E977/hourly1!$E$8763</f>
        <v>91.660758239292335</v>
      </c>
      <c r="C976" s="441">
        <f>hourly1!$F977*유형화!$G$71/hourly1!$F$8763+유형화!$G$72*hourly1!$G977/hourly1!$F$8763+유형화!$G$74*hourly1!I977/hourly1!$I$8763</f>
        <v>5.4057797174634548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443">
        <f>유형화!$F$71*hourly1!B978/hourly1!$B$8763+유형화!$F$72*hourly1!C978/hourly1!$C$8763+유형화!$F$73*hourly1!D978/hourly1!$D$8763+유형화!$F$74*hourly1!E978/hourly1!$E$8763</f>
        <v>90.195800945226068</v>
      </c>
      <c r="C977" s="441">
        <f>hourly1!$F978*유형화!$G$71/hourly1!$F$8763+유형화!$G$72*hourly1!$G978/hourly1!$F$8763+유형화!$G$74*hourly1!I978/hourly1!$I$8763</f>
        <v>5.368274519911032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443">
        <f>유형화!$F$71*hourly1!B979/hourly1!$B$8763+유형화!$F$72*hourly1!C979/hourly1!$C$8763+유형화!$F$73*hourly1!D979/hourly1!$D$8763+유형화!$F$74*hourly1!E979/hourly1!$E$8763</f>
        <v>89.018050494075354</v>
      </c>
      <c r="C978" s="441">
        <f>hourly1!$F979*유형화!$G$71/hourly1!$F$8763+유형화!$G$72*hourly1!$G979/hourly1!$F$8763+유형화!$G$74*hourly1!I979/hourly1!$I$8763</f>
        <v>5.4779606540555283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443">
        <f>유형화!$F$71*hourly1!B980/hourly1!$B$8763+유형화!$F$72*hourly1!C980/hourly1!$C$8763+유형화!$F$73*hourly1!D980/hourly1!$D$8763+유형화!$F$74*hourly1!E980/hourly1!$E$8763</f>
        <v>87.735928987064995</v>
      </c>
      <c r="C979" s="441">
        <f>hourly1!$F980*유형화!$G$71/hourly1!$F$8763+유형화!$G$72*hourly1!$G980/hourly1!$F$8763+유형화!$G$74*hourly1!I980/hourly1!$I$8763</f>
        <v>5.7907805515800579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443">
        <f>유형화!$F$71*hourly1!B981/hourly1!$B$8763+유형화!$F$72*hourly1!C981/hourly1!$C$8763+유형화!$F$73*hourly1!D981/hourly1!$D$8763+유형화!$F$74*hourly1!E981/hourly1!$E$8763</f>
        <v>93.909686664211023</v>
      </c>
      <c r="C980" s="441">
        <f>hourly1!$F981*유형화!$G$71/hourly1!$F$8763+유형화!$G$72*hourly1!$G981/hourly1!$F$8763+유형화!$G$74*hourly1!I981/hourly1!$I$8763</f>
        <v>5.3450232828219537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443">
        <f>유형화!$F$71*hourly1!B982/hourly1!$B$8763+유형화!$F$72*hourly1!C982/hourly1!$C$8763+유형화!$F$73*hourly1!D982/hourly1!$D$8763+유형화!$F$74*hourly1!E982/hourly1!$E$8763</f>
        <v>102.26465451181359</v>
      </c>
      <c r="C981" s="441">
        <f>hourly1!$F982*유형화!$G$71/hourly1!$F$8763+유형화!$G$72*hourly1!$G982/hourly1!$F$8763+유형화!$G$74*hourly1!I982/hourly1!$I$8763</f>
        <v>5.2446324768814518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443">
        <f>유형화!$F$71*hourly1!B983/hourly1!$B$8763+유형화!$F$72*hourly1!C983/hourly1!$C$8763+유형화!$F$73*hourly1!D983/hourly1!$D$8763+유형화!$F$74*hourly1!E983/hourly1!$E$8763</f>
        <v>91.38567370738032</v>
      </c>
      <c r="C982" s="441">
        <f>hourly1!$F983*유형화!$G$71/hourly1!$F$8763+유형화!$G$72*hourly1!$G983/hourly1!$F$8763+유형화!$G$74*hourly1!I983/hourly1!$I$8763</f>
        <v>5.7494962540671448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443">
        <f>유형화!$F$71*hourly1!B984/hourly1!$B$8763+유형화!$F$72*hourly1!C984/hourly1!$C$8763+유형화!$F$73*hourly1!D984/hourly1!$D$8763+유형화!$F$74*hourly1!E984/hourly1!$E$8763</f>
        <v>89.392431768713223</v>
      </c>
      <c r="C983" s="441">
        <f>hourly1!$F984*유형화!$G$71/hourly1!$F$8763+유형화!$G$72*hourly1!$G984/hourly1!$F$8763+유형화!$G$74*hourly1!I984/hourly1!$I$8763</f>
        <v>0.98329112687276699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443">
        <f>유형화!$F$71*hourly1!B985/hourly1!$B$8763+유형화!$F$72*hourly1!C985/hourly1!$C$8763+유형화!$F$73*hourly1!D985/hourly1!$D$8763+유형화!$F$74*hourly1!E985/hourly1!$E$8763</f>
        <v>87.428710141264901</v>
      </c>
      <c r="C984" s="441">
        <f>hourly1!$F985*유형화!$G$71/hourly1!$F$8763+유형화!$G$72*hourly1!$G985/hourly1!$F$8763+유형화!$G$74*hourly1!I985/hourly1!$I$8763</f>
        <v>1.4117678927017028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443">
        <f>유형화!$F$71*hourly1!B986/hourly1!$B$8763+유형화!$F$72*hourly1!C986/hourly1!$C$8763+유형화!$F$73*hourly1!D986/hourly1!$D$8763+유형화!$F$74*hourly1!E986/hourly1!$E$8763</f>
        <v>86.496779867263058</v>
      </c>
      <c r="C985" s="441">
        <f>hourly1!$F986*유형화!$G$71/hourly1!$F$8763+유형화!$G$72*hourly1!$G986/hourly1!$F$8763+유형화!$G$74*hourly1!I986/hourly1!$I$8763</f>
        <v>1.8308454519230586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443">
        <f>유형화!$F$71*hourly1!B987/hourly1!$B$8763+유형화!$F$72*hourly1!C987/hourly1!$C$8763+유형화!$F$73*hourly1!D987/hourly1!$D$8763+유형화!$F$74*hourly1!E987/hourly1!$E$8763</f>
        <v>114.39031243275798</v>
      </c>
      <c r="C986" s="441">
        <f>hourly1!$F987*유형화!$G$71/hourly1!$F$8763+유형화!$G$72*hourly1!$G987/hourly1!$F$8763+유형화!$G$74*hourly1!I987/hourly1!$I$8763</f>
        <v>2.1778997417147949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443">
        <f>유형화!$F$71*hourly1!B988/hourly1!$B$8763+유형화!$F$72*hourly1!C988/hourly1!$C$8763+유형화!$F$73*hourly1!D988/hourly1!$D$8763+유형화!$F$74*hourly1!E988/hourly1!$E$8763</f>
        <v>113.6977938023802</v>
      </c>
      <c r="C987" s="441">
        <f>hourly1!$F988*유형화!$G$71/hourly1!$F$8763+유형화!$G$72*hourly1!$G988/hourly1!$F$8763+유형화!$G$74*hourly1!I988/hourly1!$I$8763</f>
        <v>2.4831407000223371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443">
        <f>유형화!$F$71*hourly1!B989/hourly1!$B$8763+유형화!$F$72*hourly1!C989/hourly1!$C$8763+유형화!$F$73*hourly1!D989/hourly1!$D$8763+유형화!$F$74*hourly1!E989/hourly1!$E$8763</f>
        <v>113.44147237178031</v>
      </c>
      <c r="C988" s="441">
        <f>hourly1!$F989*유형화!$G$71/hourly1!$F$8763+유형화!$G$72*hourly1!$G989/hourly1!$F$8763+유형화!$G$74*hourly1!I989/hourly1!$I$8763</f>
        <v>2.804046921820893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443">
        <f>유형화!$F$71*hourly1!B990/hourly1!$B$8763+유형화!$F$72*hourly1!C990/hourly1!$C$8763+유형화!$F$73*hourly1!D990/hourly1!$D$8763+유형화!$F$74*hourly1!E990/hourly1!$E$8763</f>
        <v>112.84821744685263</v>
      </c>
      <c r="C989" s="441">
        <f>hourly1!$F990*유형화!$G$71/hourly1!$F$8763+유형화!$G$72*hourly1!$G990/hourly1!$F$8763+유형화!$G$74*hourly1!I990/hourly1!$I$8763</f>
        <v>3.0334752623727623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443">
        <f>유형화!$F$71*hourly1!B991/hourly1!$B$8763+유형화!$F$72*hourly1!C991/hourly1!$C$8763+유형화!$F$73*hourly1!D991/hourly1!$D$8763+유형화!$F$74*hourly1!E991/hourly1!$E$8763</f>
        <v>112.21920445708328</v>
      </c>
      <c r="C990" s="441">
        <f>hourly1!$F991*유형화!$G$71/hourly1!$F$8763+유형화!$G$72*hourly1!$G991/hourly1!$F$8763+유형화!$G$74*hourly1!I991/hourly1!$I$8763</f>
        <v>3.2655747272215554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443">
        <f>유형화!$F$71*hourly1!B992/hourly1!$B$8763+유형화!$F$72*hourly1!C992/hourly1!$C$8763+유형화!$F$73*hourly1!D992/hourly1!$D$8763+유형화!$F$74*hourly1!E992/hourly1!$E$8763</f>
        <v>112.51446674731793</v>
      </c>
      <c r="C991" s="441">
        <f>hourly1!$F992*유형화!$G$71/hourly1!$F$8763+유형화!$G$72*hourly1!$G992/hourly1!$F$8763+유형화!$G$74*hourly1!I992/hourly1!$I$8763</f>
        <v>3.4906017889333691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443">
        <f>유형화!$F$71*hourly1!B993/hourly1!$B$8763+유형화!$F$72*hourly1!C993/hourly1!$C$8763+유형화!$F$73*hourly1!D993/hourly1!$D$8763+유형화!$F$74*hourly1!E993/hourly1!$E$8763</f>
        <v>118.59956395218606</v>
      </c>
      <c r="C992" s="441">
        <f>hourly1!$F993*유형화!$G$71/hourly1!$F$8763+유형화!$G$72*hourly1!$G993/hourly1!$F$8763+유형화!$G$74*hourly1!I993/hourly1!$I$8763</f>
        <v>8.1984440509359633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443">
        <f>유형화!$F$71*hourly1!B994/hourly1!$B$8763+유형화!$F$72*hourly1!C994/hourly1!$C$8763+유형화!$F$73*hourly1!D994/hourly1!$D$8763+유형화!$F$74*hourly1!E994/hourly1!$E$8763</f>
        <v>235.92327460910312</v>
      </c>
      <c r="C993" s="441">
        <f>hourly1!$F994*유형화!$G$71/hourly1!$F$8763+유형화!$G$72*hourly1!$G994/hourly1!$F$8763+유형화!$G$74*hourly1!I994/hourly1!$I$8763</f>
        <v>8.35019475312391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443">
        <f>유형화!$F$71*hourly1!B995/hourly1!$B$8763+유형화!$F$72*hourly1!C995/hourly1!$C$8763+유형화!$F$73*hourly1!D995/hourly1!$D$8763+유형화!$F$74*hourly1!E995/hourly1!$E$8763</f>
        <v>367.11418024975404</v>
      </c>
      <c r="C994" s="441">
        <f>hourly1!$F995*유형화!$G$71/hourly1!$F$8763+유형화!$G$72*hourly1!$G995/hourly1!$F$8763+유형화!$G$74*hourly1!I995/hourly1!$I$8763</f>
        <v>7.7411203191398448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443">
        <f>유형화!$F$71*hourly1!B996/hourly1!$B$8763+유형화!$F$72*hourly1!C996/hourly1!$C$8763+유형화!$F$73*hourly1!D996/hourly1!$D$8763+유형화!$F$74*hourly1!E996/hourly1!$E$8763</f>
        <v>444.81248648784128</v>
      </c>
      <c r="C995" s="441">
        <f>hourly1!$F996*유형화!$G$71/hourly1!$F$8763+유형화!$G$72*hourly1!$G996/hourly1!$F$8763+유형화!$G$74*hourly1!I996/hourly1!$I$8763</f>
        <v>6.9079384474896717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443">
        <f>유형화!$F$71*hourly1!B997/hourly1!$B$8763+유형화!$F$72*hourly1!C997/hourly1!$C$8763+유형화!$F$73*hourly1!D997/hourly1!$D$8763+유형화!$F$74*hourly1!E997/hourly1!$E$8763</f>
        <v>521.11681991131115</v>
      </c>
      <c r="C996" s="441">
        <f>hourly1!$F997*유형화!$G$71/hourly1!$F$8763+유형화!$G$72*hourly1!$G997/hourly1!$F$8763+유형화!$G$74*hourly1!I997/hourly1!$I$8763</f>
        <v>6.1689624022027445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443">
        <f>유형화!$F$71*hourly1!B998/hourly1!$B$8763+유형화!$F$72*hourly1!C998/hourly1!$C$8763+유형화!$F$73*hourly1!D998/hourly1!$D$8763+유형화!$F$74*hourly1!E998/hourly1!$E$8763</f>
        <v>444.16446898571598</v>
      </c>
      <c r="C997" s="441">
        <f>hourly1!$F998*유형화!$G$71/hourly1!$F$8763+유형화!$G$72*hourly1!$G998/hourly1!$F$8763+유형화!$G$74*hourly1!I998/hourly1!$I$8763</f>
        <v>5.5524314029762465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443">
        <f>유형화!$F$71*hourly1!B999/hourly1!$B$8763+유형화!$F$72*hourly1!C999/hourly1!$C$8763+유형화!$F$73*hourly1!D999/hourly1!$D$8763+유형화!$F$74*hourly1!E999/hourly1!$E$8763</f>
        <v>274.93293166356813</v>
      </c>
      <c r="C998" s="441">
        <f>hourly1!$F999*유형화!$G$71/hourly1!$F$8763+유형화!$G$72*hourly1!$G999/hourly1!$F$8763+유형화!$G$74*hourly1!I999/hourly1!$I$8763</f>
        <v>4.4808166372024534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443">
        <f>유형화!$F$71*hourly1!B1000/hourly1!$B$8763+유형화!$F$72*hourly1!C1000/hourly1!$C$8763+유형화!$F$73*hourly1!D1000/hourly1!$D$8763+유형화!$F$74*hourly1!E1000/hourly1!$E$8763</f>
        <v>359.95741727159134</v>
      </c>
      <c r="C999" s="441">
        <f>hourly1!$F1000*유형화!$G$71/hourly1!$F$8763+유형화!$G$72*hourly1!$G1000/hourly1!$F$8763+유형화!$G$74*hourly1!I1000/hourly1!$I$8763</f>
        <v>4.662581770054377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443">
        <f>유형화!$F$71*hourly1!B1001/hourly1!$B$8763+유형화!$F$72*hourly1!C1001/hourly1!$C$8763+유형화!$F$73*hourly1!D1001/hourly1!$D$8763+유형화!$F$74*hourly1!E1001/hourly1!$E$8763</f>
        <v>509.19744313781763</v>
      </c>
      <c r="C1000" s="441">
        <f>hourly1!$F1001*유형화!$G$71/hourly1!$F$8763+유형화!$G$72*hourly1!$G1001/hourly1!$F$8763+유형화!$G$74*hourly1!I1001/hourly1!$I$8763</f>
        <v>4.4921219185217209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443">
        <f>유형화!$F$71*hourly1!B1002/hourly1!$B$8763+유형화!$F$72*hourly1!C1002/hourly1!$C$8763+유형화!$F$73*hourly1!D1002/hourly1!$D$8763+유형화!$F$74*hourly1!E1002/hourly1!$E$8763</f>
        <v>433.25095842353289</v>
      </c>
      <c r="C1001" s="441">
        <f>hourly1!$F1002*유형화!$G$71/hourly1!$F$8763+유형화!$G$72*hourly1!$G1002/hourly1!$F$8763+유형화!$G$74*hourly1!I1002/hourly1!$I$8763</f>
        <v>4.5265345959649377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443">
        <f>유형화!$F$71*hourly1!B1003/hourly1!$B$8763+유형화!$F$72*hourly1!C1003/hourly1!$C$8763+유형화!$F$73*hourly1!D1003/hourly1!$D$8763+유형화!$F$74*hourly1!E1003/hourly1!$E$8763</f>
        <v>376.9525965727027</v>
      </c>
      <c r="C1002" s="441">
        <f>hourly1!$F1003*유형화!$G$71/hourly1!$F$8763+유형화!$G$72*hourly1!$G1003/hourly1!$F$8763+유형화!$G$74*hourly1!I1003/hourly1!$I$8763</f>
        <v>4.7606784581398864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443">
        <f>유형화!$F$71*hourly1!B1004/hourly1!$B$8763+유형화!$F$72*hourly1!C1004/hourly1!$C$8763+유형화!$F$73*hourly1!D1004/hourly1!$D$8763+유형화!$F$74*hourly1!E1004/hourly1!$E$8763</f>
        <v>227.79425399537021</v>
      </c>
      <c r="C1003" s="441">
        <f>hourly1!$F1004*유형화!$G$71/hourly1!$F$8763+유형화!$G$72*hourly1!$G1004/hourly1!$F$8763+유형화!$G$74*hourly1!I1004/hourly1!$I$8763</f>
        <v>4.9513463886025102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443">
        <f>유형화!$F$71*hourly1!B1005/hourly1!$B$8763+유형화!$F$72*hourly1!C1005/hourly1!$C$8763+유형화!$F$73*hourly1!D1005/hourly1!$D$8763+유형화!$F$74*hourly1!E1005/hourly1!$E$8763</f>
        <v>163.06095407497855</v>
      </c>
      <c r="C1004" s="441">
        <f>hourly1!$F1005*유형화!$G$71/hourly1!$F$8763+유형화!$G$72*hourly1!$G1005/hourly1!$F$8763+유형화!$G$74*hourly1!I1005/hourly1!$I$8763</f>
        <v>4.7472383027996994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443">
        <f>유형화!$F$71*hourly1!B1006/hourly1!$B$8763+유형화!$F$72*hourly1!C1006/hourly1!$C$8763+유형화!$F$73*hourly1!D1006/hourly1!$D$8763+유형화!$F$74*hourly1!E1006/hourly1!$E$8763</f>
        <v>171.75514954514102</v>
      </c>
      <c r="C1005" s="441">
        <f>hourly1!$F1006*유형화!$G$71/hourly1!$F$8763+유형화!$G$72*hourly1!$G1006/hourly1!$F$8763+유형화!$G$74*hourly1!I1006/hourly1!$I$8763</f>
        <v>4.6944019142170399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443">
        <f>유형화!$F$71*hourly1!B1007/hourly1!$B$8763+유형화!$F$72*hourly1!C1007/hourly1!$C$8763+유형화!$F$73*hourly1!D1007/hourly1!$D$8763+유형화!$F$74*hourly1!E1007/hourly1!$E$8763</f>
        <v>93.89295204795016</v>
      </c>
      <c r="C1006" s="441">
        <f>hourly1!$F1007*유형화!$G$71/hourly1!$F$8763+유형화!$G$72*hourly1!$G1007/hourly1!$F$8763+유형화!$G$74*hourly1!I1007/hourly1!$I$8763</f>
        <v>5.3402666464542072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443">
        <f>유형화!$F$71*hourly1!B1008/hourly1!$B$8763+유형화!$F$72*hourly1!C1008/hourly1!$C$8763+유형화!$F$73*hourly1!D1008/hourly1!$D$8763+유형화!$F$74*hourly1!E1008/hourly1!$E$8763</f>
        <v>92.792737443125105</v>
      </c>
      <c r="C1007" s="441">
        <f>hourly1!$F1008*유형화!$G$71/hourly1!$F$8763+유형화!$G$72*hourly1!$G1008/hourly1!$F$8763+유형화!$G$74*hourly1!I1008/hourly1!$I$8763</f>
        <v>0.61730555896090822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443">
        <f>유형화!$F$71*hourly1!B1009/hourly1!$B$8763+유형화!$F$72*hourly1!C1009/hourly1!$C$8763+유형화!$F$73*hourly1!D1009/hourly1!$D$8763+유형화!$F$74*hourly1!E1009/hourly1!$E$8763</f>
        <v>91.359224873629415</v>
      </c>
      <c r="C1008" s="441">
        <f>hourly1!$F1009*유형화!$G$71/hourly1!$F$8763+유형화!$G$72*hourly1!$G1009/hourly1!$F$8763+유형화!$G$74*hourly1!I1009/hourly1!$I$8763</f>
        <v>1.0194334130881613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443">
        <f>유형화!$F$71*hourly1!B1010/hourly1!$B$8763+유형화!$F$72*hourly1!C1010/hourly1!$C$8763+유형화!$F$73*hourly1!D1010/hourly1!$D$8763+유형화!$F$74*hourly1!E1010/hourly1!$E$8763</f>
        <v>91.106840029651153</v>
      </c>
      <c r="C1009" s="441">
        <f>hourly1!$F1010*유형화!$G$71/hourly1!$F$8763+유형화!$G$72*hourly1!$G1010/hourly1!$F$8763+유형화!$G$74*hourly1!I1010/hourly1!$I$8763</f>
        <v>1.5467887142047492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443">
        <f>유형화!$F$71*hourly1!B1011/hourly1!$B$8763+유형화!$F$72*hourly1!C1011/hourly1!$C$8763+유형화!$F$73*hourly1!D1011/hourly1!$D$8763+유형화!$F$74*hourly1!E1011/hourly1!$E$8763</f>
        <v>92.106278889964017</v>
      </c>
      <c r="C1010" s="441">
        <f>hourly1!$F1011*유형화!$G$71/hourly1!$F$8763+유형화!$G$72*hourly1!$G1011/hourly1!$F$8763+유형화!$G$74*hourly1!I1011/hourly1!$I$8763</f>
        <v>1.9693567211968714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443">
        <f>유형화!$F$71*hourly1!B1012/hourly1!$B$8763+유형화!$F$72*hourly1!C1012/hourly1!$C$8763+유형화!$F$73*hourly1!D1012/hourly1!$D$8763+유형화!$F$74*hourly1!E1012/hourly1!$E$8763</f>
        <v>93.087705999693881</v>
      </c>
      <c r="C1011" s="441">
        <f>hourly1!$F1012*유형화!$G$71/hourly1!$F$8763+유형화!$G$72*hourly1!$G1012/hourly1!$F$8763+유형화!$G$74*hourly1!I1012/hourly1!$I$8763</f>
        <v>2.4225338066203133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443">
        <f>유형화!$F$71*hourly1!B1013/hourly1!$B$8763+유형화!$F$72*hourly1!C1013/hourly1!$C$8763+유형화!$F$73*hourly1!D1013/hourly1!$D$8763+유형화!$F$74*hourly1!E1013/hourly1!$E$8763</f>
        <v>94.470946825325484</v>
      </c>
      <c r="C1012" s="441">
        <f>hourly1!$F1013*유형화!$G$71/hourly1!$F$8763+유형화!$G$72*hourly1!$G1013/hourly1!$F$8763+유형화!$G$74*hourly1!I1013/hourly1!$I$8763</f>
        <v>2.8607574351500404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443">
        <f>유형화!$F$71*hourly1!B1014/hourly1!$B$8763+유형화!$F$72*hourly1!C1014/hourly1!$C$8763+유형화!$F$73*hourly1!D1014/hourly1!$D$8763+유형화!$F$74*hourly1!E1014/hourly1!$E$8763</f>
        <v>95.577730979179009</v>
      </c>
      <c r="C1013" s="441">
        <f>hourly1!$F1014*유형화!$G$71/hourly1!$F$8763+유형화!$G$72*hourly1!$G1014/hourly1!$F$8763+유형화!$G$74*hourly1!I1014/hourly1!$I$8763</f>
        <v>3.1611523112957496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443">
        <f>유형화!$F$71*hourly1!B1015/hourly1!$B$8763+유형화!$F$72*hourly1!C1015/hourly1!$C$8763+유형화!$F$73*hourly1!D1015/hourly1!$D$8763+유형화!$F$74*hourly1!E1015/hourly1!$E$8763</f>
        <v>96.807307872665305</v>
      </c>
      <c r="C1014" s="441">
        <f>hourly1!$F1015*유형화!$G$71/hourly1!$F$8763+유형화!$G$72*hourly1!$G1015/hourly1!$F$8763+유형화!$G$74*hourly1!I1015/hourly1!$I$8763</f>
        <v>3.4562170670908809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443">
        <f>유형화!$F$71*hourly1!B1016/hourly1!$B$8763+유형화!$F$72*hourly1!C1016/hourly1!$C$8763+유형화!$F$73*hourly1!D1016/hourly1!$D$8763+유형화!$F$74*hourly1!E1016/hourly1!$E$8763</f>
        <v>98.680721829511867</v>
      </c>
      <c r="C1015" s="441">
        <f>hourly1!$F1016*유형화!$G$71/hourly1!$F$8763+유형화!$G$72*hourly1!$G1016/hourly1!$F$8763+유형화!$G$74*hourly1!I1016/hourly1!$I$8763</f>
        <v>3.7353772691553706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443">
        <f>유형화!$F$71*hourly1!B1017/hourly1!$B$8763+유형화!$F$72*hourly1!C1017/hourly1!$C$8763+유형화!$F$73*hourly1!D1017/hourly1!$D$8763+유형화!$F$74*hourly1!E1017/hourly1!$E$8763</f>
        <v>106.34635488797704</v>
      </c>
      <c r="C1016" s="441">
        <f>hourly1!$F1017*유형화!$G$71/hourly1!$F$8763+유형화!$G$72*hourly1!$G1017/hourly1!$F$8763+유형화!$G$74*hourly1!I1017/hourly1!$I$8763</f>
        <v>8.5014667535502042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443">
        <f>유형화!$F$71*hourly1!B1018/hourly1!$B$8763+유형화!$F$72*hourly1!C1018/hourly1!$C$8763+유형화!$F$73*hourly1!D1018/hourly1!$D$8763+유형화!$F$74*hourly1!E1018/hourly1!$E$8763</f>
        <v>236.36438238088206</v>
      </c>
      <c r="C1017" s="441">
        <f>hourly1!$F1018*유형화!$G$71/hourly1!$F$8763+유형화!$G$72*hourly1!$G1018/hourly1!$F$8763+유형화!$G$74*hourly1!I1018/hourly1!$I$8763</f>
        <v>8.6267624219079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443">
        <f>유형화!$F$71*hourly1!B1019/hourly1!$B$8763+유형화!$F$72*hourly1!C1019/hourly1!$C$8763+유형화!$F$73*hourly1!D1019/hourly1!$D$8763+유형화!$F$74*hourly1!E1019/hourly1!$E$8763</f>
        <v>367.2876950270155</v>
      </c>
      <c r="C1018" s="441">
        <f>hourly1!$F1019*유형화!$G$71/hourly1!$F$8763+유형화!$G$72*hourly1!$G1019/hourly1!$F$8763+유형화!$G$74*hourly1!I1019/hourly1!$I$8763</f>
        <v>7.9890556312212393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443">
        <f>유형화!$F$71*hourly1!B1020/hourly1!$B$8763+유형화!$F$72*hourly1!C1020/hourly1!$C$8763+유형화!$F$73*hourly1!D1020/hourly1!$D$8763+유형화!$F$74*hourly1!E1020/hourly1!$E$8763</f>
        <v>444.61351352311095</v>
      </c>
      <c r="C1019" s="441">
        <f>hourly1!$F1020*유형화!$G$71/hourly1!$F$8763+유형화!$G$72*hourly1!$G1020/hourly1!$F$8763+유형화!$G$74*hourly1!I1020/hourly1!$I$8763</f>
        <v>7.1849709311967738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443">
        <f>유형화!$F$71*hourly1!B1021/hourly1!$B$8763+유형화!$F$72*hourly1!C1021/hourly1!$C$8763+유형화!$F$73*hourly1!D1021/hourly1!$D$8763+유형화!$F$74*hourly1!E1021/hourly1!$E$8763</f>
        <v>520.40486281010681</v>
      </c>
      <c r="C1020" s="441">
        <f>hourly1!$F1021*유형화!$G$71/hourly1!$F$8763+유형화!$G$72*hourly1!$G1021/hourly1!$F$8763+유형화!$G$74*hourly1!I1021/hourly1!$I$8763</f>
        <v>6.5029657926219189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443">
        <f>유형화!$F$71*hourly1!B1022/hourly1!$B$8763+유형화!$F$72*hourly1!C1022/hourly1!$C$8763+유형화!$F$73*hourly1!D1022/hourly1!$D$8763+유형화!$F$74*hourly1!E1022/hourly1!$E$8763</f>
        <v>442.56110560822208</v>
      </c>
      <c r="C1021" s="441">
        <f>hourly1!$F1022*유형화!$G$71/hourly1!$F$8763+유형화!$G$72*hourly1!$G1022/hourly1!$F$8763+유형화!$G$74*hourly1!I1022/hourly1!$I$8763</f>
        <v>5.9511113188253875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443">
        <f>유형화!$F$71*hourly1!B1023/hourly1!$B$8763+유형화!$F$72*hourly1!C1023/hourly1!$C$8763+유형화!$F$73*hourly1!D1023/hourly1!$D$8763+유형화!$F$74*hourly1!E1023/hourly1!$E$8763</f>
        <v>272.87487112247385</v>
      </c>
      <c r="C1022" s="441">
        <f>hourly1!$F1023*유형화!$G$71/hourly1!$F$8763+유형화!$G$72*hourly1!$G1023/hourly1!$F$8763+유형화!$G$74*hourly1!I1023/hourly1!$I$8763</f>
        <v>4.9417021308397446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443">
        <f>유형화!$F$71*hourly1!B1024/hourly1!$B$8763+유형화!$F$72*hourly1!C1024/hourly1!$C$8763+유형화!$F$73*hourly1!D1024/hourly1!$D$8763+유형화!$F$74*hourly1!E1024/hourly1!$E$8763</f>
        <v>356.61184361928019</v>
      </c>
      <c r="C1023" s="441">
        <f>hourly1!$F1024*유형화!$G$71/hourly1!$F$8763+유형화!$G$72*hourly1!$G1024/hourly1!$F$8763+유형화!$G$74*hourly1!I1024/hourly1!$I$8763</f>
        <v>5.0837663689783517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443">
        <f>유형화!$F$71*hourly1!B1025/hourly1!$B$8763+유형화!$F$72*hourly1!C1025/hourly1!$C$8763+유형화!$F$73*hourly1!D1025/hourly1!$D$8763+유형화!$F$74*hourly1!E1025/hourly1!$E$8763</f>
        <v>504.82996807624272</v>
      </c>
      <c r="C1024" s="441">
        <f>hourly1!$F1025*유형화!$G$71/hourly1!$F$8763+유형화!$G$72*hourly1!$G1025/hourly1!$F$8763+유형화!$G$74*hourly1!I1025/hourly1!$I$8763</f>
        <v>4.9078982305672705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443">
        <f>유형화!$F$71*hourly1!B1026/hourly1!$B$8763+유형화!$F$72*hourly1!C1026/hourly1!$C$8763+유형화!$F$73*hourly1!D1026/hourly1!$D$8763+유형화!$F$74*hourly1!E1026/hourly1!$E$8763</f>
        <v>428.70596334015897</v>
      </c>
      <c r="C1025" s="441">
        <f>hourly1!$F1026*유형화!$G$71/hourly1!$F$8763+유형화!$G$72*hourly1!$G1026/hourly1!$F$8763+유형화!$G$74*hourly1!I1026/hourly1!$I$8763</f>
        <v>4.8271206132245323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443">
        <f>유형화!$F$71*hourly1!B1027/hourly1!$B$8763+유형화!$F$72*hourly1!C1027/hourly1!$C$8763+유형화!$F$73*hourly1!D1027/hourly1!$D$8763+유형화!$F$74*hourly1!E1027/hourly1!$E$8763</f>
        <v>372.75435138772423</v>
      </c>
      <c r="C1026" s="441">
        <f>hourly1!$F1027*유형화!$G$71/hourly1!$F$8763+유형화!$G$72*hourly1!$G1027/hourly1!$F$8763+유형화!$G$74*hourly1!I1027/hourly1!$I$8763</f>
        <v>5.0113192780877975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443">
        <f>유형화!$F$71*hourly1!B1028/hourly1!$B$8763+유형화!$F$72*hourly1!C1028/hourly1!$C$8763+유형화!$F$73*hourly1!D1028/hourly1!$D$8763+유형화!$F$74*hourly1!E1028/hourly1!$E$8763</f>
        <v>224.63591723030413</v>
      </c>
      <c r="C1027" s="441">
        <f>hourly1!$F1028*유형화!$G$71/hourly1!$F$8763+유형화!$G$72*hourly1!$G1028/hourly1!$F$8763+유형화!$G$74*hourly1!I1028/hourly1!$I$8763</f>
        <v>5.263134839678469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443">
        <f>유형화!$F$71*hourly1!B1029/hourly1!$B$8763+유형화!$F$72*hourly1!C1029/hourly1!$C$8763+유형화!$F$73*hourly1!D1029/hourly1!$D$8763+유형화!$F$74*hourly1!E1029/hourly1!$E$8763</f>
        <v>161.13704315625307</v>
      </c>
      <c r="C1028" s="441">
        <f>hourly1!$F1029*유형화!$G$71/hourly1!$F$8763+유형화!$G$72*hourly1!$G1029/hourly1!$F$8763+유형화!$G$74*hourly1!I1029/hourly1!$I$8763</f>
        <v>5.0835387218522472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443">
        <f>유형화!$F$71*hourly1!B1030/hourly1!$B$8763+유형화!$F$72*hourly1!C1030/hourly1!$C$8763+유형화!$F$73*hourly1!D1030/hourly1!$D$8763+유형화!$F$74*hourly1!E1030/hourly1!$E$8763</f>
        <v>170.00417987161907</v>
      </c>
      <c r="C1029" s="441">
        <f>hourly1!$F1030*유형화!$G$71/hourly1!$F$8763+유형화!$G$72*hourly1!$G1030/hourly1!$F$8763+유형화!$G$74*hourly1!I1030/hourly1!$I$8763</f>
        <v>5.049748950983183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443">
        <f>유형화!$F$71*hourly1!B1031/hourly1!$B$8763+유형화!$F$72*hourly1!C1031/hourly1!$C$8763+유형화!$F$73*hourly1!D1031/hourly1!$D$8763+유형화!$F$74*hourly1!E1031/hourly1!$E$8763</f>
        <v>92.930513115282366</v>
      </c>
      <c r="C1030" s="441">
        <f>hourly1!$F1031*유형화!$G$71/hourly1!$F$8763+유형화!$G$72*hourly1!$G1031/hourly1!$F$8763+유형화!$G$74*hourly1!I1031/hourly1!$I$8763</f>
        <v>5.7191085767166463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443">
        <f>유형화!$F$71*hourly1!B1032/hourly1!$B$8763+유형화!$F$72*hourly1!C1032/hourly1!$C$8763+유형화!$F$73*hourly1!D1032/hourly1!$D$8763+유형화!$F$74*hourly1!E1032/hourly1!$E$8763</f>
        <v>91.60990104240183</v>
      </c>
      <c r="C1031" s="441">
        <f>hourly1!$F1032*유형화!$G$71/hourly1!$F$8763+유형화!$G$72*hourly1!$G1032/hourly1!$F$8763+유형화!$G$74*hourly1!I1032/hourly1!$I$8763</f>
        <v>0.96518129466905578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443">
        <f>유형화!$F$71*hourly1!B1033/hourly1!$B$8763+유형화!$F$72*hourly1!C1033/hourly1!$C$8763+유형화!$F$73*hourly1!D1033/hourly1!$D$8763+유형화!$F$74*hourly1!E1033/hourly1!$E$8763</f>
        <v>90.329943386560942</v>
      </c>
      <c r="C1032" s="441">
        <f>hourly1!$F1033*유형화!$G$71/hourly1!$F$8763+유형화!$G$72*hourly1!$G1033/hourly1!$F$8763+유형화!$G$74*hourly1!I1033/hourly1!$I$8763</f>
        <v>1.4150883631430886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443">
        <f>유형화!$F$71*hourly1!B1034/hourly1!$B$8763+유형화!$F$72*hourly1!C1034/hourly1!$C$8763+유형화!$F$73*hourly1!D1034/hourly1!$D$8763+유형화!$F$74*hourly1!E1034/hourly1!$E$8763</f>
        <v>90.079264918953783</v>
      </c>
      <c r="C1033" s="441">
        <f>hourly1!$F1034*유형화!$G$71/hourly1!$F$8763+유형화!$G$72*hourly1!$G1034/hourly1!$F$8763+유형화!$G$74*hourly1!I1034/hourly1!$I$8763</f>
        <v>1.9413822610502387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443">
        <f>유형화!$F$71*hourly1!B1035/hourly1!$B$8763+유형화!$F$72*hourly1!C1035/hourly1!$C$8763+유형화!$F$73*hourly1!D1035/hourly1!$D$8763+유형화!$F$74*hourly1!E1035/hourly1!$E$8763</f>
        <v>90.765996089473106</v>
      </c>
      <c r="C1034" s="441">
        <f>hourly1!$F1035*유형화!$G$71/hourly1!$F$8763+유형화!$G$72*hourly1!$G1035/hourly1!$F$8763+유형화!$G$74*hourly1!I1035/hourly1!$I$8763</f>
        <v>2.3113155115040067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443">
        <f>유형화!$F$71*hourly1!B1036/hourly1!$B$8763+유형화!$F$72*hourly1!C1036/hourly1!$C$8763+유형화!$F$73*hourly1!D1036/hourly1!$D$8763+유형화!$F$74*hourly1!E1036/hourly1!$E$8763</f>
        <v>91.225546945862135</v>
      </c>
      <c r="C1035" s="441">
        <f>hourly1!$F1036*유형화!$G$71/hourly1!$F$8763+유형화!$G$72*hourly1!$G1036/hourly1!$F$8763+유형화!$G$74*hourly1!I1036/hourly1!$I$8763</f>
        <v>2.6351971552230271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443">
        <f>유형화!$F$71*hourly1!B1037/hourly1!$B$8763+유형화!$F$72*hourly1!C1037/hourly1!$C$8763+유형화!$F$73*hourly1!D1037/hourly1!$D$8763+유형화!$F$74*hourly1!E1037/hourly1!$E$8763</f>
        <v>92.048086715777671</v>
      </c>
      <c r="C1036" s="441">
        <f>hourly1!$F1037*유형화!$G$71/hourly1!$F$8763+유형화!$G$72*hourly1!$G1037/hourly1!$F$8763+유형화!$G$74*hourly1!I1037/hourly1!$I$8763</f>
        <v>2.9423854242693794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443">
        <f>유형화!$F$71*hourly1!B1038/hourly1!$B$8763+유형화!$F$72*hourly1!C1038/hourly1!$C$8763+유형화!$F$73*hourly1!D1038/hourly1!$D$8763+유형화!$F$74*hourly1!E1038/hourly1!$E$8763</f>
        <v>92.902132829410519</v>
      </c>
      <c r="C1037" s="441">
        <f>hourly1!$F1038*유형화!$G$71/hourly1!$F$8763+유형화!$G$72*hourly1!$G1038/hourly1!$F$8763+유형화!$G$74*hourly1!I1038/hourly1!$I$8763</f>
        <v>3.1955378821152727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443">
        <f>유형화!$F$71*hourly1!B1039/hourly1!$B$8763+유형화!$F$72*hourly1!C1039/hourly1!$C$8763+유형화!$F$73*hourly1!D1039/hourly1!$D$8763+유형화!$F$74*hourly1!E1039/hourly1!$E$8763</f>
        <v>93.804791709880035</v>
      </c>
      <c r="C1038" s="441">
        <f>hourly1!$F1039*유형화!$G$71/hourly1!$F$8763+유형화!$G$72*hourly1!$G1039/hourly1!$F$8763+유형화!$G$74*hourly1!I1039/hourly1!$I$8763</f>
        <v>3.435152916109983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443">
        <f>유형화!$F$71*hourly1!B1040/hourly1!$B$8763+유형화!$F$72*hourly1!C1040/hourly1!$C$8763+유형화!$F$73*hourly1!D1040/hourly1!$D$8763+유형화!$F$74*hourly1!E1040/hourly1!$E$8763</f>
        <v>95.587876737552691</v>
      </c>
      <c r="C1039" s="441">
        <f>hourly1!$F1040*유형화!$G$71/hourly1!$F$8763+유형화!$G$72*hourly1!$G1040/hourly1!$F$8763+유형화!$G$74*hourly1!I1040/hourly1!$I$8763</f>
        <v>3.6747403583512632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443">
        <f>유형화!$F$71*hourly1!B1041/hourly1!$B$8763+유형화!$F$72*hourly1!C1041/hourly1!$C$8763+유형화!$F$73*hourly1!D1041/hourly1!$D$8763+유형화!$F$74*hourly1!E1041/hourly1!$E$8763</f>
        <v>103.06941548525602</v>
      </c>
      <c r="C1040" s="441">
        <f>hourly1!$F1041*유형화!$G$71/hourly1!$F$8763+유형화!$G$72*hourly1!$G1041/hourly1!$F$8763+유형화!$G$74*hourly1!I1041/hourly1!$I$8763</f>
        <v>8.392016816943249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443">
        <f>유형화!$F$71*hourly1!B1042/hourly1!$B$8763+유형화!$F$72*hourly1!C1042/hourly1!$C$8763+유형화!$F$73*hourly1!D1042/hourly1!$D$8763+유형화!$F$74*hourly1!E1042/hourly1!$E$8763</f>
        <v>236.03970635681947</v>
      </c>
      <c r="C1041" s="441">
        <f>hourly1!$F1042*유형화!$G$71/hourly1!$F$8763+유형화!$G$72*hourly1!$G1042/hourly1!$F$8763+유형화!$G$74*hourly1!I1042/hourly1!$I$8763</f>
        <v>8.5125009079912051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443">
        <f>유형화!$F$71*hourly1!B1043/hourly1!$B$8763+유형화!$F$72*hourly1!C1043/hourly1!$C$8763+유형화!$F$73*hourly1!D1043/hourly1!$D$8763+유형화!$F$74*hourly1!E1043/hourly1!$E$8763</f>
        <v>366.91819344367286</v>
      </c>
      <c r="C1042" s="441">
        <f>hourly1!$F1043*유형화!$G$71/hourly1!$F$8763+유형화!$G$72*hourly1!$G1043/hourly1!$F$8763+유형화!$G$74*hourly1!I1043/hourly1!$I$8763</f>
        <v>7.8729674219450816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443">
        <f>유형화!$F$71*hourly1!B1044/hourly1!$B$8763+유형화!$F$72*hourly1!C1044/hourly1!$C$8763+유형화!$F$73*hourly1!D1044/hourly1!$D$8763+유형화!$F$74*hourly1!E1044/hourly1!$E$8763</f>
        <v>443.8362827857805</v>
      </c>
      <c r="C1043" s="441">
        <f>hourly1!$F1044*유형화!$G$71/hourly1!$F$8763+유형화!$G$72*hourly1!$G1044/hourly1!$F$8763+유형화!$G$74*hourly1!I1044/hourly1!$I$8763</f>
        <v>7.1058909647052104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443">
        <f>유형화!$F$71*hourly1!B1045/hourly1!$B$8763+유형화!$F$72*hourly1!C1045/hourly1!$C$8763+유형화!$F$73*hourly1!D1045/hourly1!$D$8763+유형화!$F$74*hourly1!E1045/hourly1!$E$8763</f>
        <v>518.68532838128669</v>
      </c>
      <c r="C1044" s="441">
        <f>hourly1!$F1045*유형화!$G$71/hourly1!$F$8763+유형화!$G$72*hourly1!$G1045/hourly1!$F$8763+유형화!$G$74*hourly1!I1045/hourly1!$I$8763</f>
        <v>6.3526731478394227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443">
        <f>유형화!$F$71*hourly1!B1046/hourly1!$B$8763+유형화!$F$72*hourly1!C1046/hourly1!$C$8763+유형화!$F$73*hourly1!D1046/hourly1!$D$8763+유형화!$F$74*hourly1!E1046/hourly1!$E$8763</f>
        <v>440.61169858255289</v>
      </c>
      <c r="C1045" s="441">
        <f>hourly1!$F1046*유형화!$G$71/hourly1!$F$8763+유형화!$G$72*hourly1!$G1046/hourly1!$F$8763+유형화!$G$74*hourly1!I1046/hourly1!$I$8763</f>
        <v>5.7870962944819011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443">
        <f>유형화!$F$71*hourly1!B1047/hourly1!$B$8763+유형화!$F$72*hourly1!C1047/hourly1!$C$8763+유형화!$F$73*hourly1!D1047/hourly1!$D$8763+유형화!$F$74*hourly1!E1047/hourly1!$E$8763</f>
        <v>270.64305880739988</v>
      </c>
      <c r="C1046" s="441">
        <f>hourly1!$F1047*유형화!$G$71/hourly1!$F$8763+유형화!$G$72*hourly1!$G1047/hourly1!$F$8763+유형화!$G$74*hourly1!I1047/hourly1!$I$8763</f>
        <v>4.676005612907379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443">
        <f>유형화!$F$71*hourly1!B1048/hourly1!$B$8763+유형화!$F$72*hourly1!C1048/hourly1!$C$8763+유형화!$F$73*hourly1!D1048/hourly1!$D$8763+유형화!$F$74*hourly1!E1048/hourly1!$E$8763</f>
        <v>353.92497390559419</v>
      </c>
      <c r="C1047" s="441">
        <f>hourly1!$F1048*유형화!$G$71/hourly1!$F$8763+유형화!$G$72*hourly1!$G1048/hourly1!$F$8763+유형화!$G$74*hourly1!I1048/hourly1!$I$8763</f>
        <v>4.8175023099023573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443">
        <f>유형화!$F$71*hourly1!B1049/hourly1!$B$8763+유형화!$F$72*hourly1!C1049/hourly1!$C$8763+유형화!$F$73*hourly1!D1049/hourly1!$D$8763+유형화!$F$74*hourly1!E1049/hourly1!$E$8763</f>
        <v>501.72102142724907</v>
      </c>
      <c r="C1048" s="441">
        <f>hourly1!$F1049*유형화!$G$71/hourly1!$F$8763+유형화!$G$72*hourly1!$G1049/hourly1!$F$8763+유형화!$G$74*hourly1!I1049/hourly1!$I$8763</f>
        <v>4.6339740336856119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443">
        <f>유형화!$F$71*hourly1!B1050/hourly1!$B$8763+유형화!$F$72*hourly1!C1050/hourly1!$C$8763+유형화!$F$73*hourly1!D1050/hourly1!$D$8763+유형화!$F$74*hourly1!E1050/hourly1!$E$8763</f>
        <v>425.96180677975013</v>
      </c>
      <c r="C1049" s="441">
        <f>hourly1!$F1050*유형화!$G$71/hourly1!$F$8763+유형화!$G$72*hourly1!$G1050/hourly1!$F$8763+유형화!$G$74*hourly1!I1050/hourly1!$I$8763</f>
        <v>4.6021982182520924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443">
        <f>유형화!$F$71*hourly1!B1051/hourly1!$B$8763+유형화!$F$72*hourly1!C1051/hourly1!$C$8763+유형화!$F$73*hourly1!D1051/hourly1!$D$8763+유형화!$F$74*hourly1!E1051/hourly1!$E$8763</f>
        <v>370.16398673768845</v>
      </c>
      <c r="C1050" s="441">
        <f>hourly1!$F1051*유형화!$G$71/hourly1!$F$8763+유형화!$G$72*hourly1!$G1051/hourly1!$F$8763+유형화!$G$74*hourly1!I1051/hourly1!$I$8763</f>
        <v>4.7926015104466506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443">
        <f>유형화!$F$71*hourly1!B1052/hourly1!$B$8763+유형화!$F$72*hourly1!C1052/hourly1!$C$8763+유형화!$F$73*hourly1!D1052/hourly1!$D$8763+유형화!$F$74*hourly1!E1052/hourly1!$E$8763</f>
        <v>222.28918520657595</v>
      </c>
      <c r="C1051" s="441">
        <f>hourly1!$F1052*유형화!$G$71/hourly1!$F$8763+유형화!$G$72*hourly1!$G1052/hourly1!$F$8763+유형화!$G$74*hourly1!I1052/hourly1!$I$8763</f>
        <v>5.035347025951995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443">
        <f>유형화!$F$71*hourly1!B1053/hourly1!$B$8763+유형화!$F$72*hourly1!C1053/hourly1!$C$8763+유형화!$F$73*hourly1!D1053/hourly1!$D$8763+유형화!$F$74*hourly1!E1053/hourly1!$E$8763</f>
        <v>159.8962231384555</v>
      </c>
      <c r="C1052" s="441">
        <f>hourly1!$F1053*유형화!$G$71/hourly1!$F$8763+유형화!$G$72*hourly1!$G1053/hourly1!$F$8763+유형화!$G$74*hourly1!I1053/hourly1!$I$8763</f>
        <v>4.8853702006241475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443">
        <f>유형화!$F$71*hourly1!B1054/hourly1!$B$8763+유형화!$F$72*hourly1!C1054/hourly1!$C$8763+유형화!$F$73*hourly1!D1054/hourly1!$D$8763+유형화!$F$74*hourly1!E1054/hourly1!$E$8763</f>
        <v>168.67028650265075</v>
      </c>
      <c r="C1053" s="441">
        <f>hourly1!$F1054*유형화!$G$71/hourly1!$F$8763+유형화!$G$72*hourly1!$G1054/hourly1!$F$8763+유형화!$G$74*hourly1!I1054/hourly1!$I$8763</f>
        <v>4.8134138790973564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443">
        <f>유형화!$F$71*hourly1!B1055/hourly1!$B$8763+유형화!$F$72*hourly1!C1055/hourly1!$C$8763+유형화!$F$73*hourly1!D1055/hourly1!$D$8763+유형화!$F$74*hourly1!E1055/hourly1!$E$8763</f>
        <v>92.090217551239419</v>
      </c>
      <c r="C1054" s="441">
        <f>hourly1!$F1055*유형화!$G$71/hourly1!$F$8763+유형화!$G$72*hourly1!$G1055/hourly1!$F$8763+유형화!$G$74*hourly1!I1055/hourly1!$I$8763</f>
        <v>5.4640569572577098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443">
        <f>유형화!$F$71*hourly1!B1056/hourly1!$B$8763+유형화!$F$72*hourly1!C1056/hourly1!$C$8763+유형화!$F$73*hourly1!D1056/hourly1!$D$8763+유형화!$F$74*hourly1!E1056/hourly1!$E$8763</f>
        <v>90.577680796027764</v>
      </c>
      <c r="C1055" s="441">
        <f>hourly1!$F1056*유형화!$G$71/hourly1!$F$8763+유형화!$G$72*hourly1!$G1056/hourly1!$F$8763+유형화!$G$74*hourly1!I1056/hourly1!$I$8763</f>
        <v>0.69860329601611071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443">
        <f>유형화!$F$71*hourly1!B1057/hourly1!$B$8763+유형화!$F$72*hourly1!C1057/hourly1!$C$8763+유형화!$F$73*hourly1!D1057/hourly1!$D$8763+유형화!$F$74*hourly1!E1057/hourly1!$E$8763</f>
        <v>89.175556071890213</v>
      </c>
      <c r="C1056" s="441">
        <f>hourly1!$F1057*유형화!$G$71/hourly1!$F$8763+유형화!$G$72*hourly1!$G1057/hourly1!$F$8763+유형화!$G$74*hourly1!I1057/hourly1!$I$8763</f>
        <v>1.1239970624067943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443">
        <f>유형화!$F$71*hourly1!B1058/hourly1!$B$8763+유형화!$F$72*hourly1!C1058/hourly1!$C$8763+유형화!$F$73*hourly1!D1058/hourly1!$D$8763+유형화!$F$74*hourly1!E1058/hourly1!$E$8763</f>
        <v>88.775143077725431</v>
      </c>
      <c r="C1057" s="441">
        <f>hourly1!$F1058*유형화!$G$71/hourly1!$F$8763+유형화!$G$72*hourly1!$G1058/hourly1!$F$8763+유형화!$G$74*hourly1!I1058/hourly1!$I$8763</f>
        <v>1.6258090703806611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443">
        <f>유형화!$F$71*hourly1!B1059/hourly1!$B$8763+유형화!$F$72*hourly1!C1059/hourly1!$C$8763+유형화!$F$73*hourly1!D1059/hourly1!$D$8763+유형화!$F$74*hourly1!E1059/hourly1!$E$8763</f>
        <v>89.415972723864215</v>
      </c>
      <c r="C1058" s="441">
        <f>hourly1!$F1059*유형화!$G$71/hourly1!$F$8763+유형화!$G$72*hourly1!$G1059/hourly1!$F$8763+유형화!$G$74*hourly1!I1059/hourly1!$I$8763</f>
        <v>2.0061872245763941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443">
        <f>유형화!$F$71*hourly1!B1060/hourly1!$B$8763+유형화!$F$72*hourly1!C1060/hourly1!$C$8763+유형화!$F$73*hourly1!D1060/hourly1!$D$8763+유형화!$F$74*hourly1!E1060/hourly1!$E$8763</f>
        <v>89.642925521145017</v>
      </c>
      <c r="C1059" s="441">
        <f>hourly1!$F1060*유형화!$G$71/hourly1!$F$8763+유형화!$G$72*hourly1!$G1060/hourly1!$F$8763+유형화!$G$74*hourly1!I1060/hourly1!$I$8763</f>
        <v>2.3462523109799669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443">
        <f>유형화!$F$71*hourly1!B1061/hourly1!$B$8763+유형화!$F$72*hourly1!C1061/hourly1!$C$8763+유형화!$F$73*hourly1!D1061/hourly1!$D$8763+유형화!$F$74*hourly1!E1061/hourly1!$E$8763</f>
        <v>90.355887488434476</v>
      </c>
      <c r="C1060" s="441">
        <f>hourly1!$F1061*유형화!$G$71/hourly1!$F$8763+유형화!$G$72*hourly1!$G1061/hourly1!$F$8763+유형화!$G$74*hourly1!I1061/hourly1!$I$8763</f>
        <v>2.6929501517021119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443">
        <f>유형화!$F$71*hourly1!B1062/hourly1!$B$8763+유형화!$F$72*hourly1!C1062/hourly1!$C$8763+유형화!$F$73*hourly1!D1062/hourly1!$D$8763+유형화!$F$74*hourly1!E1062/hourly1!$E$8763</f>
        <v>90.950251558003345</v>
      </c>
      <c r="C1061" s="441">
        <f>hourly1!$F1062*유형화!$G$71/hourly1!$F$8763+유형화!$G$72*hourly1!$G1062/hourly1!$F$8763+유형화!$G$74*hourly1!I1062/hourly1!$I$8763</f>
        <v>2.9381473915836858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443">
        <f>유형화!$F$71*hourly1!B1063/hourly1!$B$8763+유형화!$F$72*hourly1!C1063/hourly1!$C$8763+유형화!$F$73*hourly1!D1063/hourly1!$D$8763+유형화!$F$74*hourly1!E1063/hourly1!$E$8763</f>
        <v>91.848919413738471</v>
      </c>
      <c r="C1062" s="441">
        <f>hourly1!$F1063*유형화!$G$71/hourly1!$F$8763+유형화!$G$72*hourly1!$G1063/hourly1!$F$8763+유형화!$G$74*hourly1!I1063/hourly1!$I$8763</f>
        <v>3.1883277021347958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443">
        <f>유형화!$F$71*hourly1!B1064/hourly1!$B$8763+유형화!$F$72*hourly1!C1064/hourly1!$C$8763+유형화!$F$73*hourly1!D1064/hourly1!$D$8763+유형화!$F$74*hourly1!E1064/hourly1!$E$8763</f>
        <v>93.707047082261298</v>
      </c>
      <c r="C1063" s="441">
        <f>hourly1!$F1064*유형화!$G$71/hourly1!$F$8763+유형화!$G$72*hourly1!$G1064/hourly1!$F$8763+유형화!$G$74*hourly1!I1064/hourly1!$I$8763</f>
        <v>3.4575131518075182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443">
        <f>유형화!$F$71*hourly1!B1065/hourly1!$B$8763+유형화!$F$72*hourly1!C1065/hourly1!$C$8763+유형화!$F$73*hourly1!D1065/hourly1!$D$8763+유형화!$F$74*hourly1!E1065/hourly1!$E$8763</f>
        <v>101.23938844647756</v>
      </c>
      <c r="C1064" s="441">
        <f>hourly1!$F1065*유형화!$G$71/hourly1!$F$8763+유형화!$G$72*hourly1!$G1065/hourly1!$F$8763+유형화!$G$74*hourly1!I1065/hourly1!$I$8763</f>
        <v>8.1870626648902576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443">
        <f>유형화!$F$71*hourly1!B1066/hourly1!$B$8763+유형화!$F$72*hourly1!C1066/hourly1!$C$8763+유형화!$F$73*hourly1!D1066/hourly1!$D$8763+유형화!$F$74*hourly1!E1066/hourly1!$E$8763</f>
        <v>235.40380150248487</v>
      </c>
      <c r="C1065" s="441">
        <f>hourly1!$F1066*유형화!$G$71/hourly1!$F$8763+유형화!$G$72*hourly1!$G1066/hourly1!$F$8763+유형화!$G$74*hourly1!I1066/hourly1!$I$8763</f>
        <v>8.2929046310490762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443">
        <f>유형화!$F$71*hourly1!B1067/hourly1!$B$8763+유형화!$F$72*hourly1!C1067/hourly1!$C$8763+유형화!$F$73*hourly1!D1067/hourly1!$D$8763+유형화!$F$74*hourly1!E1067/hourly1!$E$8763</f>
        <v>366.10742293078317</v>
      </c>
      <c r="C1066" s="441">
        <f>hourly1!$F1067*유형화!$G$71/hourly1!$F$8763+유형화!$G$72*hourly1!$G1067/hourly1!$F$8763+유형화!$G$74*hourly1!I1067/hourly1!$I$8763</f>
        <v>7.6332314693650076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443">
        <f>유형화!$F$71*hourly1!B1068/hourly1!$B$8763+유형화!$F$72*hourly1!C1068/hourly1!$C$8763+유형화!$F$73*hourly1!D1068/hourly1!$D$8763+유형화!$F$74*hourly1!E1068/hourly1!$E$8763</f>
        <v>442.00900490893315</v>
      </c>
      <c r="C1067" s="441">
        <f>hourly1!$F1068*유형화!$G$71/hourly1!$F$8763+유형화!$G$72*hourly1!$G1068/hourly1!$F$8763+유형화!$G$74*hourly1!I1068/hourly1!$I$8763</f>
        <v>6.7456177993716757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443">
        <f>유형화!$F$71*hourly1!B1069/hourly1!$B$8763+유형화!$F$72*hourly1!C1069/hourly1!$C$8763+유형화!$F$73*hourly1!D1069/hourly1!$D$8763+유형화!$F$74*hourly1!E1069/hourly1!$E$8763</f>
        <v>516.51734402235775</v>
      </c>
      <c r="C1068" s="441">
        <f>hourly1!$F1069*유형화!$G$71/hourly1!$F$8763+유형화!$G$72*hourly1!$G1069/hourly1!$F$8763+유형화!$G$74*hourly1!I1069/hourly1!$I$8763</f>
        <v>6.0030219585995459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443">
        <f>유형화!$F$71*hourly1!B1070/hourly1!$B$8763+유형화!$F$72*hourly1!C1070/hourly1!$C$8763+유형화!$F$73*hourly1!D1070/hourly1!$D$8763+유형화!$F$74*hourly1!E1070/hourly1!$E$8763</f>
        <v>438.00628464091164</v>
      </c>
      <c r="C1069" s="441">
        <f>hourly1!$F1070*유형화!$G$71/hourly1!$F$8763+유형화!$G$72*hourly1!$G1070/hourly1!$F$8763+유형화!$G$74*hourly1!I1070/hourly1!$I$8763</f>
        <v>5.3856661781897461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443">
        <f>유형화!$F$71*hourly1!B1071/hourly1!$B$8763+유형화!$F$72*hourly1!C1071/hourly1!$C$8763+유형화!$F$73*hourly1!D1071/hourly1!$D$8763+유형화!$F$74*hourly1!E1071/hourly1!$E$8763</f>
        <v>267.71183125744864</v>
      </c>
      <c r="C1070" s="441">
        <f>hourly1!$F1071*유형화!$G$71/hourly1!$F$8763+유형화!$G$72*hourly1!$G1071/hourly1!$F$8763+유형화!$G$74*hourly1!I1071/hourly1!$I$8763</f>
        <v>4.2664575782674854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443">
        <f>유형화!$F$71*hourly1!B1072/hourly1!$B$8763+유형화!$F$72*hourly1!C1072/hourly1!$C$8763+유형화!$F$73*hourly1!D1072/hourly1!$D$8763+유형화!$F$74*hourly1!E1072/hourly1!$E$8763</f>
        <v>350.94616215456313</v>
      </c>
      <c r="C1071" s="441">
        <f>hourly1!$F1072*유형화!$G$71/hourly1!$F$8763+유형화!$G$72*hourly1!$G1072/hourly1!$F$8763+유형화!$G$74*hourly1!I1072/hourly1!$I$8763</f>
        <v>4.4402604587740058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443">
        <f>유형화!$F$71*hourly1!B1073/hourly1!$B$8763+유형화!$F$72*hourly1!C1073/hourly1!$C$8763+유형화!$F$73*hourly1!D1073/hourly1!$D$8763+유형화!$F$74*hourly1!E1073/hourly1!$E$8763</f>
        <v>498.7595530960557</v>
      </c>
      <c r="C1072" s="441">
        <f>hourly1!$F1073*유형화!$G$71/hourly1!$F$8763+유형화!$G$72*hourly1!$G1073/hourly1!$F$8763+유형화!$G$74*hourly1!I1073/hourly1!$I$8763</f>
        <v>4.2617529114221337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443">
        <f>유형화!$F$71*hourly1!B1074/hourly1!$B$8763+유형화!$F$72*hourly1!C1074/hourly1!$C$8763+유형화!$F$73*hourly1!D1074/hourly1!$D$8763+유형화!$F$74*hourly1!E1074/hourly1!$E$8763</f>
        <v>423.1123099180366</v>
      </c>
      <c r="C1073" s="441">
        <f>hourly1!$F1074*유형화!$G$71/hourly1!$F$8763+유형화!$G$72*hourly1!$G1074/hourly1!$F$8763+유형화!$G$74*hourly1!I1074/hourly1!$I$8763</f>
        <v>4.2220902813163299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443">
        <f>유형화!$F$71*hourly1!B1075/hourly1!$B$8763+유형화!$F$72*hourly1!C1075/hourly1!$C$8763+유형화!$F$73*hourly1!D1075/hourly1!$D$8763+유형화!$F$74*hourly1!E1075/hourly1!$E$8763</f>
        <v>367.38643259975123</v>
      </c>
      <c r="C1074" s="441">
        <f>hourly1!$F1075*유형화!$G$71/hourly1!$F$8763+유형화!$G$72*hourly1!$G1075/hourly1!$F$8763+유형화!$G$74*hourly1!I1075/hourly1!$I$8763</f>
        <v>4.4134358167302237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443">
        <f>유형화!$F$71*hourly1!B1076/hourly1!$B$8763+유형화!$F$72*hourly1!C1076/hourly1!$C$8763+유형화!$F$73*hourly1!D1076/hourly1!$D$8763+유형화!$F$74*hourly1!E1076/hourly1!$E$8763</f>
        <v>219.74147048594713</v>
      </c>
      <c r="C1075" s="441">
        <f>hourly1!$F1076*유형화!$G$71/hourly1!$F$8763+유형화!$G$72*hourly1!$G1076/hourly1!$F$8763+유형화!$G$74*hourly1!I1076/hourly1!$I$8763</f>
        <v>4.6819485733901978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443">
        <f>유형화!$F$71*hourly1!B1077/hourly1!$B$8763+유형화!$F$72*hourly1!C1077/hourly1!$C$8763+유형화!$F$73*hourly1!D1077/hourly1!$D$8763+유형화!$F$74*hourly1!E1077/hourly1!$E$8763</f>
        <v>157.97744556864623</v>
      </c>
      <c r="C1076" s="441">
        <f>hourly1!$F1077*유형화!$G$71/hourly1!$F$8763+유형화!$G$72*hourly1!$G1077/hourly1!$F$8763+유형화!$G$74*hourly1!I1077/hourly1!$I$8763</f>
        <v>4.5389667730072798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443">
        <f>유형화!$F$71*hourly1!B1078/hourly1!$B$8763+유형화!$F$72*hourly1!C1078/hourly1!$C$8763+유형화!$F$73*hourly1!D1078/hourly1!$D$8763+유형화!$F$74*hourly1!E1078/hourly1!$E$8763</f>
        <v>166.89554131835914</v>
      </c>
      <c r="C1077" s="441">
        <f>hourly1!$F1078*유형화!$G$71/hourly1!$F$8763+유형화!$G$72*hourly1!$G1078/hourly1!$F$8763+유형화!$G$74*hourly1!I1078/hourly1!$I$8763</f>
        <v>4.4805150684336432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443">
        <f>유형화!$F$71*hourly1!B1079/hourly1!$B$8763+유형화!$F$72*hourly1!C1079/hourly1!$C$8763+유형화!$F$73*hourly1!D1079/hourly1!$D$8763+유형화!$F$74*hourly1!E1079/hourly1!$E$8763</f>
        <v>90.96743137897316</v>
      </c>
      <c r="C1078" s="441">
        <f>hourly1!$F1079*유형화!$G$71/hourly1!$F$8763+유형화!$G$72*hourly1!$G1079/hourly1!$F$8763+유형화!$G$74*hourly1!I1079/hourly1!$I$8763</f>
        <v>5.1317843277938238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443">
        <f>유형화!$F$71*hourly1!B1080/hourly1!$B$8763+유형화!$F$72*hourly1!C1080/hourly1!$C$8763+유형화!$F$73*hourly1!D1080/hourly1!$D$8763+유형화!$F$74*hourly1!E1080/hourly1!$E$8763</f>
        <v>89.310042229598878</v>
      </c>
      <c r="C1079" s="441">
        <f>hourly1!$F1080*유형화!$G$71/hourly1!$F$8763+유형화!$G$72*hourly1!$G1080/hourly1!$F$8763+유형화!$G$74*hourly1!I1080/hourly1!$I$8763</f>
        <v>0.4675333370969601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443">
        <f>유형화!$F$71*hourly1!B1081/hourly1!$B$8763+유형화!$F$72*hourly1!C1081/hourly1!$C$8763+유형화!$F$73*hourly1!D1081/hourly1!$D$8763+유형화!$F$74*hourly1!E1081/hourly1!$E$8763</f>
        <v>87.933081816999589</v>
      </c>
      <c r="C1080" s="441">
        <f>hourly1!$F1081*유형화!$G$71/hourly1!$F$8763+유형화!$G$72*hourly1!$G1081/hourly1!$F$8763+유형화!$G$74*hourly1!I1081/hourly1!$I$8763</f>
        <v>0.75905482662190282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443">
        <f>유형화!$F$71*hourly1!B1082/hourly1!$B$8763+유형화!$F$72*hourly1!C1082/hourly1!$C$8763+유형화!$F$73*hourly1!D1082/hourly1!$D$8763+유형화!$F$74*hourly1!E1082/hourly1!$E$8763</f>
        <v>87.613636381640021</v>
      </c>
      <c r="C1081" s="441">
        <f>hourly1!$F1082*유형화!$G$71/hourly1!$F$8763+유형화!$G$72*hourly1!$G1082/hourly1!$F$8763+유형화!$G$74*hourly1!I1082/hourly1!$I$8763</f>
        <v>1.2938976806424576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443">
        <f>유형화!$F$71*hourly1!B1083/hourly1!$B$8763+유형화!$F$72*hourly1!C1083/hourly1!$C$8763+유형화!$F$73*hourly1!D1083/hourly1!$D$8763+유형화!$F$74*hourly1!E1083/hourly1!$E$8763</f>
        <v>88.200681992550898</v>
      </c>
      <c r="C1082" s="441">
        <f>hourly1!$F1083*유형화!$G$71/hourly1!$F$8763+유형화!$G$72*hourly1!$G1083/hourly1!$F$8763+유형화!$G$74*hourly1!I1083/hourly1!$I$8763</f>
        <v>1.6520470692976652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443">
        <f>유형화!$F$71*hourly1!B1084/hourly1!$B$8763+유형화!$F$72*hourly1!C1084/hourly1!$C$8763+유형화!$F$73*hourly1!D1084/hourly1!$D$8763+유형화!$F$74*hourly1!E1084/hourly1!$E$8763</f>
        <v>88.440096077274504</v>
      </c>
      <c r="C1083" s="441">
        <f>hourly1!$F1084*유형화!$G$71/hourly1!$F$8763+유형화!$G$72*hourly1!$G1084/hourly1!$F$8763+유형화!$G$74*hourly1!I1084/hourly1!$I$8763</f>
        <v>2.0123820280306339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443">
        <f>유형화!$F$71*hourly1!B1085/hourly1!$B$8763+유형화!$F$72*hourly1!C1085/hourly1!$C$8763+유형화!$F$73*hourly1!D1085/hourly1!$D$8763+유형화!$F$74*hourly1!E1085/hourly1!$E$8763</f>
        <v>89.095875476397225</v>
      </c>
      <c r="C1084" s="441">
        <f>hourly1!$F1085*유형화!$G$71/hourly1!$F$8763+유형화!$G$72*hourly1!$G1085/hourly1!$F$8763+유형화!$G$74*hourly1!I1085/hourly1!$I$8763</f>
        <v>2.3840123835646199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443">
        <f>유형화!$F$71*hourly1!B1086/hourly1!$B$8763+유형화!$F$72*hourly1!C1086/hourly1!$C$8763+유형화!$F$73*hourly1!D1086/hourly1!$D$8763+유형화!$F$74*hourly1!E1086/hourly1!$E$8763</f>
        <v>89.52009486203734</v>
      </c>
      <c r="C1085" s="441">
        <f>hourly1!$F1086*유형화!$G$71/hourly1!$F$8763+유형화!$G$72*hourly1!$G1086/hourly1!$F$8763+유형화!$G$74*hourly1!I1086/hourly1!$I$8763</f>
        <v>2.644554094902813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443">
        <f>유형화!$F$71*hourly1!B1087/hourly1!$B$8763+유형화!$F$72*hourly1!C1087/hourly1!$C$8763+유형화!$F$73*hourly1!D1087/hourly1!$D$8763+유형화!$F$74*hourly1!E1087/hourly1!$E$8763</f>
        <v>90.046677870201549</v>
      </c>
      <c r="C1086" s="441">
        <f>hourly1!$F1087*유형화!$G$71/hourly1!$F$8763+유형화!$G$72*hourly1!$G1087/hourly1!$F$8763+유형화!$G$74*hourly1!I1087/hourly1!$I$8763</f>
        <v>2.8966453921041451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443">
        <f>유형화!$F$71*hourly1!B1088/hourly1!$B$8763+유형화!$F$72*hourly1!C1088/hourly1!$C$8763+유형화!$F$73*hourly1!D1088/hourly1!$D$8763+유형화!$F$74*hourly1!E1088/hourly1!$E$8763</f>
        <v>91.89227789220044</v>
      </c>
      <c r="C1087" s="441">
        <f>hourly1!$F1088*유형화!$G$71/hourly1!$F$8763+유형화!$G$72*hourly1!$G1088/hourly1!$F$8763+유형화!$G$74*hourly1!I1088/hourly1!$I$8763</f>
        <v>3.18212604622311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443">
        <f>유형화!$F$71*hourly1!B1089/hourly1!$B$8763+유형화!$F$72*hourly1!C1089/hourly1!$C$8763+유형화!$F$73*hourly1!D1089/hourly1!$D$8763+유형화!$F$74*hourly1!E1089/hourly1!$E$8763</f>
        <v>99.326919729306709</v>
      </c>
      <c r="C1088" s="441">
        <f>hourly1!$F1089*유형화!$G$71/hourly1!$F$8763+유형화!$G$72*hourly1!$G1089/hourly1!$F$8763+유형화!$G$74*hourly1!I1089/hourly1!$I$8763</f>
        <v>7.9158323934028108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443">
        <f>유형화!$F$71*hourly1!B1090/hourly1!$B$8763+유형화!$F$72*hourly1!C1090/hourly1!$C$8763+유형화!$F$73*hourly1!D1090/hourly1!$D$8763+유형화!$F$74*hourly1!E1090/hourly1!$E$8763</f>
        <v>234.75949748445737</v>
      </c>
      <c r="C1089" s="441">
        <f>hourly1!$F1090*유형화!$G$71/hourly1!$F$8763+유형화!$G$72*hourly1!$G1090/hourly1!$F$8763+유형화!$G$74*hourly1!I1090/hourly1!$I$8763</f>
        <v>8.0189363480032139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443">
        <f>유형화!$F$71*hourly1!B1091/hourly1!$B$8763+유형화!$F$72*hourly1!C1091/hourly1!$C$8763+유형화!$F$73*hourly1!D1091/hourly1!$D$8763+유형화!$F$74*hourly1!E1091/hourly1!$E$8763</f>
        <v>364.86632799679245</v>
      </c>
      <c r="C1090" s="441">
        <f>hourly1!$F1091*유형화!$G$71/hourly1!$F$8763+유형화!$G$72*hourly1!$G1091/hourly1!$F$8763+유형화!$G$74*hourly1!I1091/hourly1!$I$8763</f>
        <v>7.363397583166063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443">
        <f>유형화!$F$71*hourly1!B1092/hourly1!$B$8763+유형화!$F$72*hourly1!C1092/hourly1!$C$8763+유형화!$F$73*hourly1!D1092/hourly1!$D$8763+유형화!$F$74*hourly1!E1092/hourly1!$E$8763</f>
        <v>440.52443850640316</v>
      </c>
      <c r="C1091" s="441">
        <f>hourly1!$F1092*유형화!$G$71/hourly1!$F$8763+유형화!$G$72*hourly1!$G1092/hourly1!$F$8763+유형화!$G$74*hourly1!I1092/hourly1!$I$8763</f>
        <v>6.5011186611724323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443">
        <f>유형화!$F$71*hourly1!B1093/hourly1!$B$8763+유형화!$F$72*hourly1!C1093/hourly1!$C$8763+유형화!$F$73*hourly1!D1093/hourly1!$D$8763+유형화!$F$74*hourly1!E1093/hourly1!$E$8763</f>
        <v>514.76734603538046</v>
      </c>
      <c r="C1092" s="441">
        <f>hourly1!$F1093*유형화!$G$71/hourly1!$F$8763+유형화!$G$72*hourly1!$G1093/hourly1!$F$8763+유형화!$G$74*hourly1!I1093/hourly1!$I$8763</f>
        <v>5.7305885653801623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443">
        <f>유형화!$F$71*hourly1!B1094/hourly1!$B$8763+유형화!$F$72*hourly1!C1094/hourly1!$C$8763+유형화!$F$73*hourly1!D1094/hourly1!$D$8763+유형화!$F$74*hourly1!E1094/hourly1!$E$8763</f>
        <v>436.03513553631495</v>
      </c>
      <c r="C1093" s="441">
        <f>hourly1!$F1094*유형화!$G$71/hourly1!$F$8763+유형화!$G$72*hourly1!$G1094/hourly1!$F$8763+유형화!$G$74*hourly1!I1094/hourly1!$I$8763</f>
        <v>5.1247330884413556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443">
        <f>유형화!$F$71*hourly1!B1095/hourly1!$B$8763+유형화!$F$72*hourly1!C1095/hourly1!$C$8763+유형화!$F$73*hourly1!D1095/hourly1!$D$8763+유형화!$F$74*hourly1!E1095/hourly1!$E$8763</f>
        <v>266.04011328649216</v>
      </c>
      <c r="C1094" s="441">
        <f>hourly1!$F1095*유형화!$G$71/hourly1!$F$8763+유형화!$G$72*hourly1!$G1095/hourly1!$F$8763+유형화!$G$74*hourly1!I1095/hourly1!$I$8763</f>
        <v>4.0447847641545582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443">
        <f>유형화!$F$71*hourly1!B1096/hourly1!$B$8763+유형화!$F$72*hourly1!C1096/hourly1!$C$8763+유형화!$F$73*hourly1!D1096/hourly1!$D$8763+유형화!$F$74*hourly1!E1096/hourly1!$E$8763</f>
        <v>349.10883561686416</v>
      </c>
      <c r="C1095" s="441">
        <f>hourly1!$F1096*유형화!$G$71/hourly1!$F$8763+유형화!$G$72*hourly1!$G1096/hourly1!$F$8763+유형화!$G$74*hourly1!I1096/hourly1!$I$8763</f>
        <v>4.1991851236488476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443">
        <f>유형화!$F$71*hourly1!B1097/hourly1!$B$8763+유형화!$F$72*hourly1!C1097/hourly1!$C$8763+유형화!$F$73*hourly1!D1097/hourly1!$D$8763+유형화!$F$74*hourly1!E1097/hourly1!$E$8763</f>
        <v>496.90532869234926</v>
      </c>
      <c r="C1096" s="441">
        <f>hourly1!$F1097*유형화!$G$71/hourly1!$F$8763+유형화!$G$72*hourly1!$G1097/hourly1!$F$8763+유형화!$G$74*hourly1!I1097/hourly1!$I$8763</f>
        <v>4.0040831074481362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443">
        <f>유형화!$F$71*hourly1!B1098/hourly1!$B$8763+유형화!$F$72*hourly1!C1098/hourly1!$C$8763+유형화!$F$73*hourly1!D1098/hourly1!$D$8763+유형화!$F$74*hourly1!E1098/hourly1!$E$8763</f>
        <v>421.08856650173743</v>
      </c>
      <c r="C1097" s="441">
        <f>hourly1!$F1098*유형화!$G$71/hourly1!$F$8763+유형화!$G$72*hourly1!$G1098/hourly1!$F$8763+유형화!$G$74*hourly1!I1098/hourly1!$I$8763</f>
        <v>3.9277289029894145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443">
        <f>유형화!$F$71*hourly1!B1099/hourly1!$B$8763+유형화!$F$72*hourly1!C1099/hourly1!$C$8763+유형화!$F$73*hourly1!D1099/hourly1!$D$8763+유형화!$F$74*hourly1!E1099/hourly1!$E$8763</f>
        <v>365.36803582941451</v>
      </c>
      <c r="C1098" s="441">
        <f>hourly1!$F1099*유형화!$G$71/hourly1!$F$8763+유형화!$G$72*hourly1!$G1099/hourly1!$F$8763+유형화!$G$74*hourly1!I1099/hourly1!$I$8763</f>
        <v>4.1195998339016011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443">
        <f>유형화!$F$71*hourly1!B1100/hourly1!$B$8763+유형화!$F$72*hourly1!C1100/hourly1!$C$8763+유형화!$F$73*hourly1!D1100/hourly1!$D$8763+유형화!$F$74*hourly1!E1100/hourly1!$E$8763</f>
        <v>217.82486854601089</v>
      </c>
      <c r="C1099" s="441">
        <f>hourly1!$F1100*유형화!$G$71/hourly1!$F$8763+유형화!$G$72*hourly1!$G1100/hourly1!$F$8763+유형화!$G$74*hourly1!I1100/hourly1!$I$8763</f>
        <v>4.4026176663017376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443">
        <f>유형화!$F$71*hourly1!B1101/hourly1!$B$8763+유형화!$F$72*hourly1!C1101/hourly1!$C$8763+유형화!$F$73*hourly1!D1101/hourly1!$D$8763+유형화!$F$74*hourly1!E1101/hourly1!$E$8763</f>
        <v>156.51373013738339</v>
      </c>
      <c r="C1100" s="441">
        <f>hourly1!$F1101*유형화!$G$71/hourly1!$F$8763+유형화!$G$72*hourly1!$G1101/hourly1!$F$8763+유형화!$G$74*hourly1!I1101/hourly1!$I$8763</f>
        <v>4.2548318687611211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443">
        <f>유형화!$F$71*hourly1!B1102/hourly1!$B$8763+유형화!$F$72*hourly1!C1102/hourly1!$C$8763+유형화!$F$73*hourly1!D1102/hourly1!$D$8763+유형화!$F$74*hourly1!E1102/hourly1!$E$8763</f>
        <v>165.72215160682325</v>
      </c>
      <c r="C1101" s="441">
        <f>hourly1!$F1102*유형화!$G$71/hourly1!$F$8763+유형화!$G$72*hourly1!$G1102/hourly1!$F$8763+유형화!$G$74*hourly1!I1102/hourly1!$I$8763</f>
        <v>4.2555977673233754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443">
        <f>유형화!$F$71*hourly1!B1103/hourly1!$B$8763+유형화!$F$72*hourly1!C1103/hourly1!$C$8763+유형화!$F$73*hourly1!D1103/hourly1!$D$8763+유형화!$F$74*hourly1!E1103/hourly1!$E$8763</f>
        <v>90.439023496078818</v>
      </c>
      <c r="C1102" s="441">
        <f>hourly1!$F1103*유형화!$G$71/hourly1!$F$8763+유형화!$G$72*hourly1!$G1103/hourly1!$F$8763+유형화!$G$74*hourly1!I1103/hourly1!$I$8763</f>
        <v>4.9691826682793527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443">
        <f>유형화!$F$71*hourly1!B1104/hourly1!$B$8763+유형화!$F$72*hourly1!C1104/hourly1!$C$8763+유형화!$F$73*hourly1!D1104/hourly1!$D$8763+유형화!$F$74*hourly1!E1104/hourly1!$E$8763</f>
        <v>89.167839458745689</v>
      </c>
      <c r="C1103" s="441">
        <f>hourly1!$F1104*유형화!$G$71/hourly1!$F$8763+유형화!$G$72*hourly1!$G1104/hourly1!$F$8763+유형화!$G$74*hourly1!I1104/hourly1!$I$8763</f>
        <v>0.45406656026280368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443">
        <f>유형화!$F$71*hourly1!B1105/hourly1!$B$8763+유형화!$F$72*hourly1!C1105/hourly1!$C$8763+유형화!$F$73*hourly1!D1105/hourly1!$D$8763+유형화!$F$74*hourly1!E1105/hourly1!$E$8763</f>
        <v>87.942111391962925</v>
      </c>
      <c r="C1104" s="441">
        <f>hourly1!$F1105*유형화!$G$71/hourly1!$F$8763+유형화!$G$72*hourly1!$G1105/hourly1!$F$8763+유형화!$G$74*hourly1!I1105/hourly1!$I$8763</f>
        <v>0.78141554744916797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443">
        <f>유형화!$F$71*hourly1!B1106/hourly1!$B$8763+유형화!$F$72*hourly1!C1106/hourly1!$C$8763+유형화!$F$73*hourly1!D1106/hourly1!$D$8763+유형화!$F$74*hourly1!E1106/hourly1!$E$8763</f>
        <v>87.803101038036232</v>
      </c>
      <c r="C1105" s="441">
        <f>hourly1!$F1106*유형화!$G$71/hourly1!$F$8763+유형화!$G$72*hourly1!$G1106/hourly1!$F$8763+유형화!$G$74*hourly1!I1106/hourly1!$I$8763</f>
        <v>1.368920203990567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443">
        <f>유형화!$F$71*hourly1!B1107/hourly1!$B$8763+유형화!$F$72*hourly1!C1107/hourly1!$C$8763+유형화!$F$73*hourly1!D1107/hourly1!$D$8763+유형화!$F$74*hourly1!E1107/hourly1!$E$8763</f>
        <v>86.092055831661924</v>
      </c>
      <c r="C1106" s="441">
        <f>hourly1!$F1107*유형화!$G$71/hourly1!$F$8763+유형화!$G$72*hourly1!$G1107/hourly1!$F$8763+유형화!$G$74*hourly1!I1107/hourly1!$I$8763</f>
        <v>1.8213414572936664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443">
        <f>유형화!$F$71*hourly1!B1108/hourly1!$B$8763+유형화!$F$72*hourly1!C1108/hourly1!$C$8763+유형화!$F$73*hourly1!D1108/hourly1!$D$8763+유형화!$F$74*hourly1!E1108/hourly1!$E$8763</f>
        <v>86.238505583705205</v>
      </c>
      <c r="C1107" s="441">
        <f>hourly1!$F1108*유형화!$G$71/hourly1!$F$8763+유형화!$G$72*hourly1!$G1108/hourly1!$F$8763+유형화!$G$74*hourly1!I1108/hourly1!$I$8763</f>
        <v>2.2813752450475948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443">
        <f>유형화!$F$71*hourly1!B1109/hourly1!$B$8763+유형화!$F$72*hourly1!C1109/hourly1!$C$8763+유형화!$F$73*hourly1!D1109/hourly1!$D$8763+유형화!$F$74*hourly1!E1109/hourly1!$E$8763</f>
        <v>86.784399084468191</v>
      </c>
      <c r="C1108" s="441">
        <f>hourly1!$F1109*유형화!$G$71/hourly1!$F$8763+유형화!$G$72*hourly1!$G1109/hourly1!$F$8763+유형화!$G$74*hourly1!I1109/hourly1!$I$8763</f>
        <v>2.7123127101527831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443">
        <f>유형화!$F$71*hourly1!B1110/hourly1!$B$8763+유형화!$F$72*hourly1!C1110/hourly1!$C$8763+유형화!$F$73*hourly1!D1110/hourly1!$D$8763+유형화!$F$74*hourly1!E1110/hourly1!$E$8763</f>
        <v>87.167494799566583</v>
      </c>
      <c r="C1109" s="441">
        <f>hourly1!$F1110*유형화!$G$71/hourly1!$F$8763+유형화!$G$72*hourly1!$G1110/hourly1!$F$8763+유형화!$G$74*hourly1!I1110/hourly1!$I$8763</f>
        <v>3.0212051793016643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443">
        <f>유형화!$F$71*hourly1!B1111/hourly1!$B$8763+유형화!$F$72*hourly1!C1111/hourly1!$C$8763+유형화!$F$73*hourly1!D1111/hourly1!$D$8763+유형화!$F$74*hourly1!E1111/hourly1!$E$8763</f>
        <v>87.733992795009655</v>
      </c>
      <c r="C1110" s="441">
        <f>hourly1!$F1111*유형화!$G$71/hourly1!$F$8763+유형화!$G$72*hourly1!$G1111/hourly1!$F$8763+유형화!$G$74*hourly1!I1111/hourly1!$I$8763</f>
        <v>3.3347195400356178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443">
        <f>유형화!$F$71*hourly1!B1112/hourly1!$B$8763+유형화!$F$72*hourly1!C1112/hourly1!$C$8763+유형화!$F$73*hourly1!D1112/hourly1!$D$8763+유형화!$F$74*hourly1!E1112/hourly1!$E$8763</f>
        <v>89.263889488696989</v>
      </c>
      <c r="C1111" s="441">
        <f>hourly1!$F1112*유형화!$G$71/hourly1!$F$8763+유형화!$G$72*hourly1!$G1112/hourly1!$F$8763+유형화!$G$74*hourly1!I1112/hourly1!$I$8763</f>
        <v>3.5316019823477873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443">
        <f>유형화!$F$71*hourly1!B1113/hourly1!$B$8763+유형화!$F$72*hourly1!C1113/hourly1!$C$8763+유형화!$F$73*hourly1!D1113/hourly1!$D$8763+유형화!$F$74*hourly1!E1113/hourly1!$E$8763</f>
        <v>96.599424038187223</v>
      </c>
      <c r="C1112" s="441">
        <f>hourly1!$F1113*유형화!$G$71/hourly1!$F$8763+유형화!$G$72*hourly1!$G1113/hourly1!$F$8763+유형화!$G$74*hourly1!I1113/hourly1!$I$8763</f>
        <v>8.1213080599163661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443">
        <f>유형화!$F$71*hourly1!B1114/hourly1!$B$8763+유형화!$F$72*hourly1!C1114/hourly1!$C$8763+유형화!$F$73*hourly1!D1114/hourly1!$D$8763+유형화!$F$74*hourly1!E1114/hourly1!$E$8763</f>
        <v>160.1241023149156</v>
      </c>
      <c r="C1113" s="441">
        <f>hourly1!$F1114*유형화!$G$71/hourly1!$F$8763+유형화!$G$72*hourly1!$G1114/hourly1!$F$8763+유형화!$G$74*hourly1!I1114/hourly1!$I$8763</f>
        <v>8.3701535966548199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443">
        <f>유형화!$F$71*hourly1!B1115/hourly1!$B$8763+유형화!$F$72*hourly1!C1115/hourly1!$C$8763+유형화!$F$73*hourly1!D1115/hourly1!$D$8763+유형화!$F$74*hourly1!E1115/hourly1!$E$8763</f>
        <v>162.56783953650176</v>
      </c>
      <c r="C1114" s="441">
        <f>hourly1!$F1115*유형화!$G$71/hourly1!$F$8763+유형화!$G$72*hourly1!$G1115/hourly1!$F$8763+유형화!$G$74*hourly1!I1115/hourly1!$I$8763</f>
        <v>7.8092103386370546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443">
        <f>유형화!$F$71*hourly1!B1116/hourly1!$B$8763+유형화!$F$72*hourly1!C1116/hourly1!$C$8763+유형화!$F$73*hourly1!D1116/hourly1!$D$8763+유형화!$F$74*hourly1!E1116/hourly1!$E$8763</f>
        <v>165.61132635402379</v>
      </c>
      <c r="C1115" s="441">
        <f>hourly1!$F1116*유형화!$G$71/hourly1!$F$8763+유형화!$G$72*hourly1!$G1116/hourly1!$F$8763+유형화!$G$74*hourly1!I1116/hourly1!$I$8763</f>
        <v>6.9519309210826954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443">
        <f>유형화!$F$71*hourly1!B1117/hourly1!$B$8763+유형화!$F$72*hourly1!C1117/hourly1!$C$8763+유형화!$F$73*hourly1!D1117/hourly1!$D$8763+유형화!$F$74*hourly1!E1117/hourly1!$E$8763</f>
        <v>167.39825579407426</v>
      </c>
      <c r="C1116" s="441">
        <f>hourly1!$F1117*유형화!$G$71/hourly1!$F$8763+유형화!$G$72*hourly1!$G1117/hourly1!$F$8763+유형화!$G$74*hourly1!I1117/hourly1!$I$8763</f>
        <v>6.18524238570369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443">
        <f>유형화!$F$71*hourly1!B1118/hourly1!$B$8763+유형화!$F$72*hourly1!C1118/hourly1!$C$8763+유형화!$F$73*hourly1!D1118/hourly1!$D$8763+유형화!$F$74*hourly1!E1118/hourly1!$E$8763</f>
        <v>163.49082928199661</v>
      </c>
      <c r="C1117" s="441">
        <f>hourly1!$F1118*유형화!$G$71/hourly1!$F$8763+유형화!$G$72*hourly1!$G1118/hourly1!$F$8763+유형화!$G$74*hourly1!I1118/hourly1!$I$8763</f>
        <v>5.5528581958567811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443">
        <f>유형화!$F$71*hourly1!B1119/hourly1!$B$8763+유형화!$F$72*hourly1!C1119/hourly1!$C$8763+유형화!$F$73*hourly1!D1119/hourly1!$D$8763+유형화!$F$74*hourly1!E1119/hourly1!$E$8763</f>
        <v>160.72579156208064</v>
      </c>
      <c r="C1118" s="441">
        <f>hourly1!$F1119*유형화!$G$71/hourly1!$F$8763+유형화!$G$72*hourly1!$G1119/hourly1!$F$8763+유형화!$G$74*hourly1!I1119/hourly1!$I$8763</f>
        <v>4.4093027539900094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443">
        <f>유형화!$F$71*hourly1!B1120/hourly1!$B$8763+유형화!$F$72*hourly1!C1120/hourly1!$C$8763+유형화!$F$73*hourly1!D1120/hourly1!$D$8763+유형화!$F$74*hourly1!E1120/hourly1!$E$8763</f>
        <v>152.84413666393013</v>
      </c>
      <c r="C1119" s="441">
        <f>hourly1!$F1120*유형화!$G$71/hourly1!$F$8763+유형화!$G$72*hourly1!$G1120/hourly1!$F$8763+유형화!$G$74*hourly1!I1120/hourly1!$I$8763</f>
        <v>4.5490998596148868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443">
        <f>유형화!$F$71*hourly1!B1121/hourly1!$B$8763+유형화!$F$72*hourly1!C1121/hourly1!$C$8763+유형화!$F$73*hourly1!D1121/hourly1!$D$8763+유형화!$F$74*hourly1!E1121/hourly1!$E$8763</f>
        <v>155.04263442145935</v>
      </c>
      <c r="C1120" s="441">
        <f>hourly1!$F1121*유형화!$G$71/hourly1!$F$8763+유형화!$G$72*hourly1!$G1121/hourly1!$F$8763+유형화!$G$74*hourly1!I1121/hourly1!$I$8763</f>
        <v>4.4259570150781453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443">
        <f>유형화!$F$71*hourly1!B1122/hourly1!$B$8763+유형화!$F$72*hourly1!C1122/hourly1!$C$8763+유형화!$F$73*hourly1!D1122/hourly1!$D$8763+유형화!$F$74*hourly1!E1122/hourly1!$E$8763</f>
        <v>153.24064883437802</v>
      </c>
      <c r="C1121" s="441">
        <f>hourly1!$F1122*유형화!$G$71/hourly1!$F$8763+유형화!$G$72*hourly1!$G1122/hourly1!$F$8763+유형화!$G$74*hourly1!I1122/hourly1!$I$8763</f>
        <v>4.3426134859488101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443">
        <f>유형화!$F$71*hourly1!B1123/hourly1!$B$8763+유형화!$F$72*hourly1!C1123/hourly1!$C$8763+유형화!$F$73*hourly1!D1123/hourly1!$D$8763+유형화!$F$74*hourly1!E1123/hourly1!$E$8763</f>
        <v>152.08301940460234</v>
      </c>
      <c r="C1122" s="441">
        <f>hourly1!$F1123*유형화!$G$71/hourly1!$F$8763+유형화!$G$72*hourly1!$G1123/hourly1!$F$8763+유형화!$G$74*hourly1!I1123/hourly1!$I$8763</f>
        <v>4.5815958501335521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443">
        <f>유형화!$F$71*hourly1!B1124/hourly1!$B$8763+유형화!$F$72*hourly1!C1124/hourly1!$C$8763+유형화!$F$73*hourly1!D1124/hourly1!$D$8763+유형화!$F$74*hourly1!E1124/hourly1!$E$8763</f>
        <v>150.84897505184566</v>
      </c>
      <c r="C1123" s="441">
        <f>hourly1!$F1124*유형화!$G$71/hourly1!$F$8763+유형화!$G$72*hourly1!$G1124/hourly1!$F$8763+유형화!$G$74*hourly1!I1124/hourly1!$I$8763</f>
        <v>4.8326701334957995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443">
        <f>유형화!$F$71*hourly1!B1125/hourly1!$B$8763+유형화!$F$72*hourly1!C1125/hourly1!$C$8763+유형화!$F$73*hourly1!D1125/hourly1!$D$8763+유형화!$F$74*hourly1!E1125/hourly1!$E$8763</f>
        <v>158.1048787040213</v>
      </c>
      <c r="C1124" s="441">
        <f>hourly1!$F1125*유형화!$G$71/hourly1!$F$8763+유형화!$G$72*hourly1!$G1125/hourly1!$F$8763+유형화!$G$74*hourly1!I1125/hourly1!$I$8763</f>
        <v>4.7365900084181503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443">
        <f>유형화!$F$71*hourly1!B1126/hourly1!$B$8763+유형화!$F$72*hourly1!C1126/hourly1!$C$8763+유형화!$F$73*hourly1!D1126/hourly1!$D$8763+유형화!$F$74*hourly1!E1126/hourly1!$E$8763</f>
        <v>166.61213116286922</v>
      </c>
      <c r="C1125" s="441">
        <f>hourly1!$F1126*유형화!$G$71/hourly1!$F$8763+유형화!$G$72*hourly1!$G1126/hourly1!$F$8763+유형화!$G$74*hourly1!I1126/hourly1!$I$8763</f>
        <v>4.5881901579209714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443">
        <f>유형화!$F$71*hourly1!B1127/hourly1!$B$8763+유형화!$F$72*hourly1!C1127/hourly1!$C$8763+유형화!$F$73*hourly1!D1127/hourly1!$D$8763+유형화!$F$74*hourly1!E1127/hourly1!$E$8763</f>
        <v>90.213720195956682</v>
      </c>
      <c r="C1126" s="441">
        <f>hourly1!$F1127*유형화!$G$71/hourly1!$F$8763+유형화!$G$72*hourly1!$G1127/hourly1!$F$8763+유형화!$G$74*hourly1!I1127/hourly1!$I$8763</f>
        <v>5.1784291875479331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443">
        <f>유형화!$F$71*hourly1!B1128/hourly1!$B$8763+유형화!$F$72*hourly1!C1128/hourly1!$C$8763+유형화!$F$73*hourly1!D1128/hourly1!$D$8763+유형화!$F$74*hourly1!E1128/hourly1!$E$8763</f>
        <v>88.326747585729606</v>
      </c>
      <c r="C1127" s="441">
        <f>hourly1!$F1128*유형화!$G$71/hourly1!$F$8763+유형화!$G$72*hourly1!$G1128/hourly1!$F$8763+유형화!$G$74*hourly1!I1128/hourly1!$I$8763</f>
        <v>0.49357643514467753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443">
        <f>유형화!$F$71*hourly1!B1129/hourly1!$B$8763+유형화!$F$72*hourly1!C1129/hourly1!$C$8763+유형화!$F$73*hourly1!D1129/hourly1!$D$8763+유형화!$F$74*hourly1!E1129/hourly1!$E$8763</f>
        <v>86.432053622423609</v>
      </c>
      <c r="C1128" s="441">
        <f>hourly1!$F1129*유형화!$G$71/hourly1!$F$8763+유형화!$G$72*hourly1!$G1129/hourly1!$F$8763+유형화!$G$74*hourly1!I1129/hourly1!$I$8763</f>
        <v>0.90511022705452304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443">
        <f>유형화!$F$71*hourly1!B1130/hourly1!$B$8763+유형화!$F$72*hourly1!C1130/hourly1!$C$8763+유형화!$F$73*hourly1!D1130/hourly1!$D$8763+유형화!$F$74*hourly1!E1130/hourly1!$E$8763</f>
        <v>85.63219687953918</v>
      </c>
      <c r="C1129" s="441">
        <f>hourly1!$F1130*유형화!$G$71/hourly1!$F$8763+유형화!$G$72*hourly1!$G1130/hourly1!$F$8763+유형화!$G$74*hourly1!I1130/hourly1!$I$8763</f>
        <v>1.389533912016562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443">
        <f>유형화!$F$71*hourly1!B1131/hourly1!$B$8763+유형화!$F$72*hourly1!C1131/hourly1!$C$8763+유형화!$F$73*hourly1!D1131/hourly1!$D$8763+유형화!$F$74*hourly1!E1131/hourly1!$E$8763</f>
        <v>85.670481329396893</v>
      </c>
      <c r="C1130" s="441">
        <f>hourly1!$F1131*유형화!$G$71/hourly1!$F$8763+유형화!$G$72*hourly1!$G1131/hourly1!$F$8763+유형화!$G$74*hourly1!I1131/hourly1!$I$8763</f>
        <v>1.7149297669073611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443">
        <f>유형화!$F$71*hourly1!B1132/hourly1!$B$8763+유형화!$F$72*hourly1!C1132/hourly1!$C$8763+유형화!$F$73*hourly1!D1132/hourly1!$D$8763+유형화!$F$74*hourly1!E1132/hourly1!$E$8763</f>
        <v>85.370163828030712</v>
      </c>
      <c r="C1131" s="441">
        <f>hourly1!$F1132*유형화!$G$71/hourly1!$F$8763+유형화!$G$72*hourly1!$G1132/hourly1!$F$8763+유형화!$G$74*hourly1!I1132/hourly1!$I$8763</f>
        <v>1.999808617595463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443">
        <f>유형화!$F$71*hourly1!B1133/hourly1!$B$8763+유형화!$F$72*hourly1!C1133/hourly1!$C$8763+유형화!$F$73*hourly1!D1133/hourly1!$D$8763+유형화!$F$74*hourly1!E1133/hourly1!$E$8763</f>
        <v>85.388019160779749</v>
      </c>
      <c r="C1132" s="441">
        <f>hourly1!$F1133*유형화!$G$71/hourly1!$F$8763+유형화!$G$72*hourly1!$G1133/hourly1!$F$8763+유형화!$G$74*hourly1!I1133/hourly1!$I$8763</f>
        <v>2.2566991819396152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443">
        <f>유형화!$F$71*hourly1!B1134/hourly1!$B$8763+유형화!$F$72*hourly1!C1134/hourly1!$C$8763+유형화!$F$73*hourly1!D1134/hourly1!$D$8763+유형화!$F$74*hourly1!E1134/hourly1!$E$8763</f>
        <v>85.331741920076439</v>
      </c>
      <c r="C1133" s="441">
        <f>hourly1!$F1134*유형화!$G$71/hourly1!$F$8763+유형화!$G$72*hourly1!$G1134/hourly1!$F$8763+유형화!$G$74*hourly1!I1134/hourly1!$I$8763</f>
        <v>2.4492906517842403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443">
        <f>유형화!$F$71*hourly1!B1135/hourly1!$B$8763+유형화!$F$72*hourly1!C1135/hourly1!$C$8763+유형화!$F$73*hourly1!D1135/hourly1!$D$8763+유형화!$F$74*hourly1!E1135/hourly1!$E$8763</f>
        <v>85.393541184313776</v>
      </c>
      <c r="C1134" s="441">
        <f>hourly1!$F1135*유형화!$G$71/hourly1!$F$8763+유형화!$G$72*hourly1!$G1135/hourly1!$F$8763+유형화!$G$74*hourly1!I1135/hourly1!$I$8763</f>
        <v>2.6882203187519784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443">
        <f>유형화!$F$71*hourly1!B1136/hourly1!$B$8763+유형화!$F$72*hourly1!C1136/hourly1!$C$8763+유형화!$F$73*hourly1!D1136/hourly1!$D$8763+유형화!$F$74*hourly1!E1136/hourly1!$E$8763</f>
        <v>86.420511882247382</v>
      </c>
      <c r="C1135" s="441">
        <f>hourly1!$F1136*유형화!$G$71/hourly1!$F$8763+유형화!$G$72*hourly1!$G1136/hourly1!$F$8763+유형화!$G$74*hourly1!I1136/hourly1!$I$8763</f>
        <v>2.793650349128332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443">
        <f>유형화!$F$71*hourly1!B1137/hourly1!$B$8763+유형화!$F$72*hourly1!C1137/hourly1!$C$8763+유형화!$F$73*hourly1!D1137/hourly1!$D$8763+유형화!$F$74*hourly1!E1137/hourly1!$E$8763</f>
        <v>93.220708764803177</v>
      </c>
      <c r="C1136" s="441">
        <f>hourly1!$F1137*유형화!$G$71/hourly1!$F$8763+유형화!$G$72*hourly1!$G1137/hourly1!$F$8763+유형화!$G$74*hourly1!I1137/hourly1!$I$8763</f>
        <v>7.3279575828769312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443">
        <f>유형화!$F$71*hourly1!B1138/hourly1!$B$8763+유형화!$F$72*hourly1!C1138/hourly1!$C$8763+유형화!$F$73*hourly1!D1138/hourly1!$D$8763+유형화!$F$74*hourly1!E1138/hourly1!$E$8763</f>
        <v>88.434339355857148</v>
      </c>
      <c r="C1137" s="441">
        <f>hourly1!$F1138*유형화!$G$71/hourly1!$F$8763+유형화!$G$72*hourly1!$G1138/hourly1!$F$8763+유형화!$G$74*hourly1!I1138/hourly1!$I$8763</f>
        <v>7.6073383976864903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443">
        <f>유형화!$F$71*hourly1!B1139/hourly1!$B$8763+유형화!$F$72*hourly1!C1139/hourly1!$C$8763+유형화!$F$73*hourly1!D1139/hourly1!$D$8763+유형화!$F$74*hourly1!E1139/hourly1!$E$8763</f>
        <v>90.90026421020103</v>
      </c>
      <c r="C1138" s="441">
        <f>hourly1!$F1139*유형화!$G$71/hourly1!$F$8763+유형화!$G$72*hourly1!$G1139/hourly1!$F$8763+유형화!$G$74*hourly1!I1139/hourly1!$I$8763</f>
        <v>6.9449024828275618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443">
        <f>유형화!$F$71*hourly1!B1140/hourly1!$B$8763+유형화!$F$72*hourly1!C1140/hourly1!$C$8763+유형화!$F$73*hourly1!D1140/hourly1!$D$8763+유형화!$F$74*hourly1!E1140/hourly1!$E$8763</f>
        <v>94.474794314123741</v>
      </c>
      <c r="C1139" s="441">
        <f>hourly1!$F1140*유형화!$G$71/hourly1!$F$8763+유형화!$G$72*hourly1!$G1140/hourly1!$F$8763+유형화!$G$74*hourly1!I1140/hourly1!$I$8763</f>
        <v>6.1308942722391286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443">
        <f>유형화!$F$71*hourly1!B1141/hourly1!$B$8763+유형화!$F$72*hourly1!C1141/hourly1!$C$8763+유형화!$F$73*hourly1!D1141/hourly1!$D$8763+유형화!$F$74*hourly1!E1141/hourly1!$E$8763</f>
        <v>97.182081549558859</v>
      </c>
      <c r="C1140" s="441">
        <f>hourly1!$F1141*유형화!$G$71/hourly1!$F$8763+유형화!$G$72*hourly1!$G1141/hourly1!$F$8763+유형화!$G$74*hourly1!I1141/hourly1!$I$8763</f>
        <v>5.3494687691087011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443">
        <f>유형화!$F$71*hourly1!B1142/hourly1!$B$8763+유형화!$F$72*hourly1!C1142/hourly1!$C$8763+유형화!$F$73*hourly1!D1142/hourly1!$D$8763+유형화!$F$74*hourly1!E1142/hourly1!$E$8763</f>
        <v>94.39123189573067</v>
      </c>
      <c r="C1141" s="441">
        <f>hourly1!$F1142*유형화!$G$71/hourly1!$F$8763+유형화!$G$72*hourly1!$G1142/hourly1!$F$8763+유형화!$G$74*hourly1!I1142/hourly1!$I$8763</f>
        <v>4.6917363689120117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443">
        <f>유형화!$F$71*hourly1!B1143/hourly1!$B$8763+유형화!$F$72*hourly1!C1143/hourly1!$C$8763+유형화!$F$73*hourly1!D1143/hourly1!$D$8763+유형화!$F$74*hourly1!E1143/hourly1!$E$8763</f>
        <v>92.431750760903611</v>
      </c>
      <c r="C1142" s="441">
        <f>hourly1!$F1143*유형화!$G$71/hourly1!$F$8763+유형화!$G$72*hourly1!$G1143/hourly1!$F$8763+유형화!$G$74*hourly1!I1143/hourly1!$I$8763</f>
        <v>3.4327413362189532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443">
        <f>유형화!$F$71*hourly1!B1144/hourly1!$B$8763+유형화!$F$72*hourly1!C1144/hourly1!$C$8763+유형화!$F$73*hourly1!D1144/hourly1!$D$8763+유형화!$F$74*hourly1!E1144/hourly1!$E$8763</f>
        <v>85.060231298674864</v>
      </c>
      <c r="C1143" s="441">
        <f>hourly1!$F1144*유형화!$G$71/hourly1!$F$8763+유형화!$G$72*hourly1!$G1144/hourly1!$F$8763+유형화!$G$74*hourly1!I1144/hourly1!$I$8763</f>
        <v>3.5605912126084878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443">
        <f>유형화!$F$71*hourly1!B1145/hourly1!$B$8763+유형화!$F$72*hourly1!C1145/hourly1!$C$8763+유형화!$F$73*hourly1!D1145/hourly1!$D$8763+유형화!$F$74*hourly1!E1145/hourly1!$E$8763</f>
        <v>87.525729558925988</v>
      </c>
      <c r="C1144" s="441">
        <f>hourly1!$F1145*유형화!$G$71/hourly1!$F$8763+유형화!$G$72*hourly1!$G1145/hourly1!$F$8763+유형화!$G$74*hourly1!I1145/hourly1!$I$8763</f>
        <v>3.3905925375260253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443">
        <f>유형화!$F$71*hourly1!B1146/hourly1!$B$8763+유형화!$F$72*hourly1!C1146/hourly1!$C$8763+유형화!$F$73*hourly1!D1146/hourly1!$D$8763+유형화!$F$74*hourly1!E1146/hourly1!$E$8763</f>
        <v>85.918541054400393</v>
      </c>
      <c r="C1145" s="441">
        <f>hourly1!$F1146*유형화!$G$71/hourly1!$F$8763+유형화!$G$72*hourly1!$G1146/hourly1!$F$8763+유형화!$G$74*hourly1!I1146/hourly1!$I$8763</f>
        <v>3.3136404713154968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443">
        <f>유형화!$F$71*hourly1!B1147/hourly1!$B$8763+유형화!$F$72*hourly1!C1147/hourly1!$C$8763+유형화!$F$73*hourly1!D1147/hourly1!$D$8763+유형화!$F$74*hourly1!E1147/hourly1!$E$8763</f>
        <v>84.743762542095808</v>
      </c>
      <c r="C1146" s="441">
        <f>hourly1!$F1147*유형화!$G$71/hourly1!$F$8763+유형화!$G$72*hourly1!$G1147/hourly1!$F$8763+유형화!$G$74*hourly1!I1147/hourly1!$I$8763</f>
        <v>3.4201713216918845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443">
        <f>유형화!$F$71*hourly1!B1148/hourly1!$B$8763+유형화!$F$72*hourly1!C1148/hourly1!$C$8763+유형화!$F$73*hourly1!D1148/hourly1!$D$8763+유형화!$F$74*hourly1!E1148/hourly1!$E$8763</f>
        <v>83.536678936001366</v>
      </c>
      <c r="C1147" s="441">
        <f>hourly1!$F1148*유형화!$G$71/hourly1!$F$8763+유형화!$G$72*hourly1!$G1148/hourly1!$F$8763+유형화!$G$74*hourly1!I1148/hourly1!$I$8763</f>
        <v>3.7848678999094285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443">
        <f>유형화!$F$71*hourly1!B1149/hourly1!$B$8763+유형화!$F$72*hourly1!C1149/hourly1!$C$8763+유형화!$F$73*hourly1!D1149/hourly1!$D$8763+유형화!$F$74*hourly1!E1149/hourly1!$E$8763</f>
        <v>90.440523963293842</v>
      </c>
      <c r="C1148" s="441">
        <f>hourly1!$F1149*유형화!$G$71/hourly1!$F$8763+유형화!$G$72*hourly1!$G1149/hourly1!$F$8763+유형화!$G$74*hourly1!I1149/hourly1!$I$8763</f>
        <v>3.6809785202751781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443">
        <f>유형화!$F$71*hourly1!B1150/hourly1!$B$8763+유형화!$F$72*hourly1!C1150/hourly1!$C$8763+유형화!$F$73*hourly1!D1150/hourly1!$D$8763+유형화!$F$74*hourly1!E1150/hourly1!$E$8763</f>
        <v>98.93984177201645</v>
      </c>
      <c r="C1149" s="441">
        <f>hourly1!$F1150*유형화!$G$71/hourly1!$F$8763+유형화!$G$72*hourly1!$G1150/hourly1!$F$8763+유형화!$G$74*hourly1!I1150/hourly1!$I$8763</f>
        <v>3.6450311955702865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443">
        <f>유형화!$F$71*hourly1!B1151/hourly1!$B$8763+유형화!$F$72*hourly1!C1151/hourly1!$C$8763+유형화!$F$73*hourly1!D1151/hourly1!$D$8763+유형화!$F$74*hourly1!E1151/hourly1!$E$8763</f>
        <v>88.215316468767199</v>
      </c>
      <c r="C1150" s="441">
        <f>hourly1!$F1151*유형화!$G$71/hourly1!$F$8763+유형화!$G$72*hourly1!$G1151/hourly1!$F$8763+유형화!$G$74*hourly1!I1151/hourly1!$I$8763</f>
        <v>4.2396055263939258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443">
        <f>유형화!$F$71*hourly1!B1152/hourly1!$B$8763+유형화!$F$72*hourly1!C1152/hourly1!$C$8763+유형화!$F$73*hourly1!D1152/hourly1!$D$8763+유형화!$F$74*hourly1!E1152/hourly1!$E$8763</f>
        <v>86.393380497948058</v>
      </c>
      <c r="C1151" s="441">
        <f>hourly1!$F1152*유형화!$G$71/hourly1!$F$8763+유형화!$G$72*hourly1!$G1152/hourly1!$F$8763+유형화!$G$74*hourly1!I1152/hourly1!$I$8763</f>
        <v>0.35988329243197115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443">
        <f>유형화!$F$71*hourly1!B1153/hourly1!$B$8763+유형화!$F$72*hourly1!C1153/hourly1!$C$8763+유형화!$F$73*hourly1!D1153/hourly1!$D$8763+유형화!$F$74*hourly1!E1153/hourly1!$E$8763</f>
        <v>84.55257010849158</v>
      </c>
      <c r="C1152" s="441">
        <f>hourly1!$F1153*유형화!$G$71/hourly1!$F$8763+유형화!$G$72*hourly1!$G1153/hourly1!$F$8763+유형화!$G$74*hourly1!I1153/hourly1!$I$8763</f>
        <v>0.35623729994131781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443">
        <f>유형화!$F$71*hourly1!B1154/hourly1!$B$8763+유형화!$F$72*hourly1!C1154/hourly1!$C$8763+유형화!$F$73*hourly1!D1154/hourly1!$D$8763+유형화!$F$74*hourly1!E1154/hourly1!$E$8763</f>
        <v>83.788040096421753</v>
      </c>
      <c r="C1153" s="441">
        <f>hourly1!$F1154*유형화!$G$71/hourly1!$F$8763+유형화!$G$72*hourly1!$G1154/hourly1!$F$8763+유형화!$G$74*hourly1!I1154/hourly1!$I$8763</f>
        <v>0.44475570790742169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443">
        <f>유형화!$F$71*hourly1!B1155/hourly1!$B$8763+유형화!$F$72*hourly1!C1155/hourly1!$C$8763+유형화!$F$73*hourly1!D1155/hourly1!$D$8763+유형화!$F$74*hourly1!E1155/hourly1!$E$8763</f>
        <v>102.11701552671454</v>
      </c>
      <c r="C1154" s="441">
        <f>hourly1!$F1155*유형화!$G$71/hourly1!$F$8763+유형화!$G$72*hourly1!$G1155/hourly1!$F$8763+유형화!$G$74*hourly1!I1155/hourly1!$I$8763</f>
        <v>0.8974801672921684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443">
        <f>유형화!$F$71*hourly1!B1156/hourly1!$B$8763+유형화!$F$72*hourly1!C1156/hourly1!$C$8763+유형화!$F$73*hourly1!D1156/hourly1!$D$8763+유형화!$F$74*hourly1!E1156/hourly1!$E$8763</f>
        <v>101.90429675232868</v>
      </c>
      <c r="C1155" s="441">
        <f>hourly1!$F1156*유형화!$G$71/hourly1!$F$8763+유형화!$G$72*hourly1!$G1156/hourly1!$F$8763+유형화!$G$74*hourly1!I1156/hourly1!$I$8763</f>
        <v>1.3446588661610652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443">
        <f>유형화!$F$71*hourly1!B1157/hourly1!$B$8763+유형화!$F$72*hourly1!C1157/hourly1!$C$8763+유형화!$F$73*hourly1!D1157/hourly1!$D$8763+유형화!$F$74*hourly1!E1157/hourly1!$E$8763</f>
        <v>102.16468030667849</v>
      </c>
      <c r="C1156" s="441">
        <f>hourly1!$F1157*유형화!$G$71/hourly1!$F$8763+유형화!$G$72*hourly1!$G1157/hourly1!$F$8763+유형화!$G$74*hourly1!I1157/hourly1!$I$8763</f>
        <v>1.7923193594937141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443">
        <f>유형화!$F$71*hourly1!B1158/hourly1!$B$8763+유형화!$F$72*hourly1!C1158/hourly1!$C$8763+유형화!$F$73*hourly1!D1158/hourly1!$D$8763+유형화!$F$74*hourly1!E1158/hourly1!$E$8763</f>
        <v>101.89209142134148</v>
      </c>
      <c r="C1157" s="441">
        <f>hourly1!$F1158*유형화!$G$71/hourly1!$F$8763+유형화!$G$72*hourly1!$G1158/hourly1!$F$8763+유형화!$G$74*hourly1!I1158/hourly1!$I$8763</f>
        <v>2.0907719581215742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443">
        <f>유형화!$F$71*hourly1!B1159/hourly1!$B$8763+유형화!$F$72*hourly1!C1159/hourly1!$C$8763+유형화!$F$73*hourly1!D1159/hourly1!$D$8763+유형화!$F$74*hourly1!E1159/hourly1!$E$8763</f>
        <v>101.7840777970556</v>
      </c>
      <c r="C1158" s="441">
        <f>hourly1!$F1159*유형화!$G$71/hourly1!$F$8763+유형화!$G$72*hourly1!$G1159/hourly1!$F$8763+유형화!$G$74*hourly1!I1159/hourly1!$I$8763</f>
        <v>2.3969273253301755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443">
        <f>유형화!$F$71*hourly1!B1160/hourly1!$B$8763+유형화!$F$72*hourly1!C1160/hourly1!$C$8763+유형화!$F$73*hourly1!D1160/hourly1!$D$8763+유형화!$F$74*hourly1!E1160/hourly1!$E$8763</f>
        <v>102.32332346874074</v>
      </c>
      <c r="C1159" s="441">
        <f>hourly1!$F1160*유형화!$G$71/hourly1!$F$8763+유형화!$G$72*hourly1!$G1160/hourly1!$F$8763+유형화!$G$74*hourly1!I1160/hourly1!$I$8763</f>
        <v>2.6692860692122489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443">
        <f>유형화!$F$71*hourly1!B1161/hourly1!$B$8763+유형화!$F$72*hourly1!C1161/hourly1!$C$8763+유형화!$F$73*hourly1!D1161/hourly1!$D$8763+유형화!$F$74*hourly1!E1161/hourly1!$E$8763</f>
        <v>108.78692813224292</v>
      </c>
      <c r="C1160" s="441">
        <f>hourly1!$F1161*유형화!$G$71/hourly1!$F$8763+유형화!$G$72*hourly1!$G1161/hourly1!$F$8763+유형화!$G$74*hourly1!I1161/hourly1!$I$8763</f>
        <v>7.4505878878533149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443">
        <f>유형화!$F$71*hourly1!B1162/hourly1!$B$8763+유형화!$F$72*hourly1!C1162/hourly1!$C$8763+유형화!$F$73*hourly1!D1162/hourly1!$D$8763+유형화!$F$74*hourly1!E1162/hourly1!$E$8763</f>
        <v>234.22542537999811</v>
      </c>
      <c r="C1161" s="441">
        <f>hourly1!$F1162*유형화!$G$71/hourly1!$F$8763+유형화!$G$72*hourly1!$G1162/hourly1!$F$8763+유형화!$G$74*hourly1!I1162/hourly1!$I$8763</f>
        <v>7.5964857424059078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443">
        <f>유형화!$F$71*hourly1!B1163/hourly1!$B$8763+유형화!$F$72*hourly1!C1163/hourly1!$C$8763+유형화!$F$73*hourly1!D1163/hourly1!$D$8763+유형화!$F$74*hourly1!E1163/hourly1!$E$8763</f>
        <v>365.18538719863363</v>
      </c>
      <c r="C1162" s="441">
        <f>hourly1!$F1163*유형화!$G$71/hourly1!$F$8763+유형화!$G$72*hourly1!$G1163/hourly1!$F$8763+유형화!$G$74*hourly1!I1163/hourly1!$I$8763</f>
        <v>6.9108004703355448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443">
        <f>유형화!$F$71*hourly1!B1164/hourly1!$B$8763+유형화!$F$72*hourly1!C1164/hourly1!$C$8763+유형화!$F$73*hourly1!D1164/hourly1!$D$8763+유형화!$F$74*hourly1!E1164/hourly1!$E$8763</f>
        <v>442.28124303912722</v>
      </c>
      <c r="C1163" s="441">
        <f>hourly1!$F1164*유형화!$G$71/hourly1!$F$8763+유형화!$G$72*hourly1!$G1164/hourly1!$F$8763+유형화!$G$74*hourly1!I1164/hourly1!$I$8763</f>
        <v>6.0291471042129618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443">
        <f>유형화!$F$71*hourly1!B1165/hourly1!$B$8763+유형화!$F$72*hourly1!C1165/hourly1!$C$8763+유형화!$F$73*hourly1!D1165/hourly1!$D$8763+유형화!$F$74*hourly1!E1165/hourly1!$E$8763</f>
        <v>517.98596054575296</v>
      </c>
      <c r="C1164" s="441">
        <f>hourly1!$F1165*유형화!$G$71/hourly1!$F$8763+유형화!$G$72*hourly1!$G1165/hourly1!$F$8763+유형화!$G$74*hourly1!I1165/hourly1!$I$8763</f>
        <v>5.2626411595363294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443">
        <f>유형화!$F$71*hourly1!B1166/hourly1!$B$8763+유형화!$F$72*hourly1!C1166/hourly1!$C$8763+유형화!$F$73*hourly1!D1166/hourly1!$D$8763+유형화!$F$74*hourly1!E1166/hourly1!$E$8763</f>
        <v>439.96494401845922</v>
      </c>
      <c r="C1165" s="441">
        <f>hourly1!$F1166*유형화!$G$71/hourly1!$F$8763+유형화!$G$72*hourly1!$G1166/hourly1!$F$8763+유형화!$G$74*hourly1!I1166/hourly1!$I$8763</f>
        <v>4.6145094160678628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443">
        <f>유형화!$F$71*hourly1!B1167/hourly1!$B$8763+유형화!$F$72*hourly1!C1167/hourly1!$C$8763+유형화!$F$73*hourly1!D1167/hourly1!$D$8763+유형화!$F$74*hourly1!E1167/hourly1!$E$8763</f>
        <v>269.81099650934715</v>
      </c>
      <c r="C1166" s="441">
        <f>hourly1!$F1167*유형화!$G$71/hourly1!$F$8763+유형화!$G$72*hourly1!$G1167/hourly1!$F$8763+유형화!$G$74*hourly1!I1167/hourly1!$I$8763</f>
        <v>3.557704266222637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443">
        <f>유형화!$F$71*hourly1!B1168/hourly1!$B$8763+유형화!$F$72*hourly1!C1168/hourly1!$C$8763+유형화!$F$73*hourly1!D1168/hourly1!$D$8763+유형화!$F$74*hourly1!E1168/hourly1!$E$8763</f>
        <v>353.28251372203425</v>
      </c>
      <c r="C1167" s="441">
        <f>hourly1!$F1168*유형화!$G$71/hourly1!$F$8763+유형화!$G$72*hourly1!$G1168/hourly1!$F$8763+유형화!$G$74*hourly1!I1168/hourly1!$I$8763</f>
        <v>3.753136958976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443">
        <f>유형화!$F$71*hourly1!B1169/hourly1!$B$8763+유형화!$F$72*hourly1!C1169/hourly1!$C$8763+유형화!$F$73*hourly1!D1169/hourly1!$D$8763+유형화!$F$74*hourly1!E1169/hourly1!$E$8763</f>
        <v>501.25665953748057</v>
      </c>
      <c r="C1168" s="441">
        <f>hourly1!$F1169*유형화!$G$71/hourly1!$F$8763+유형화!$G$72*hourly1!$G1169/hourly1!$F$8763+유형화!$G$74*hourly1!I1169/hourly1!$I$8763</f>
        <v>3.587864296447036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443">
        <f>유형화!$F$71*hourly1!B1170/hourly1!$B$8763+유형화!$F$72*hourly1!C1170/hourly1!$C$8763+유형화!$F$73*hourly1!D1170/hourly1!$D$8763+유형화!$F$74*hourly1!E1170/hourly1!$E$8763</f>
        <v>424.83394887771442</v>
      </c>
      <c r="C1169" s="441">
        <f>hourly1!$F1170*유형화!$G$71/hourly1!$F$8763+유형화!$G$72*hourly1!$G1170/hourly1!$F$8763+유형화!$G$74*hourly1!I1170/hourly1!$I$8763</f>
        <v>3.5153264862968459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443">
        <f>유형화!$F$71*hourly1!B1171/hourly1!$B$8763+유형화!$F$72*hourly1!C1171/hourly1!$C$8763+유형화!$F$73*hourly1!D1171/hourly1!$D$8763+유형화!$F$74*hourly1!E1171/hourly1!$E$8763</f>
        <v>368.71794652166881</v>
      </c>
      <c r="C1170" s="441">
        <f>hourly1!$F1171*유형화!$G$71/hourly1!$F$8763+유형화!$G$72*hourly1!$G1171/hourly1!$F$8763+유형화!$G$74*hourly1!I1171/hourly1!$I$8763</f>
        <v>3.7402296580037078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443">
        <f>유형화!$F$71*hourly1!B1172/hourly1!$B$8763+유형화!$F$72*hourly1!C1172/hourly1!$C$8763+유형화!$F$73*hourly1!D1172/hourly1!$D$8763+유형화!$F$74*hourly1!E1172/hourly1!$E$8763</f>
        <v>220.56251717653802</v>
      </c>
      <c r="C1171" s="441">
        <f>hourly1!$F1172*유형화!$G$71/hourly1!$F$8763+유형화!$G$72*hourly1!$G1172/hourly1!$F$8763+유형화!$G$74*hourly1!I1172/hourly1!$I$8763</f>
        <v>4.0318515693828925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443">
        <f>유형화!$F$71*hourly1!B1173/hourly1!$B$8763+유형화!$F$72*hourly1!C1173/hourly1!$C$8763+유형화!$F$73*hourly1!D1173/hourly1!$D$8763+유형화!$F$74*hourly1!E1173/hourly1!$E$8763</f>
        <v>156.48151280351152</v>
      </c>
      <c r="C1172" s="441">
        <f>hourly1!$F1173*유형화!$G$71/hourly1!$F$8763+유형화!$G$72*hourly1!$G1173/hourly1!$F$8763+유형화!$G$74*hourly1!I1173/hourly1!$I$8763</f>
        <v>3.9165229519824849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443">
        <f>유형화!$F$71*hourly1!B1174/hourly1!$B$8763+유형화!$F$72*hourly1!C1174/hourly1!$C$8763+유형화!$F$73*hourly1!D1174/hourly1!$D$8763+유형화!$F$74*hourly1!E1174/hourly1!$E$8763</f>
        <v>165.50792553330967</v>
      </c>
      <c r="C1173" s="441">
        <f>hourly1!$F1174*유형화!$G$71/hourly1!$F$8763+유형화!$G$72*hourly1!$G1174/hourly1!$F$8763+유형화!$G$74*hourly1!I1174/hourly1!$I$8763</f>
        <v>3.9257302291403788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443">
        <f>유형화!$F$71*hourly1!B1175/hourly1!$B$8763+유형화!$F$72*hourly1!C1175/hourly1!$C$8763+유형화!$F$73*hourly1!D1175/hourly1!$D$8763+유형화!$F$74*hourly1!E1175/hourly1!$E$8763</f>
        <v>89.592253181694673</v>
      </c>
      <c r="C1174" s="441">
        <f>hourly1!$F1175*유형화!$G$71/hourly1!$F$8763+유형화!$G$72*hourly1!$G1175/hourly1!$F$8763+유형화!$G$74*hourly1!I1175/hourly1!$I$8763</f>
        <v>4.6467325817542502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443">
        <f>유형화!$F$71*hourly1!B1176/hourly1!$B$8763+유형화!$F$72*hourly1!C1176/hourly1!$C$8763+유형화!$F$73*hourly1!D1176/hourly1!$D$8763+유형화!$F$74*hourly1!E1176/hourly1!$E$8763</f>
        <v>88.223720372394553</v>
      </c>
      <c r="C1175" s="441">
        <f>hourly1!$F1176*유형화!$G$71/hourly1!$F$8763+유형화!$G$72*hourly1!$G1176/hourly1!$F$8763+유형화!$G$74*hourly1!I1176/hourly1!$I$8763</f>
        <v>0.40590912664977064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443">
        <f>유형화!$F$71*hourly1!B1177/hourly1!$B$8763+유형화!$F$72*hourly1!C1177/hourly1!$C$8763+유형화!$F$73*hourly1!D1177/hourly1!$D$8763+유형화!$F$74*hourly1!E1177/hourly1!$E$8763</f>
        <v>86.786600712847871</v>
      </c>
      <c r="C1176" s="441">
        <f>hourly1!$F1177*유형화!$G$71/hourly1!$F$8763+유형화!$G$72*hourly1!$G1177/hourly1!$F$8763+유형화!$G$74*hourly1!I1177/hourly1!$I$8763</f>
        <v>0.44029827530105098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443">
        <f>유형화!$F$71*hourly1!B1178/hourly1!$B$8763+유형화!$F$72*hourly1!C1178/hourly1!$C$8763+유형화!$F$73*hourly1!D1178/hourly1!$D$8763+유형화!$F$74*hourly1!E1178/hourly1!$E$8763</f>
        <v>86.651699882014753</v>
      </c>
      <c r="C1177" s="441">
        <f>hourly1!$F1178*유형화!$G$71/hourly1!$F$8763+유형화!$G$72*hourly1!$G1178/hourly1!$F$8763+유형화!$G$74*hourly1!I1178/hourly1!$I$8763</f>
        <v>0.98438169850725354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443">
        <f>유형화!$F$71*hourly1!B1179/hourly1!$B$8763+유형화!$F$72*hourly1!C1179/hourly1!$C$8763+유형화!$F$73*hourly1!D1179/hourly1!$D$8763+유형화!$F$74*hourly1!E1179/hourly1!$E$8763</f>
        <v>87.524772092184492</v>
      </c>
      <c r="C1178" s="441">
        <f>hourly1!$F1179*유형화!$G$71/hourly1!$F$8763+유형화!$G$72*hourly1!$G1179/hourly1!$F$8763+유형화!$G$74*hourly1!I1179/hourly1!$I$8763</f>
        <v>1.4018238247653996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443">
        <f>유형화!$F$71*hourly1!B1180/hourly1!$B$8763+유형화!$F$72*hourly1!C1180/hourly1!$C$8763+유형화!$F$73*hourly1!D1180/hourly1!$D$8763+유형화!$F$74*hourly1!E1180/hourly1!$E$8763</f>
        <v>88.070186859576694</v>
      </c>
      <c r="C1179" s="441">
        <f>hourly1!$F1180*유형화!$G$71/hourly1!$F$8763+유형화!$G$72*hourly1!$G1180/hourly1!$F$8763+유형화!$G$74*hourly1!I1180/hourly1!$I$8763</f>
        <v>1.8248810850908759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443">
        <f>유형화!$F$71*hourly1!B1181/hourly1!$B$8763+유형화!$F$72*hourly1!C1181/hourly1!$C$8763+유형화!$F$73*hourly1!D1181/hourly1!$D$8763+유형화!$F$74*hourly1!E1181/hourly1!$E$8763</f>
        <v>89.090566749909598</v>
      </c>
      <c r="C1180" s="441">
        <f>hourly1!$F1181*유형화!$G$71/hourly1!$F$8763+유형화!$G$72*hourly1!$G1181/hourly1!$F$8763+유형화!$G$74*hourly1!I1181/hourly1!$I$8763</f>
        <v>2.2209602810952513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443">
        <f>유형화!$F$71*hourly1!B1182/hourly1!$B$8763+유형화!$F$72*hourly1!C1182/hourly1!$C$8763+유형화!$F$73*hourly1!D1182/hourly1!$D$8763+유형화!$F$74*hourly1!E1182/hourly1!$E$8763</f>
        <v>89.847060274397705</v>
      </c>
      <c r="C1181" s="441">
        <f>hourly1!$F1182*유형화!$G$71/hourly1!$F$8763+유형화!$G$72*hourly1!$G1182/hourly1!$F$8763+유형화!$G$74*hourly1!I1182/hourly1!$I$8763</f>
        <v>2.5157309269911798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443">
        <f>유형화!$F$71*hourly1!B1183/hourly1!$B$8763+유형화!$F$72*hourly1!C1183/hourly1!$C$8763+유형화!$F$73*hourly1!D1183/hourly1!$D$8763+유형화!$F$74*hourly1!E1183/hourly1!$E$8763</f>
        <v>90.638871049831693</v>
      </c>
      <c r="C1182" s="441">
        <f>hourly1!$F1183*유형화!$G$71/hourly1!$F$8763+유형화!$G$72*hourly1!$G1183/hourly1!$F$8763+유형화!$G$74*hourly1!I1183/hourly1!$I$8763</f>
        <v>2.7852400794766683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443">
        <f>유형화!$F$71*hourly1!B1184/hourly1!$B$8763+유형화!$F$72*hourly1!C1184/hourly1!$C$8763+유형화!$F$73*hourly1!D1184/hourly1!$D$8763+유형화!$F$74*hourly1!E1184/hourly1!$E$8763</f>
        <v>92.278634682141217</v>
      </c>
      <c r="C1183" s="441">
        <f>hourly1!$F1184*유형화!$G$71/hourly1!$F$8763+유형화!$G$72*hourly1!$G1184/hourly1!$F$8763+유형화!$G$74*hourly1!I1184/hourly1!$I$8763</f>
        <v>3.0336821095616595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443">
        <f>유형화!$F$71*hourly1!B1185/hourly1!$B$8763+유형화!$F$72*hourly1!C1185/hourly1!$C$8763+유형화!$F$73*hourly1!D1185/hourly1!$D$8763+유형화!$F$74*hourly1!E1185/hourly1!$E$8763</f>
        <v>99.953368414585213</v>
      </c>
      <c r="C1184" s="441">
        <f>hourly1!$F1185*유형화!$G$71/hourly1!$F$8763+유형화!$G$72*hourly1!$G1185/hourly1!$F$8763+유형화!$G$74*hourly1!I1185/hourly1!$I$8763</f>
        <v>7.8264528801648128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443">
        <f>유형화!$F$71*hourly1!B1186/hourly1!$B$8763+유형화!$F$72*hourly1!C1186/hourly1!$C$8763+유형화!$F$73*hourly1!D1186/hourly1!$D$8763+유형화!$F$74*hourly1!E1186/hourly1!$E$8763</f>
        <v>234.48230612285286</v>
      </c>
      <c r="C1185" s="441">
        <f>hourly1!$F1186*유형화!$G$71/hourly1!$F$8763+유형화!$G$72*hourly1!$G1186/hourly1!$F$8763+유형화!$G$74*hourly1!I1186/hourly1!$I$8763</f>
        <v>7.9181272389524651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443">
        <f>유형화!$F$71*hourly1!B1187/hourly1!$B$8763+유형화!$F$72*hourly1!C1187/hourly1!$C$8763+유형화!$F$73*hourly1!D1187/hourly1!$D$8763+유형화!$F$74*hourly1!E1187/hourly1!$E$8763</f>
        <v>364.77964407714433</v>
      </c>
      <c r="C1186" s="441">
        <f>hourly1!$F1187*유형화!$G$71/hourly1!$F$8763+유형화!$G$72*hourly1!$G1187/hourly1!$F$8763+유형화!$G$74*hourly1!I1187/hourly1!$I$8763</f>
        <v>7.1581919519888251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443">
        <f>유형화!$F$71*hourly1!B1188/hourly1!$B$8763+유형화!$F$72*hourly1!C1188/hourly1!$C$8763+유형화!$F$73*hourly1!D1188/hourly1!$D$8763+유형화!$F$74*hourly1!E1188/hourly1!$E$8763</f>
        <v>440.37500259571061</v>
      </c>
      <c r="C1187" s="441">
        <f>hourly1!$F1188*유형화!$G$71/hourly1!$F$8763+유형화!$G$72*hourly1!$G1188/hourly1!$F$8763+유형화!$G$74*hourly1!I1188/hourly1!$I$8763</f>
        <v>6.2298950602188965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443">
        <f>유형화!$F$71*hourly1!B1189/hourly1!$B$8763+유형화!$F$72*hourly1!C1189/hourly1!$C$8763+유형화!$F$73*hourly1!D1189/hourly1!$D$8763+유형화!$F$74*hourly1!E1189/hourly1!$E$8763</f>
        <v>514.51172611506638</v>
      </c>
      <c r="C1188" s="441">
        <f>hourly1!$F1189*유형화!$G$71/hourly1!$F$8763+유형화!$G$72*hourly1!$G1189/hourly1!$F$8763+유형화!$G$74*hourly1!I1189/hourly1!$I$8763</f>
        <v>5.4547578692983025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443">
        <f>유형화!$F$71*hourly1!B1190/hourly1!$B$8763+유형화!$F$72*hourly1!C1190/hourly1!$C$8763+유형화!$F$73*hourly1!D1190/hourly1!$D$8763+유형화!$F$74*hourly1!E1190/hourly1!$E$8763</f>
        <v>435.52449292741682</v>
      </c>
      <c r="C1189" s="441">
        <f>hourly1!$F1190*유형화!$G$71/hourly1!$F$8763+유형화!$G$72*hourly1!$G1190/hourly1!$F$8763+유형화!$G$74*hourly1!I1190/hourly1!$I$8763</f>
        <v>4.8082323903679924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443">
        <f>유형화!$F$71*hourly1!B1191/hourly1!$B$8763+유형화!$F$72*hourly1!C1191/hourly1!$C$8763+유형화!$F$73*hourly1!D1191/hourly1!$D$8763+유형화!$F$74*hourly1!E1191/hourly1!$E$8763</f>
        <v>265.50094101265728</v>
      </c>
      <c r="C1190" s="441">
        <f>hourly1!$F1191*유형화!$G$71/hourly1!$F$8763+유형화!$G$72*hourly1!$G1191/hourly1!$F$8763+유형화!$G$74*hourly1!I1191/hourly1!$I$8763</f>
        <v>3.7542385673118597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443">
        <f>유형화!$F$71*hourly1!B1192/hourly1!$B$8763+유형화!$F$72*hourly1!C1192/hourly1!$C$8763+유형화!$F$73*hourly1!D1192/hourly1!$D$8763+유형화!$F$74*hourly1!E1192/hourly1!$E$8763</f>
        <v>348.69400604119903</v>
      </c>
      <c r="C1191" s="441">
        <f>hourly1!$F1192*유형화!$G$71/hourly1!$F$8763+유형화!$G$72*hourly1!$G1192/hourly1!$F$8763+유형화!$G$74*hourly1!I1192/hourly1!$I$8763</f>
        <v>3.938248941198419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443">
        <f>유형화!$F$71*hourly1!B1193/hourly1!$B$8763+유형화!$F$72*hourly1!C1193/hourly1!$C$8763+유형화!$F$73*hourly1!D1193/hourly1!$D$8763+유형화!$F$74*hourly1!E1193/hourly1!$E$8763</f>
        <v>496.24763435974359</v>
      </c>
      <c r="C1192" s="441">
        <f>hourly1!$F1193*유형화!$G$71/hourly1!$F$8763+유형화!$G$72*hourly1!$G1193/hourly1!$F$8763+유형화!$G$74*hourly1!I1193/hourly1!$I$8763</f>
        <v>3.7335519079026129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443">
        <f>유형화!$F$71*hourly1!B1194/hourly1!$B$8763+유형화!$F$72*hourly1!C1194/hourly1!$C$8763+유형화!$F$73*hourly1!D1194/hourly1!$D$8763+유형화!$F$74*hourly1!E1194/hourly1!$E$8763</f>
        <v>420.4787407662734</v>
      </c>
      <c r="C1193" s="441">
        <f>hourly1!$F1194*유형화!$G$71/hourly1!$F$8763+유형화!$G$72*hourly1!$G1194/hourly1!$F$8763+유형화!$G$74*hourly1!I1194/hourly1!$I$8763</f>
        <v>3.6848425785797567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443">
        <f>유형화!$F$71*hourly1!B1195/hourly1!$B$8763+유형화!$F$72*hourly1!C1195/hourly1!$C$8763+유형화!$F$73*hourly1!D1195/hourly1!$D$8763+유형화!$F$74*hourly1!E1195/hourly1!$E$8763</f>
        <v>364.74373433440292</v>
      </c>
      <c r="C1194" s="441">
        <f>hourly1!$F1195*유형화!$G$71/hourly1!$F$8763+유형화!$G$72*hourly1!$G1195/hourly1!$F$8763+유형화!$G$74*hourly1!I1195/hourly1!$I$8763</f>
        <v>3.8852612527810213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443">
        <f>유형화!$F$71*hourly1!B1196/hourly1!$B$8763+유형화!$F$72*hourly1!C1196/hourly1!$C$8763+유형화!$F$73*hourly1!D1196/hourly1!$D$8763+유형화!$F$74*hourly1!E1196/hourly1!$E$8763</f>
        <v>217.53840587279058</v>
      </c>
      <c r="C1195" s="441">
        <f>hourly1!$F1196*유형화!$G$71/hourly1!$F$8763+유형화!$G$72*hourly1!$G1196/hourly1!$F$8763+유형화!$G$74*hourly1!I1196/hourly1!$I$8763</f>
        <v>4.2293444261786393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443">
        <f>유형화!$F$71*hourly1!B1197/hourly1!$B$8763+유형화!$F$72*hourly1!C1197/hourly1!$C$8763+유형화!$F$73*hourly1!D1197/hourly1!$D$8763+유형화!$F$74*hourly1!E1197/hourly1!$E$8763</f>
        <v>156.17499072806291</v>
      </c>
      <c r="C1196" s="441">
        <f>hourly1!$F1197*유형화!$G$71/hourly1!$F$8763+유형화!$G$72*hourly1!$G1197/hourly1!$F$8763+유형화!$G$74*hourly1!I1197/hourly1!$I$8763</f>
        <v>4.1619559649131563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443">
        <f>유형화!$F$71*hourly1!B1198/hourly1!$B$8763+유형화!$F$72*hourly1!C1198/hourly1!$C$8763+유형화!$F$73*hourly1!D1198/hourly1!$D$8763+유형화!$F$74*hourly1!E1198/hourly1!$E$8763</f>
        <v>164.71324709758542</v>
      </c>
      <c r="C1197" s="441">
        <f>hourly1!$F1198*유형화!$G$71/hourly1!$F$8763+유형화!$G$72*hourly1!$G1198/hourly1!$F$8763+유형화!$G$74*hourly1!I1198/hourly1!$I$8763</f>
        <v>4.0727179882740803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443">
        <f>유형화!$F$71*hourly1!B1199/hourly1!$B$8763+유형화!$F$72*hourly1!C1199/hourly1!$C$8763+유형화!$F$73*hourly1!D1199/hourly1!$D$8763+유형화!$F$74*hourly1!E1199/hourly1!$E$8763</f>
        <v>89.408462226732155</v>
      </c>
      <c r="C1198" s="441">
        <f>hourly1!$F1199*유형화!$G$71/hourly1!$F$8763+유형화!$G$72*hourly1!$G1199/hourly1!$F$8763+유형화!$G$74*hourly1!I1199/hourly1!$I$8763</f>
        <v>4.7285603230401829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443">
        <f>유형화!$F$71*hourly1!B1200/hourly1!$B$8763+유형화!$F$72*hourly1!C1200/hourly1!$C$8763+유형화!$F$73*hourly1!D1200/hourly1!$D$8763+유형화!$F$74*hourly1!E1200/hourly1!$E$8763</f>
        <v>87.87350084204455</v>
      </c>
      <c r="C1199" s="441">
        <f>hourly1!$F1200*유형화!$G$71/hourly1!$F$8763+유형화!$G$72*hourly1!$G1200/hourly1!$F$8763+유형화!$G$74*hourly1!I1200/hourly1!$I$8763</f>
        <v>0.40672723729928506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443">
        <f>유형화!$F$71*hourly1!B1201/hourly1!$B$8763+유형화!$F$72*hourly1!C1201/hourly1!$C$8763+유형화!$F$73*hourly1!D1201/hourly1!$D$8763+유형화!$F$74*hourly1!E1201/hourly1!$E$8763</f>
        <v>86.299923212093859</v>
      </c>
      <c r="C1200" s="441">
        <f>hourly1!$F1201*유형화!$G$71/hourly1!$F$8763+유형화!$G$72*hourly1!$G1201/hourly1!$F$8763+유형화!$G$74*hourly1!I1201/hourly1!$I$8763</f>
        <v>0.4146409160304117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443">
        <f>유형화!$F$71*hourly1!B1202/hourly1!$B$8763+유형화!$F$72*hourly1!C1202/hourly1!$C$8763+유형화!$F$73*hourly1!D1202/hourly1!$D$8763+유형화!$F$74*hourly1!E1202/hourly1!$E$8763</f>
        <v>86.023440541809222</v>
      </c>
      <c r="C1201" s="441">
        <f>hourly1!$F1202*유형화!$G$71/hourly1!$F$8763+유형화!$G$72*hourly1!$G1202/hourly1!$F$8763+유형화!$G$74*hourly1!I1202/hourly1!$I$8763</f>
        <v>0.88151042425397652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443">
        <f>유형화!$F$71*hourly1!B1203/hourly1!$B$8763+유형화!$F$72*hourly1!C1203/hourly1!$C$8763+유형화!$F$73*hourly1!D1203/hourly1!$D$8763+유형화!$F$74*hourly1!E1203/hourly1!$E$8763</f>
        <v>86.447579348565142</v>
      </c>
      <c r="C1202" s="441">
        <f>hourly1!$F1203*유형화!$G$71/hourly1!$F$8763+유형화!$G$72*hourly1!$G1203/hourly1!$F$8763+유형화!$G$74*hourly1!I1203/hourly1!$I$8763</f>
        <v>1.1993452290865991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443">
        <f>유형화!$F$71*hourly1!B1204/hourly1!$B$8763+유형화!$F$72*hourly1!C1204/hourly1!$C$8763+유형화!$F$73*hourly1!D1204/hourly1!$D$8763+유형화!$F$74*hourly1!E1204/hourly1!$E$8763</f>
        <v>86.658951981591613</v>
      </c>
      <c r="C1203" s="441">
        <f>hourly1!$F1204*유형화!$G$71/hourly1!$F$8763+유형화!$G$72*hourly1!$G1204/hourly1!$F$8763+유형화!$G$74*hourly1!I1204/hourly1!$I$8763</f>
        <v>1.5491766440214048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443">
        <f>유형화!$F$71*hourly1!B1205/hourly1!$B$8763+유형화!$F$72*hourly1!C1205/hourly1!$C$8763+유형화!$F$73*hourly1!D1205/hourly1!$D$8763+유형화!$F$74*hourly1!E1205/hourly1!$E$8763</f>
        <v>87.097500188813981</v>
      </c>
      <c r="C1204" s="441">
        <f>hourly1!$F1205*유형화!$G$71/hourly1!$F$8763+유형화!$G$72*hourly1!$G1205/hourly1!$F$8763+유형화!$G$74*hourly1!I1205/hourly1!$I$8763</f>
        <v>1.8656759473467928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443">
        <f>유형화!$F$71*hourly1!B1206/hourly1!$B$8763+유형화!$F$72*hourly1!C1206/hourly1!$C$8763+유형화!$F$73*hourly1!D1206/hourly1!$D$8763+유형화!$F$74*hourly1!E1206/hourly1!$E$8763</f>
        <v>87.309635951273052</v>
      </c>
      <c r="C1205" s="441">
        <f>hourly1!$F1206*유형화!$G$71/hourly1!$F$8763+유형화!$G$72*hourly1!$G1206/hourly1!$F$8763+유형화!$G$74*hourly1!I1206/hourly1!$I$8763</f>
        <v>2.1111625064714792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443">
        <f>유형화!$F$71*hourly1!B1207/hourly1!$B$8763+유형화!$F$72*hourly1!C1207/hourly1!$C$8763+유형화!$F$73*hourly1!D1207/hourly1!$D$8763+유형화!$F$74*hourly1!E1207/hourly1!$E$8763</f>
        <v>87.554846975723819</v>
      </c>
      <c r="C1206" s="441">
        <f>hourly1!$F1207*유형화!$G$71/hourly1!$F$8763+유형화!$G$72*hourly1!$G1207/hourly1!$F$8763+유형화!$G$74*hourly1!I1207/hourly1!$I$8763</f>
        <v>2.3405612541097853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443">
        <f>유형화!$F$71*hourly1!B1208/hourly1!$B$8763+유형화!$F$72*hourly1!C1208/hourly1!$C$8763+유형화!$F$73*hourly1!D1208/hourly1!$D$8763+유형화!$F$74*hourly1!E1208/hourly1!$E$8763</f>
        <v>88.911759764798347</v>
      </c>
      <c r="C1207" s="441">
        <f>hourly1!$F1208*유형화!$G$71/hourly1!$F$8763+유형화!$G$72*hourly1!$G1208/hourly1!$F$8763+유형화!$G$74*hourly1!I1208/hourly1!$I$8763</f>
        <v>2.5918697338495007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443">
        <f>유형화!$F$71*hourly1!B1209/hourly1!$B$8763+유형화!$F$72*hourly1!C1209/hourly1!$C$8763+유형화!$F$73*hourly1!D1209/hourly1!$D$8763+유형화!$F$74*hourly1!E1209/hourly1!$E$8763</f>
        <v>96.069186540628408</v>
      </c>
      <c r="C1208" s="441">
        <f>hourly1!$F1209*유형화!$G$71/hourly1!$F$8763+유형화!$G$72*hourly1!$G1209/hourly1!$F$8763+유형화!$G$74*hourly1!I1209/hourly1!$I$8763</f>
        <v>7.3468253090024058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443">
        <f>유형화!$F$71*hourly1!B1210/hourly1!$B$8763+유형화!$F$72*hourly1!C1210/hourly1!$C$8763+유형화!$F$73*hourly1!D1210/hourly1!$D$8763+유형화!$F$74*hourly1!E1210/hourly1!$E$8763</f>
        <v>232.95326965612034</v>
      </c>
      <c r="C1209" s="441">
        <f>hourly1!$F1210*유형화!$G$71/hourly1!$F$8763+유형화!$G$72*hourly1!$G1210/hourly1!$F$8763+유형화!$G$74*hourly1!I1210/hourly1!$I$8763</f>
        <v>7.4502214936242455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443">
        <f>유형화!$F$71*hourly1!B1211/hourly1!$B$8763+유형화!$F$72*hourly1!C1211/hourly1!$C$8763+유형화!$F$73*hourly1!D1211/hourly1!$D$8763+유형화!$F$74*hourly1!E1211/hourly1!$E$8763</f>
        <v>361.74939929832999</v>
      </c>
      <c r="C1210" s="441">
        <f>hourly1!$F1211*유형화!$G$71/hourly1!$F$8763+유형화!$G$72*hourly1!$G1211/hourly1!$F$8763+유형화!$G$74*hourly1!I1211/hourly1!$I$8763</f>
        <v>6.6539144540826172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443">
        <f>유형화!$F$71*hourly1!B1212/hourly1!$B$8763+유형화!$F$72*hourly1!C1212/hourly1!$C$8763+유형화!$F$73*hourly1!D1212/hourly1!$D$8763+유형화!$F$74*hourly1!E1212/hourly1!$E$8763</f>
        <v>436.20844861188965</v>
      </c>
      <c r="C1211" s="441">
        <f>hourly1!$F1212*유형화!$G$71/hourly1!$F$8763+유형화!$G$72*hourly1!$G1212/hourly1!$F$8763+유형화!$G$74*hourly1!I1212/hourly1!$I$8763</f>
        <v>5.6485058277795668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443">
        <f>유형화!$F$71*hourly1!B1213/hourly1!$B$8763+유형화!$F$72*hourly1!C1213/hourly1!$C$8763+유형화!$F$73*hourly1!D1213/hourly1!$D$8763+유형화!$F$74*hourly1!E1213/hourly1!$E$8763</f>
        <v>509.11986117868668</v>
      </c>
      <c r="C1212" s="441">
        <f>hourly1!$F1213*유형화!$G$71/hourly1!$F$8763+유형화!$G$72*hourly1!$G1213/hourly1!$F$8763+유형화!$G$74*hourly1!I1213/hourly1!$I$8763</f>
        <v>4.8315965414018791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443">
        <f>유형화!$F$71*hourly1!B1214/hourly1!$B$8763+유형화!$F$72*hourly1!C1214/hourly1!$C$8763+유형화!$F$73*hourly1!D1214/hourly1!$D$8763+유형화!$F$74*hourly1!E1214/hourly1!$E$8763</f>
        <v>429.56946216945164</v>
      </c>
      <c r="C1213" s="441">
        <f>hourly1!$F1214*유형화!$G$71/hourly1!$F$8763+유형화!$G$72*hourly1!$G1214/hourly1!$F$8763+유형화!$G$74*hourly1!I1214/hourly1!$I$8763</f>
        <v>4.1111414151241785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443">
        <f>유형화!$F$71*hourly1!B1215/hourly1!$B$8763+유형화!$F$72*hourly1!C1215/hourly1!$C$8763+유형화!$F$73*hourly1!D1215/hourly1!$D$8763+유형화!$F$74*hourly1!E1215/hourly1!$E$8763</f>
        <v>259.61489525942528</v>
      </c>
      <c r="C1214" s="441">
        <f>hourly1!$F1215*유형화!$G$71/hourly1!$F$8763+유형화!$G$72*hourly1!$G1215/hourly1!$F$8763+유형화!$G$74*hourly1!I1215/hourly1!$I$8763</f>
        <v>3.0005387134174559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443">
        <f>유형화!$F$71*hourly1!B1216/hourly1!$B$8763+유형화!$F$72*hourly1!C1216/hourly1!$C$8763+유형화!$F$73*hourly1!D1216/hourly1!$D$8763+유형화!$F$74*hourly1!E1216/hourly1!$E$8763</f>
        <v>342.56063525279001</v>
      </c>
      <c r="C1215" s="441">
        <f>hourly1!$F1216*유형화!$G$71/hourly1!$F$8763+유형화!$G$72*hourly1!$G1216/hourly1!$F$8763+유형화!$G$74*hourly1!I1216/hourly1!$I$8763</f>
        <v>3.1500271950301926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443">
        <f>유형화!$F$71*hourly1!B1217/hourly1!$B$8763+유형화!$F$72*hourly1!C1217/hourly1!$C$8763+유형화!$F$73*hourly1!D1217/hourly1!$D$8763+유형화!$F$74*hourly1!E1217/hourly1!$E$8763</f>
        <v>490.12890996851911</v>
      </c>
      <c r="C1216" s="441">
        <f>hourly1!$F1217*유형화!$G$71/hourly1!$F$8763+유형화!$G$72*hourly1!$G1217/hourly1!$F$8763+유형화!$G$74*hourly1!I1217/hourly1!$I$8763</f>
        <v>2.9778692681578516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443">
        <f>유형화!$F$71*hourly1!B1218/hourly1!$B$8763+유형화!$F$72*hourly1!C1218/hourly1!$C$8763+유형화!$F$73*hourly1!D1218/hourly1!$D$8763+유형화!$F$74*hourly1!E1218/hourly1!$E$8763</f>
        <v>414.38111856283734</v>
      </c>
      <c r="C1217" s="441">
        <f>hourly1!$F1218*유형화!$G$71/hourly1!$F$8763+유형화!$G$72*hourly1!$G1218/hourly1!$F$8763+유형화!$G$74*hourly1!I1218/hourly1!$I$8763</f>
        <v>2.9002740412069272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443">
        <f>유형화!$F$71*hourly1!B1219/hourly1!$B$8763+유형화!$F$72*hourly1!C1219/hourly1!$C$8763+유형화!$F$73*hourly1!D1219/hourly1!$D$8763+유형화!$F$74*hourly1!E1219/hourly1!$E$8763</f>
        <v>358.95543076769025</v>
      </c>
      <c r="C1218" s="441">
        <f>hourly1!$F1219*유형화!$G$71/hourly1!$F$8763+유형화!$G$72*hourly1!$G1219/hourly1!$F$8763+유형화!$G$74*hourly1!I1219/hourly1!$I$8763</f>
        <v>3.1300895152838497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443">
        <f>유형화!$F$71*hourly1!B1220/hourly1!$B$8763+유형화!$F$72*hourly1!C1220/hourly1!$C$8763+유형화!$F$73*hourly1!D1220/hourly1!$D$8763+유형화!$F$74*hourly1!E1220/hourly1!$E$8763</f>
        <v>212.02949299722715</v>
      </c>
      <c r="C1219" s="441">
        <f>hourly1!$F1220*유형화!$G$71/hourly1!$F$8763+유형화!$G$72*hourly1!$G1220/hourly1!$F$8763+유형화!$G$74*hourly1!I1220/hourly1!$I$8763</f>
        <v>3.4508255778293773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443">
        <f>유형화!$F$71*hourly1!B1221/hourly1!$B$8763+유형화!$F$72*hourly1!C1221/hourly1!$C$8763+유형화!$F$73*hourly1!D1221/hourly1!$D$8763+유형화!$F$74*hourly1!E1221/hourly1!$E$8763</f>
        <v>153.25063134300501</v>
      </c>
      <c r="C1220" s="441">
        <f>hourly1!$F1221*유형화!$G$71/hourly1!$F$8763+유형화!$G$72*hourly1!$G1221/hourly1!$F$8763+유형화!$G$74*hourly1!I1221/hourly1!$I$8763</f>
        <v>3.3951280153778134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443">
        <f>유형화!$F$71*hourly1!B1222/hourly1!$B$8763+유형화!$F$72*hourly1!C1222/hourly1!$C$8763+유형화!$F$73*hourly1!D1222/hourly1!$D$8763+유형화!$F$74*hourly1!E1222/hourly1!$E$8763</f>
        <v>161.94538612542246</v>
      </c>
      <c r="C1221" s="441">
        <f>hourly1!$F1222*유형화!$G$71/hourly1!$F$8763+유형화!$G$72*hourly1!$G1222/hourly1!$F$8763+유형화!$G$74*hourly1!I1222/hourly1!$I$8763</f>
        <v>3.3696709540447141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443">
        <f>유형화!$F$71*hourly1!B1223/hourly1!$B$8763+유형화!$F$72*hourly1!C1223/hourly1!$C$8763+유형화!$F$73*hourly1!D1223/hourly1!$D$8763+유형화!$F$74*hourly1!E1223/hourly1!$E$8763</f>
        <v>87.552066933086962</v>
      </c>
      <c r="C1222" s="441">
        <f>hourly1!$F1223*유형화!$G$71/hourly1!$F$8763+유형화!$G$72*hourly1!$G1223/hourly1!$F$8763+유형화!$G$74*hourly1!I1223/hourly1!$I$8763</f>
        <v>4.0760394289749327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443">
        <f>유형화!$F$71*hourly1!B1224/hourly1!$B$8763+유형화!$F$72*hourly1!C1224/hourly1!$C$8763+유형화!$F$73*hourly1!D1224/hourly1!$D$8763+유형화!$F$74*hourly1!E1224/hourly1!$E$8763</f>
        <v>86.026902992729717</v>
      </c>
      <c r="C1223" s="441">
        <f>hourly1!$F1224*유형화!$G$71/hourly1!$F$8763+유형화!$G$72*hourly1!$G1224/hourly1!$F$8763+유형화!$G$74*hourly1!I1224/hourly1!$I$8763</f>
        <v>0.39902992642802548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443">
        <f>유형화!$F$71*hourly1!B1225/hourly1!$B$8763+유형화!$F$72*hourly1!C1225/hourly1!$C$8763+유형화!$F$73*hourly1!D1225/hourly1!$D$8763+유형화!$F$74*hourly1!E1225/hourly1!$E$8763</f>
        <v>84.575705728122074</v>
      </c>
      <c r="C1224" s="441">
        <f>hourly1!$F1225*유형화!$G$71/hourly1!$F$8763+유형화!$G$72*hourly1!$G1225/hourly1!$F$8763+유형화!$G$74*hourly1!I1225/hourly1!$I$8763</f>
        <v>0.32282235243038598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443">
        <f>유형화!$F$71*hourly1!B1226/hourly1!$B$8763+유형화!$F$72*hourly1!C1226/hourly1!$C$8763+유형화!$F$73*hourly1!D1226/hourly1!$D$8763+유형화!$F$74*hourly1!E1226/hourly1!$E$8763</f>
        <v>84.14484339560326</v>
      </c>
      <c r="C1225" s="441">
        <f>hourly1!$F1226*유형화!$G$71/hourly1!$F$8763+유형화!$G$72*hourly1!$G1226/hourly1!$F$8763+유형화!$G$74*hourly1!I1226/hourly1!$I$8763</f>
        <v>0.36321643688757566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443">
        <f>유형화!$F$71*hourly1!B1227/hourly1!$B$8763+유형화!$F$72*hourly1!C1227/hourly1!$C$8763+유형화!$F$73*hourly1!D1227/hourly1!$D$8763+유형화!$F$74*hourly1!E1227/hourly1!$E$8763</f>
        <v>84.90739929614287</v>
      </c>
      <c r="C1226" s="441">
        <f>hourly1!$F1227*유형화!$G$71/hourly1!$F$8763+유형화!$G$72*hourly1!$G1227/hourly1!$F$8763+유형화!$G$74*hourly1!I1227/hourly1!$I$8763</f>
        <v>0.69366625202978283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443">
        <f>유형화!$F$71*hourly1!B1228/hourly1!$B$8763+유형화!$F$72*hourly1!C1228/hourly1!$C$8763+유형화!$F$73*hourly1!D1228/hourly1!$D$8763+유형화!$F$74*hourly1!E1228/hourly1!$E$8763</f>
        <v>85.441528279814506</v>
      </c>
      <c r="C1227" s="441">
        <f>hourly1!$F1228*유형화!$G$71/hourly1!$F$8763+유형화!$G$72*hourly1!$G1228/hourly1!$F$8763+유형화!$G$74*hourly1!I1228/hourly1!$I$8763</f>
        <v>1.1492780216476712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443">
        <f>유형화!$F$71*hourly1!B1229/hourly1!$B$8763+유형화!$F$72*hourly1!C1229/hourly1!$C$8763+유형화!$F$73*hourly1!D1229/hourly1!$D$8763+유형화!$F$74*hourly1!E1229/hourly1!$E$8763</f>
        <v>86.345684979543051</v>
      </c>
      <c r="C1228" s="441">
        <f>hourly1!$F1229*유형화!$G$71/hourly1!$F$8763+유형화!$G$72*hourly1!$G1229/hourly1!$F$8763+유형화!$G$74*hourly1!I1229/hourly1!$I$8763</f>
        <v>1.6074382990230758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443">
        <f>유형화!$F$71*hourly1!B1230/hourly1!$B$8763+유형화!$F$72*hourly1!C1230/hourly1!$C$8763+유형화!$F$73*hourly1!D1230/hourly1!$D$8763+유형화!$F$74*hourly1!E1230/hourly1!$E$8763</f>
        <v>86.813341123694485</v>
      </c>
      <c r="C1229" s="441">
        <f>hourly1!$F1230*유형화!$G$71/hourly1!$F$8763+유형화!$G$72*hourly1!$G1230/hourly1!$F$8763+유형화!$G$74*hourly1!I1230/hourly1!$I$8763</f>
        <v>1.9317286038989478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443">
        <f>유형화!$F$71*hourly1!B1231/hourly1!$B$8763+유형화!$F$72*hourly1!C1231/hourly1!$C$8763+유형화!$F$73*hourly1!D1231/hourly1!$D$8763+유형화!$F$74*hourly1!E1231/hourly1!$E$8763</f>
        <v>87.238034502771058</v>
      </c>
      <c r="C1230" s="441">
        <f>hourly1!$F1231*유형화!$G$71/hourly1!$F$8763+유형화!$G$72*hourly1!$G1231/hourly1!$F$8763+유형화!$G$74*hourly1!I1231/hourly1!$I$8763</f>
        <v>2.2241689897749453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443">
        <f>유형화!$F$71*hourly1!B1232/hourly1!$B$8763+유형화!$F$72*hourly1!C1232/hourly1!$C$8763+유형화!$F$73*hourly1!D1232/hourly1!$D$8763+유형화!$F$74*hourly1!E1232/hourly1!$E$8763</f>
        <v>88.603697210681418</v>
      </c>
      <c r="C1231" s="441">
        <f>hourly1!$F1232*유형화!$G$71/hourly1!$F$8763+유형화!$G$72*hourly1!$G1232/hourly1!$F$8763+유형화!$G$74*hourly1!I1232/hourly1!$I$8763</f>
        <v>2.5340490617729849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443">
        <f>유형화!$F$71*hourly1!B1233/hourly1!$B$8763+유형화!$F$72*hourly1!C1233/hourly1!$C$8763+유형화!$F$73*hourly1!D1233/hourly1!$D$8763+유형화!$F$74*hourly1!E1233/hourly1!$E$8763</f>
        <v>95.691650768538935</v>
      </c>
      <c r="C1232" s="441">
        <f>hourly1!$F1233*유형화!$G$71/hourly1!$F$8763+유형화!$G$72*hourly1!$G1233/hourly1!$F$8763+유형화!$G$74*hourly1!I1233/hourly1!$I$8763</f>
        <v>7.3278322981240516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443">
        <f>유형화!$F$71*hourly1!B1234/hourly1!$B$8763+유형화!$F$72*hourly1!C1234/hourly1!$C$8763+유형화!$F$73*hourly1!D1234/hourly1!$D$8763+유형화!$F$74*hourly1!E1234/hourly1!$E$8763</f>
        <v>232.44757553869812</v>
      </c>
      <c r="C1233" s="441">
        <f>hourly1!$F1234*유형화!$G$71/hourly1!$F$8763+유형화!$G$72*hourly1!$G1234/hourly1!$F$8763+유형화!$G$74*hourly1!I1234/hourly1!$I$8763</f>
        <v>7.4635309065019637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443">
        <f>유형화!$F$71*hourly1!B1235/hourly1!$B$8763+유형화!$F$72*hourly1!C1235/hourly1!$C$8763+유형화!$F$73*hourly1!D1235/hourly1!$D$8763+유형화!$F$74*hourly1!E1235/hourly1!$E$8763</f>
        <v>361.78796814424948</v>
      </c>
      <c r="C1234" s="441">
        <f>hourly1!$F1235*유형화!$G$71/hourly1!$F$8763+유형화!$G$72*hourly1!$G1235/hourly1!$F$8763+유형화!$G$74*hourly1!I1235/hourly1!$I$8763</f>
        <v>6.9068182223003998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443">
        <f>유형화!$F$71*hourly1!B1236/hourly1!$B$8763+유형화!$F$72*hourly1!C1236/hourly1!$C$8763+유형화!$F$73*hourly1!D1236/hourly1!$D$8763+유형화!$F$74*hourly1!E1236/hourly1!$E$8763</f>
        <v>437.09453194188831</v>
      </c>
      <c r="C1235" s="441">
        <f>hourly1!$F1236*유형화!$G$71/hourly1!$F$8763+유형화!$G$72*hourly1!$G1236/hourly1!$F$8763+유형화!$G$74*hourly1!I1236/hourly1!$I$8763</f>
        <v>6.1207091554679058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443">
        <f>유형화!$F$71*hourly1!B1237/hourly1!$B$8763+유형화!$F$72*hourly1!C1237/hourly1!$C$8763+유형화!$F$73*hourly1!D1237/hourly1!$D$8763+유형화!$F$74*hourly1!E1237/hourly1!$E$8763</f>
        <v>511.52587082157044</v>
      </c>
      <c r="C1236" s="441">
        <f>hourly1!$F1237*유형화!$G$71/hourly1!$F$8763+유형화!$G$72*hourly1!$G1237/hourly1!$F$8763+유형화!$G$74*hourly1!I1237/hourly1!$I$8763</f>
        <v>5.5341204238579609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443">
        <f>유형화!$F$71*hourly1!B1238/hourly1!$B$8763+유형화!$F$72*hourly1!C1238/hourly1!$C$8763+유형화!$F$73*hourly1!D1238/hourly1!$D$8763+유형화!$F$74*hourly1!E1238/hourly1!$E$8763</f>
        <v>432.81890521292752</v>
      </c>
      <c r="C1237" s="441">
        <f>hourly1!$F1238*유형화!$G$71/hourly1!$F$8763+유형화!$G$72*hourly1!$G1238/hourly1!$F$8763+유형화!$G$74*hourly1!I1238/hourly1!$I$8763</f>
        <v>4.973008340693994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443">
        <f>유형화!$F$71*hourly1!B1239/hourly1!$B$8763+유형화!$F$72*hourly1!C1239/hourly1!$C$8763+유형화!$F$73*hourly1!D1239/hourly1!$D$8763+유형화!$F$74*hourly1!E1239/hourly1!$E$8763</f>
        <v>263.03354921976006</v>
      </c>
      <c r="C1238" s="441">
        <f>hourly1!$F1239*유형화!$G$71/hourly1!$F$8763+유형화!$G$72*hourly1!$G1239/hourly1!$F$8763+유형화!$G$74*hourly1!I1239/hourly1!$I$8763</f>
        <v>3.8749415125095448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443">
        <f>유형화!$F$71*hourly1!B1240/hourly1!$B$8763+유형화!$F$72*hourly1!C1240/hourly1!$C$8763+유형화!$F$73*hourly1!D1240/hourly1!$D$8763+유형화!$F$74*hourly1!E1240/hourly1!$E$8763</f>
        <v>346.38586656306228</v>
      </c>
      <c r="C1239" s="441">
        <f>hourly1!$F1240*유형화!$G$71/hourly1!$F$8763+유형화!$G$72*hourly1!$G1240/hourly1!$F$8763+유형화!$G$74*hourly1!I1240/hourly1!$I$8763</f>
        <v>4.0661734669252629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443">
        <f>유형화!$F$71*hourly1!B1241/hourly1!$B$8763+유형화!$F$72*hourly1!C1241/hourly1!$C$8763+유형화!$F$73*hourly1!D1241/hourly1!$D$8763+유형화!$F$74*hourly1!E1241/hourly1!$E$8763</f>
        <v>494.24172731645592</v>
      </c>
      <c r="C1240" s="441">
        <f>hourly1!$F1241*유형화!$G$71/hourly1!$F$8763+유형화!$G$72*hourly1!$G1241/hourly1!$F$8763+유형화!$G$74*hourly1!I1241/hourly1!$I$8763</f>
        <v>3.8752686112304371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443">
        <f>유형화!$F$71*hourly1!B1242/hourly1!$B$8763+유형화!$F$72*hourly1!C1242/hourly1!$C$8763+유형화!$F$73*hourly1!D1242/hourly1!$D$8763+유형화!$F$74*hourly1!E1242/hourly1!$E$8763</f>
        <v>418.53557623416157</v>
      </c>
      <c r="C1241" s="441">
        <f>hourly1!$F1242*유형화!$G$71/hourly1!$F$8763+유형화!$G$72*hourly1!$G1242/hourly1!$F$8763+유형화!$G$74*hourly1!I1242/hourly1!$I$8763</f>
        <v>3.7926328863781129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443">
        <f>유형화!$F$71*hourly1!B1243/hourly1!$B$8763+유형화!$F$72*hourly1!C1243/hourly1!$C$8763+유형화!$F$73*hourly1!D1243/hourly1!$D$8763+유형화!$F$74*hourly1!E1243/hourly1!$E$8763</f>
        <v>362.75453081981391</v>
      </c>
      <c r="C1242" s="441">
        <f>hourly1!$F1243*유형화!$G$71/hourly1!$F$8763+유형화!$G$72*hourly1!$G1243/hourly1!$F$8763+유형화!$G$74*hourly1!I1243/hourly1!$I$8763</f>
        <v>3.9468066902881977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443">
        <f>유형화!$F$71*hourly1!B1244/hourly1!$B$8763+유형화!$F$72*hourly1!C1244/hourly1!$C$8763+유형화!$F$73*hourly1!D1244/hourly1!$D$8763+유형화!$F$74*hourly1!E1244/hourly1!$E$8763</f>
        <v>215.1644903254851</v>
      </c>
      <c r="C1243" s="441">
        <f>hourly1!$F1244*유형화!$G$71/hourly1!$F$8763+유형화!$G$72*hourly1!$G1244/hourly1!$F$8763+유형화!$G$74*hourly1!I1244/hourly1!$I$8763</f>
        <v>4.1852960413841593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443">
        <f>유형화!$F$71*hourly1!B1245/hourly1!$B$8763+유형화!$F$72*hourly1!C1245/hourly1!$C$8763+유형화!$F$73*hourly1!D1245/hourly1!$D$8763+유형화!$F$74*hourly1!E1245/hourly1!$E$8763</f>
        <v>155.11043938939224</v>
      </c>
      <c r="C1244" s="441">
        <f>hourly1!$F1245*유형화!$G$71/hourly1!$F$8763+유형화!$G$72*hourly1!$G1245/hourly1!$F$8763+유형화!$G$74*hourly1!I1245/hourly1!$I$8763</f>
        <v>4.0324668958049976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443">
        <f>유형화!$F$71*hourly1!B1246/hourly1!$B$8763+유형화!$F$72*hourly1!C1246/hourly1!$C$8763+유형화!$F$73*hourly1!D1246/hourly1!$D$8763+유형화!$F$74*hourly1!E1246/hourly1!$E$8763</f>
        <v>163.62478279004861</v>
      </c>
      <c r="C1245" s="441">
        <f>hourly1!$F1246*유형화!$G$71/hourly1!$F$8763+유형화!$G$72*hourly1!$G1246/hourly1!$F$8763+유형화!$G$74*hourly1!I1246/hourly1!$I$8763</f>
        <v>3.9386091500234284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443">
        <f>유형화!$F$71*hourly1!B1247/hourly1!$B$8763+유형화!$F$72*hourly1!C1247/hourly1!$C$8763+유형화!$F$73*hourly1!D1247/hourly1!$D$8763+유형화!$F$74*hourly1!E1247/hourly1!$E$8763</f>
        <v>88.740406397606819</v>
      </c>
      <c r="C1246" s="441">
        <f>hourly1!$F1247*유형화!$G$71/hourly1!$F$8763+유형화!$G$72*hourly1!$G1247/hourly1!$F$8763+유형화!$G$74*hourly1!I1247/hourly1!$I$8763</f>
        <v>4.5790203570347741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443">
        <f>유형화!$F$71*hourly1!B1248/hourly1!$B$8763+유형화!$F$72*hourly1!C1248/hourly1!$C$8763+유형화!$F$73*hourly1!D1248/hourly1!$D$8763+유형화!$F$74*hourly1!E1248/hourly1!$E$8763</f>
        <v>87.099038226382689</v>
      </c>
      <c r="C1247" s="441">
        <f>hourly1!$F1248*유형화!$G$71/hourly1!$F$8763+유형화!$G$72*hourly1!$G1248/hourly1!$F$8763+유형화!$G$74*hourly1!I1248/hourly1!$I$8763</f>
        <v>0.40214500506970552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443">
        <f>유형화!$F$71*hourly1!B1249/hourly1!$B$8763+유형화!$F$72*hourly1!C1249/hourly1!$C$8763+유형화!$F$73*hourly1!D1249/hourly1!$D$8763+유형화!$F$74*hourly1!E1249/hourly1!$E$8763</f>
        <v>85.476800430251487</v>
      </c>
      <c r="C1248" s="441">
        <f>hourly1!$F1249*유형화!$G$71/hourly1!$F$8763+유형화!$G$72*hourly1!$G1249/hourly1!$F$8763+유형화!$G$74*hourly1!I1249/hourly1!$I$8763</f>
        <v>0.35167131955771491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443">
        <f>유형화!$F$71*hourly1!B1250/hourly1!$B$8763+유형화!$F$72*hourly1!C1250/hourly1!$C$8763+유형화!$F$73*hourly1!D1250/hourly1!$D$8763+유형화!$F$74*hourly1!E1250/hourly1!$E$8763</f>
        <v>84.90937584877264</v>
      </c>
      <c r="C1249" s="441">
        <f>hourly1!$F1250*유형화!$G$71/hourly1!$F$8763+유형화!$G$72*hourly1!$G1250/hourly1!$F$8763+유형화!$G$74*hourly1!I1250/hourly1!$I$8763</f>
        <v>0.57335510973080295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443">
        <f>유형화!$F$71*hourly1!B1251/hourly1!$B$8763+유형화!$F$72*hourly1!C1251/hourly1!$C$8763+유형화!$F$73*hourly1!D1251/hourly1!$D$8763+유형화!$F$74*hourly1!E1251/hourly1!$E$8763</f>
        <v>85.371154474312789</v>
      </c>
      <c r="C1250" s="441">
        <f>hourly1!$F1251*유형화!$G$71/hourly1!$F$8763+유형화!$G$72*hourly1!$G1251/hourly1!$F$8763+유형화!$G$74*hourly1!I1251/hourly1!$I$8763</f>
        <v>0.89371192210939299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443">
        <f>유형화!$F$71*hourly1!B1252/hourly1!$B$8763+유형화!$F$72*hourly1!C1252/hourly1!$C$8763+유형화!$F$73*hourly1!D1252/hourly1!$D$8763+유형화!$F$74*hourly1!E1252/hourly1!$E$8763</f>
        <v>85.376970373777368</v>
      </c>
      <c r="C1251" s="441">
        <f>hourly1!$F1252*유형화!$G$71/hourly1!$F$8763+유형화!$G$72*hourly1!$G1252/hourly1!$F$8763+유형화!$G$74*hourly1!I1252/hourly1!$I$8763</f>
        <v>1.1917349990019963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443">
        <f>유형화!$F$71*hourly1!B1253/hourly1!$B$8763+유형화!$F$72*hourly1!C1253/hourly1!$C$8763+유형화!$F$73*hourly1!D1253/hourly1!$D$8763+유형화!$F$74*hourly1!E1253/hourly1!$E$8763</f>
        <v>85.69447961708164</v>
      </c>
      <c r="C1252" s="441">
        <f>hourly1!$F1253*유형화!$G$71/hourly1!$F$8763+유형화!$G$72*hourly1!$G1253/hourly1!$F$8763+유형화!$G$74*hourly1!I1253/hourly1!$I$8763</f>
        <v>1.4778311614667099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443">
        <f>유형화!$F$71*hourly1!B1254/hourly1!$B$8763+유형화!$F$72*hourly1!C1254/hourly1!$C$8763+유형화!$F$73*hourly1!D1254/hourly1!$D$8763+유형화!$F$74*hourly1!E1254/hourly1!$E$8763</f>
        <v>85.845342248017758</v>
      </c>
      <c r="C1253" s="441">
        <f>hourly1!$F1254*유형화!$G$71/hourly1!$F$8763+유형화!$G$72*hourly1!$G1254/hourly1!$F$8763+유형화!$G$74*hourly1!I1254/hourly1!$I$8763</f>
        <v>1.6991077458721386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443">
        <f>유형화!$F$71*hourly1!B1255/hourly1!$B$8763+유형화!$F$72*hourly1!C1255/hourly1!$C$8763+유형화!$F$73*hourly1!D1255/hourly1!$D$8763+유형화!$F$74*hourly1!E1255/hourly1!$E$8763</f>
        <v>86.110764352596476</v>
      </c>
      <c r="C1254" s="441">
        <f>hourly1!$F1255*유형화!$G$71/hourly1!$F$8763+유형화!$G$72*hourly1!$G1255/hourly1!$F$8763+유형화!$G$74*hourly1!I1255/hourly1!$I$8763</f>
        <v>1.9391879586373266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443">
        <f>유형화!$F$71*hourly1!B1256/hourly1!$B$8763+유형화!$F$72*hourly1!C1256/hourly1!$C$8763+유형화!$F$73*hourly1!D1256/hourly1!$D$8763+유형화!$F$74*hourly1!E1256/hourly1!$E$8763</f>
        <v>87.263490249140276</v>
      </c>
      <c r="C1255" s="441">
        <f>hourly1!$F1256*유형화!$G$71/hourly1!$F$8763+유형화!$G$72*hourly1!$G1256/hourly1!$F$8763+유형화!$G$74*hourly1!I1256/hourly1!$I$8763</f>
        <v>2.1766560510090667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443">
        <f>유형화!$F$71*hourly1!B1257/hourly1!$B$8763+유형화!$F$72*hourly1!C1257/hourly1!$C$8763+유형화!$F$73*hourly1!D1257/hourly1!$D$8763+유형화!$F$74*hourly1!E1257/hourly1!$E$8763</f>
        <v>94.165861156845651</v>
      </c>
      <c r="C1256" s="441">
        <f>hourly1!$F1257*유형화!$G$71/hourly1!$F$8763+유형화!$G$72*hourly1!$G1257/hourly1!$F$8763+유형화!$G$74*hourly1!I1257/hourly1!$I$8763</f>
        <v>6.9432856060765422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443">
        <f>유형화!$F$71*hourly1!B1258/hourly1!$B$8763+유형화!$F$72*hourly1!C1258/hourly1!$C$8763+유형화!$F$73*hourly1!D1258/hourly1!$D$8763+유형화!$F$74*hourly1!E1258/hourly1!$E$8763</f>
        <v>230.68821144141759</v>
      </c>
      <c r="C1257" s="441">
        <f>hourly1!$F1258*유형화!$G$71/hourly1!$F$8763+유형화!$G$72*hourly1!$G1258/hourly1!$F$8763+유형화!$G$74*hourly1!I1258/hourly1!$I$8763</f>
        <v>7.0401298104799555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443">
        <f>유형화!$F$71*hourly1!B1259/hourly1!$B$8763+유형화!$F$72*hourly1!C1259/hourly1!$C$8763+유형화!$F$73*hourly1!D1259/hourly1!$D$8763+유형화!$F$74*hourly1!E1259/hourly1!$E$8763</f>
        <v>359.03364916456428</v>
      </c>
      <c r="C1258" s="441">
        <f>hourly1!$F1259*유형화!$G$71/hourly1!$F$8763+유형화!$G$72*hourly1!$G1259/hourly1!$F$8763+유형화!$G$74*hourly1!I1259/hourly1!$I$8763</f>
        <v>6.3284264851842806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443">
        <f>유형화!$F$71*hourly1!B1260/hourly1!$B$8763+유형화!$F$72*hourly1!C1260/hourly1!$C$8763+유형화!$F$73*hourly1!D1260/hourly1!$D$8763+유형화!$F$74*hourly1!E1260/hourly1!$E$8763</f>
        <v>433.334218772665</v>
      </c>
      <c r="C1259" s="441">
        <f>hourly1!$F1260*유형화!$G$71/hourly1!$F$8763+유형화!$G$72*hourly1!$G1260/hourly1!$F$8763+유형화!$G$74*hourly1!I1260/hourly1!$I$8763</f>
        <v>5.4502120217985208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443">
        <f>유형화!$F$71*hourly1!B1261/hourly1!$B$8763+유형화!$F$72*hourly1!C1261/hourly1!$C$8763+유형화!$F$73*hourly1!D1261/hourly1!$D$8763+유형화!$F$74*hourly1!E1261/hourly1!$E$8763</f>
        <v>506.27153982069541</v>
      </c>
      <c r="C1260" s="441">
        <f>hourly1!$F1261*유형화!$G$71/hourly1!$F$8763+유형화!$G$72*hourly1!$G1261/hourly1!$F$8763+유형화!$G$74*hourly1!I1261/hourly1!$I$8763</f>
        <v>4.6775930180272614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443">
        <f>유형화!$F$71*hourly1!B1262/hourly1!$B$8763+유형화!$F$72*hourly1!C1262/hourly1!$C$8763+유형화!$F$73*hourly1!D1262/hourly1!$D$8763+유형화!$F$74*hourly1!E1262/hourly1!$E$8763</f>
        <v>427.33039301486656</v>
      </c>
      <c r="C1261" s="441">
        <f>hourly1!$F1262*유형화!$G$71/hourly1!$F$8763+유형화!$G$72*hourly1!$G1262/hourly1!$F$8763+유형화!$G$74*hourly1!I1262/hourly1!$I$8763</f>
        <v>4.0568874168273616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443">
        <f>유형화!$F$71*hourly1!B1263/hourly1!$B$8763+유형화!$F$72*hourly1!C1263/hourly1!$C$8763+유형화!$F$73*hourly1!D1263/hourly1!$D$8763+유형화!$F$74*hourly1!E1263/hourly1!$E$8763</f>
        <v>257.55106621821005</v>
      </c>
      <c r="C1262" s="441">
        <f>hourly1!$F1263*유형화!$G$71/hourly1!$F$8763+유형화!$G$72*hourly1!$G1263/hourly1!$F$8763+유형화!$G$74*hourly1!I1263/hourly1!$I$8763</f>
        <v>2.9732350664058766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443">
        <f>유형화!$F$71*hourly1!B1264/hourly1!$B$8763+유형화!$F$72*hourly1!C1264/hourly1!$C$8763+유형화!$F$73*hourly1!D1264/hourly1!$D$8763+유형화!$F$74*hourly1!E1264/hourly1!$E$8763</f>
        <v>340.30699080003569</v>
      </c>
      <c r="C1263" s="441">
        <f>hourly1!$F1264*유형화!$G$71/hourly1!$F$8763+유형화!$G$72*hourly1!$G1264/hourly1!$F$8763+유형화!$G$74*hourly1!I1264/hourly1!$I$8763</f>
        <v>3.1128499451756935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443">
        <f>유형화!$F$71*hourly1!B1265/hourly1!$B$8763+유형화!$F$72*hourly1!C1265/hourly1!$C$8763+유형화!$F$73*hourly1!D1265/hourly1!$D$8763+유형화!$F$74*hourly1!E1265/hourly1!$E$8763</f>
        <v>487.97271382635347</v>
      </c>
      <c r="C1264" s="441">
        <f>hourly1!$F1265*유형화!$G$71/hourly1!$F$8763+유형화!$G$72*hourly1!$G1265/hourly1!$F$8763+유형화!$G$74*hourly1!I1265/hourly1!$I$8763</f>
        <v>2.9441012068442332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443">
        <f>유형화!$F$71*hourly1!B1266/hourly1!$B$8763+유형화!$F$72*hourly1!C1266/hourly1!$C$8763+유형화!$F$73*hourly1!D1266/hourly1!$D$8763+유형화!$F$74*hourly1!E1266/hourly1!$E$8763</f>
        <v>412.45239187079812</v>
      </c>
      <c r="C1265" s="441">
        <f>hourly1!$F1266*유형화!$G$71/hourly1!$F$8763+유형화!$G$72*hourly1!$G1266/hourly1!$F$8763+유형화!$G$74*hourly1!I1266/hourly1!$I$8763</f>
        <v>2.8813040739907798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443">
        <f>유형화!$F$71*hourly1!B1267/hourly1!$B$8763+유형화!$F$72*hourly1!C1267/hourly1!$C$8763+유형화!$F$73*hourly1!D1267/hourly1!$D$8763+유형화!$F$74*hourly1!E1267/hourly1!$E$8763</f>
        <v>357.04359720172425</v>
      </c>
      <c r="C1266" s="441">
        <f>hourly1!$F1267*유형화!$G$71/hourly1!$F$8763+유형화!$G$72*hourly1!$G1267/hourly1!$F$8763+유형화!$G$74*hourly1!I1267/hourly1!$I$8763</f>
        <v>3.0665501339425121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443">
        <f>유형화!$F$71*hourly1!B1268/hourly1!$B$8763+유형화!$F$72*hourly1!C1268/hourly1!$C$8763+유형화!$F$73*hourly1!D1268/hourly1!$D$8763+유형화!$F$74*hourly1!E1268/hourly1!$E$8763</f>
        <v>209.7438302878443</v>
      </c>
      <c r="C1267" s="441">
        <f>hourly1!$F1268*유형화!$G$71/hourly1!$F$8763+유형화!$G$72*hourly1!$G1268/hourly1!$F$8763+유형화!$G$74*hourly1!I1268/hourly1!$I$8763</f>
        <v>3.2960744695398314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443">
        <f>유형화!$F$71*hourly1!B1269/hourly1!$B$8763+유형화!$F$72*hourly1!C1269/hourly1!$C$8763+유형화!$F$73*hourly1!D1269/hourly1!$D$8763+유형화!$F$74*hourly1!E1269/hourly1!$E$8763</f>
        <v>151.93690165482096</v>
      </c>
      <c r="C1268" s="441">
        <f>hourly1!$F1269*유형화!$G$71/hourly1!$F$8763+유형화!$G$72*hourly1!$G1269/hourly1!$F$8763+유형화!$G$74*hourly1!I1269/hourly1!$I$8763</f>
        <v>3.1430177981169867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443">
        <f>유형화!$F$71*hourly1!B1270/hourly1!$B$8763+유형화!$F$72*hourly1!C1270/hourly1!$C$8763+유형화!$F$73*hourly1!D1270/hourly1!$D$8763+유형화!$F$74*hourly1!E1270/hourly1!$E$8763</f>
        <v>160.5563530999982</v>
      </c>
      <c r="C1269" s="441">
        <f>hourly1!$F1270*유형화!$G$71/hourly1!$F$8763+유형화!$G$72*hourly1!$G1270/hourly1!$F$8763+유형화!$G$74*hourly1!I1270/hourly1!$I$8763</f>
        <v>3.0834491429797577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443">
        <f>유형화!$F$71*hourly1!B1271/hourly1!$B$8763+유형화!$F$72*hourly1!C1271/hourly1!$C$8763+유형화!$F$73*hourly1!D1271/hourly1!$D$8763+유형화!$F$74*hourly1!E1271/hourly1!$E$8763</f>
        <v>86.701390912786962</v>
      </c>
      <c r="C1270" s="441">
        <f>hourly1!$F1271*유형화!$G$71/hourly1!$F$8763+유형화!$G$72*hourly1!$G1271/hourly1!$F$8763+유형화!$G$74*hourly1!I1271/hourly1!$I$8763</f>
        <v>3.7776681502181666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443">
        <f>유형화!$F$71*hourly1!B1272/hourly1!$B$8763+유형화!$F$72*hourly1!C1272/hourly1!$C$8763+유형화!$F$73*hourly1!D1272/hourly1!$D$8763+유형화!$F$74*hourly1!E1272/hourly1!$E$8763</f>
        <v>84.893613125912921</v>
      </c>
      <c r="C1271" s="441">
        <f>hourly1!$F1272*유형화!$G$71/hourly1!$F$8763+유형화!$G$72*hourly1!$G1272/hourly1!$F$8763+유형화!$G$74*hourly1!I1272/hourly1!$I$8763</f>
        <v>0.39855862289470506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443">
        <f>유형화!$F$71*hourly1!B1273/hourly1!$B$8763+유형화!$F$72*hourly1!C1273/hourly1!$C$8763+유형화!$F$73*hourly1!D1273/hourly1!$D$8763+유형화!$F$74*hourly1!E1273/hourly1!$E$8763</f>
        <v>83.041659150766762</v>
      </c>
      <c r="C1272" s="441">
        <f>hourly1!$F1273*유형화!$G$71/hourly1!$F$8763+유형화!$G$72*hourly1!$G1273/hourly1!$F$8763+유형화!$G$74*hourly1!I1273/hourly1!$I$8763</f>
        <v>0.31912166156260313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443">
        <f>유형화!$F$71*hourly1!B1274/hourly1!$B$8763+유형화!$F$72*hourly1!C1274/hourly1!$C$8763+유형화!$F$73*hourly1!D1274/hourly1!$D$8763+유형화!$F$74*hourly1!E1274/hourly1!$E$8763</f>
        <v>82.557586315078126</v>
      </c>
      <c r="C1273" s="441">
        <f>hourly1!$F1274*유형화!$G$71/hourly1!$F$8763+유형화!$G$72*hourly1!$G1274/hourly1!$F$8763+유형화!$G$74*hourly1!I1274/hourly1!$I$8763</f>
        <v>0.29881946746489157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443">
        <f>유형화!$F$71*hourly1!B1275/hourly1!$B$8763+유형화!$F$72*hourly1!C1275/hourly1!$C$8763+유형화!$F$73*hourly1!D1275/hourly1!$D$8763+유형화!$F$74*hourly1!E1275/hourly1!$E$8763</f>
        <v>82.55243874635886</v>
      </c>
      <c r="C1274" s="441">
        <f>hourly1!$F1275*유형화!$G$71/hourly1!$F$8763+유형화!$G$72*hourly1!$G1275/hourly1!$F$8763+유형화!$G$74*hourly1!I1275/hourly1!$I$8763</f>
        <v>0.28985336042434956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443">
        <f>유형화!$F$71*hourly1!B1276/hourly1!$B$8763+유형화!$F$72*hourly1!C1276/hourly1!$C$8763+유형화!$F$73*hourly1!D1276/hourly1!$D$8763+유형화!$F$74*hourly1!E1276/hourly1!$E$8763</f>
        <v>82.602824248647764</v>
      </c>
      <c r="C1275" s="441">
        <f>hourly1!$F1276*유형화!$G$71/hourly1!$F$8763+유형화!$G$72*hourly1!$G1276/hourly1!$F$8763+유형화!$G$74*hourly1!I1276/hourly1!$I$8763</f>
        <v>0.53352256293683342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443">
        <f>유형화!$F$71*hourly1!B1277/hourly1!$B$8763+유형화!$F$72*hourly1!C1277/hourly1!$C$8763+유형화!$F$73*hourly1!D1277/hourly1!$D$8763+유형화!$F$74*hourly1!E1277/hourly1!$E$8763</f>
        <v>82.89532559824778</v>
      </c>
      <c r="C1276" s="441">
        <f>hourly1!$F1277*유형화!$G$71/hourly1!$F$8763+유형화!$G$72*hourly1!$G1277/hourly1!$F$8763+유형화!$G$74*hourly1!I1277/hourly1!$I$8763</f>
        <v>0.92250588765351549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443">
        <f>유형화!$F$71*hourly1!B1278/hourly1!$B$8763+유형화!$F$72*hourly1!C1278/hourly1!$C$8763+유형화!$F$73*hourly1!D1278/hourly1!$D$8763+유형화!$F$74*hourly1!E1278/hourly1!$E$8763</f>
        <v>82.993958892427429</v>
      </c>
      <c r="C1277" s="441">
        <f>hourly1!$F1278*유형화!$G$71/hourly1!$F$8763+유형화!$G$72*hourly1!$G1278/hourly1!$F$8763+유형화!$G$74*hourly1!I1278/hourly1!$I$8763</f>
        <v>1.211640902750982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443">
        <f>유형화!$F$71*hourly1!B1279/hourly1!$B$8763+유형화!$F$72*hourly1!C1279/hourly1!$C$8763+유형화!$F$73*hourly1!D1279/hourly1!$D$8763+유형화!$F$74*hourly1!E1279/hourly1!$E$8763</f>
        <v>83.15229639985553</v>
      </c>
      <c r="C1278" s="441">
        <f>hourly1!$F1279*유형화!$G$71/hourly1!$F$8763+유형화!$G$72*hourly1!$G1279/hourly1!$F$8763+유형화!$G$74*hourly1!I1279/hourly1!$I$8763</f>
        <v>1.5008427444688506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443">
        <f>유형화!$F$71*hourly1!B1280/hourly1!$B$8763+유형화!$F$72*hourly1!C1280/hourly1!$C$8763+유형화!$F$73*hourly1!D1280/hourly1!$D$8763+유형화!$F$74*hourly1!E1280/hourly1!$E$8763</f>
        <v>84.29192585775175</v>
      </c>
      <c r="C1279" s="441">
        <f>hourly1!$F1280*유형화!$G$71/hourly1!$F$8763+유형화!$G$72*hourly1!$G1280/hourly1!$F$8763+유형화!$G$74*hourly1!I1280/hourly1!$I$8763</f>
        <v>1.6852952534636876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443">
        <f>유형화!$F$71*hourly1!B1281/hourly1!$B$8763+유형화!$F$72*hourly1!C1281/hourly1!$C$8763+유형화!$F$73*hourly1!D1281/hourly1!$D$8763+유형화!$F$74*hourly1!E1281/hourly1!$E$8763</f>
        <v>91.21096711461513</v>
      </c>
      <c r="C1280" s="441">
        <f>hourly1!$F1281*유형화!$G$71/hourly1!$F$8763+유형화!$G$72*hourly1!$G1281/hourly1!$F$8763+유형화!$G$74*hourly1!I1281/hourly1!$I$8763</f>
        <v>6.3460332984985275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443">
        <f>유형화!$F$71*hourly1!B1282/hourly1!$B$8763+유형화!$F$72*hourly1!C1282/hourly1!$C$8763+유형화!$F$73*hourly1!D1282/hourly1!$D$8763+유형화!$F$74*hourly1!E1282/hourly1!$E$8763</f>
        <v>154.70312470167241</v>
      </c>
      <c r="C1281" s="441">
        <f>hourly1!$F1282*유형화!$G$71/hourly1!$F$8763+유형화!$G$72*hourly1!$G1282/hourly1!$F$8763+유형화!$G$74*hourly1!I1282/hourly1!$I$8763</f>
        <v>6.6213978455504661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443">
        <f>유형화!$F$71*hourly1!B1283/hourly1!$B$8763+유형화!$F$72*hourly1!C1283/hourly1!$C$8763+유형화!$F$73*hourly1!D1283/hourly1!$D$8763+유형화!$F$74*hourly1!E1283/hourly1!$E$8763</f>
        <v>156.240439534904</v>
      </c>
      <c r="C1282" s="441">
        <f>hourly1!$F1283*유형화!$G$71/hourly1!$F$8763+유형화!$G$72*hourly1!$G1283/hourly1!$F$8763+유형화!$G$74*hourly1!I1283/hourly1!$I$8763</f>
        <v>6.1407857035996578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443">
        <f>유형화!$F$71*hourly1!B1284/hourly1!$B$8763+유형화!$F$72*hourly1!C1284/hourly1!$C$8763+유형화!$F$73*hourly1!D1284/hourly1!$D$8763+유형화!$F$74*hourly1!E1284/hourly1!$E$8763</f>
        <v>158.82015695445301</v>
      </c>
      <c r="C1283" s="441">
        <f>hourly1!$F1284*유형화!$G$71/hourly1!$F$8763+유형화!$G$72*hourly1!$G1284/hourly1!$F$8763+유형화!$G$74*hourly1!I1284/hourly1!$I$8763</f>
        <v>5.371125384773161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443">
        <f>유형화!$F$71*hourly1!B1285/hourly1!$B$8763+유형화!$F$72*hourly1!C1285/hourly1!$C$8763+유형화!$F$73*hourly1!D1285/hourly1!$D$8763+유형화!$F$74*hourly1!E1285/hourly1!$E$8763</f>
        <v>160.75313325212585</v>
      </c>
      <c r="C1284" s="441">
        <f>hourly1!$F1285*유형화!$G$71/hourly1!$F$8763+유형화!$G$72*hourly1!$G1285/hourly1!$F$8763+유형화!$G$74*hourly1!I1285/hourly1!$I$8763</f>
        <v>4.6784494539254968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443">
        <f>유형화!$F$71*hourly1!B1286/hourly1!$B$8763+유형화!$F$72*hourly1!C1286/hourly1!$C$8763+유형화!$F$73*hourly1!D1286/hourly1!$D$8763+유형화!$F$74*hourly1!E1286/hourly1!$E$8763</f>
        <v>157.09627389033031</v>
      </c>
      <c r="C1285" s="441">
        <f>hourly1!$F1286*유형화!$G$71/hourly1!$F$8763+유형화!$G$72*hourly1!$G1286/hourly1!$F$8763+유형화!$G$74*hourly1!I1286/hourly1!$I$8763</f>
        <v>4.1079254294985237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443">
        <f>유형화!$F$71*hourly1!B1287/hourly1!$B$8763+유형화!$F$72*hourly1!C1287/hourly1!$C$8763+유형화!$F$73*hourly1!D1287/hourly1!$D$8763+유형화!$F$74*hourly1!E1287/hourly1!$E$8763</f>
        <v>154.48825123615484</v>
      </c>
      <c r="C1286" s="441">
        <f>hourly1!$F1287*유형화!$G$71/hourly1!$F$8763+유형화!$G$72*hourly1!$G1287/hourly1!$F$8763+유형화!$G$74*hourly1!I1287/hourly1!$I$8763</f>
        <v>2.9621807790809953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443">
        <f>유형화!$F$71*hourly1!B1288/hourly1!$B$8763+유형화!$F$72*hourly1!C1288/hourly1!$C$8763+유형화!$F$73*hourly1!D1288/hourly1!$D$8763+유형화!$F$74*hourly1!E1288/hourly1!$E$8763</f>
        <v>146.60452972662162</v>
      </c>
      <c r="C1287" s="441">
        <f>hourly1!$F1288*유형화!$G$71/hourly1!$F$8763+유형화!$G$72*hourly1!$G1288/hourly1!$F$8763+유형화!$G$74*hourly1!I1288/hourly1!$I$8763</f>
        <v>3.1320629017456709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443">
        <f>유형화!$F$71*hourly1!B1289/hourly1!$B$8763+유형화!$F$72*hourly1!C1289/hourly1!$C$8763+유형화!$F$73*hourly1!D1289/hourly1!$D$8763+유형화!$F$74*hourly1!E1289/hourly1!$E$8763</f>
        <v>148.91813679017966</v>
      </c>
      <c r="C1288" s="441">
        <f>hourly1!$F1289*유형화!$G$71/hourly1!$F$8763+유형화!$G$72*hourly1!$G1289/hourly1!$F$8763+유형화!$G$74*hourly1!I1289/hourly1!$I$8763</f>
        <v>3.0385865285736084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443">
        <f>유형화!$F$71*hourly1!B1290/hourly1!$B$8763+유형화!$F$72*hourly1!C1290/hourly1!$C$8763+유형화!$F$73*hourly1!D1290/hourly1!$D$8763+유형화!$F$74*hourly1!E1290/hourly1!$E$8763</f>
        <v>147.18092714611626</v>
      </c>
      <c r="C1289" s="441">
        <f>hourly1!$F1290*유형화!$G$71/hourly1!$F$8763+유형화!$G$72*hourly1!$G1290/hourly1!$F$8763+유형화!$G$74*hourly1!I1290/hourly1!$I$8763</f>
        <v>2.9682718254140923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443">
        <f>유형화!$F$71*hourly1!B1291/hourly1!$B$8763+유형화!$F$72*hourly1!C1291/hourly1!$C$8763+유형화!$F$73*hourly1!D1291/hourly1!$D$8763+유형화!$F$74*hourly1!E1291/hourly1!$E$8763</f>
        <v>145.98567685729375</v>
      </c>
      <c r="C1290" s="441">
        <f>hourly1!$F1291*유형화!$G$71/hourly1!$F$8763+유형화!$G$72*hourly1!$G1291/hourly1!$F$8763+유형화!$G$74*hourly1!I1291/hourly1!$I$8763</f>
        <v>3.1765405657105545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443">
        <f>유형화!$F$71*hourly1!B1292/hourly1!$B$8763+유형화!$F$72*hourly1!C1292/hourly1!$C$8763+유형화!$F$73*hourly1!D1292/hourly1!$D$8763+유형화!$F$74*hourly1!E1292/hourly1!$E$8763</f>
        <v>144.67023361170476</v>
      </c>
      <c r="C1291" s="441">
        <f>hourly1!$F1292*유형화!$G$71/hourly1!$F$8763+유형화!$G$72*hourly1!$G1292/hourly1!$F$8763+유형화!$G$74*hourly1!I1292/hourly1!$I$8763</f>
        <v>3.3718974569434979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443">
        <f>유형화!$F$71*hourly1!B1293/hourly1!$B$8763+유형화!$F$72*hourly1!C1293/hourly1!$C$8763+유형화!$F$73*hourly1!D1293/hourly1!$D$8763+유형화!$F$74*hourly1!E1293/hourly1!$E$8763</f>
        <v>152.06015416808708</v>
      </c>
      <c r="C1292" s="441">
        <f>hourly1!$F1293*유형화!$G$71/hourly1!$F$8763+유형화!$G$72*hourly1!$G1293/hourly1!$F$8763+유형화!$G$74*hourly1!I1293/hourly1!$I$8763</f>
        <v>3.2544588284208817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443">
        <f>유형화!$F$71*hourly1!B1294/hourly1!$B$8763+유형화!$F$72*hourly1!C1294/hourly1!$C$8763+유형화!$F$73*hourly1!D1294/hourly1!$D$8763+유형화!$F$74*hourly1!E1294/hourly1!$E$8763</f>
        <v>160.72897676959929</v>
      </c>
      <c r="C1293" s="441">
        <f>hourly1!$F1294*유형화!$G$71/hourly1!$F$8763+유형화!$G$72*hourly1!$G1294/hourly1!$F$8763+유형화!$G$74*hourly1!I1294/hourly1!$I$8763</f>
        <v>3.129824270603621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443">
        <f>유형화!$F$71*hourly1!B1295/hourly1!$B$8763+유형화!$F$72*hourly1!C1295/hourly1!$C$8763+유형화!$F$73*hourly1!D1295/hourly1!$D$8763+유형화!$F$74*hourly1!E1295/hourly1!$E$8763</f>
        <v>86.904426001267211</v>
      </c>
      <c r="C1294" s="441">
        <f>hourly1!$F1295*유형화!$G$71/hourly1!$F$8763+유형화!$G$72*hourly1!$G1295/hourly1!$F$8763+유형화!$G$74*hourly1!I1295/hourly1!$I$8763</f>
        <v>3.7678030977867412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443">
        <f>유형화!$F$71*hourly1!B1296/hourly1!$B$8763+유형화!$F$72*hourly1!C1296/hourly1!$C$8763+유형화!$F$73*hourly1!D1296/hourly1!$D$8763+유형화!$F$74*hourly1!E1296/hourly1!$E$8763</f>
        <v>85.089898547858894</v>
      </c>
      <c r="C1295" s="441">
        <f>hourly1!$F1296*유형화!$G$71/hourly1!$F$8763+유형화!$G$72*hourly1!$G1296/hourly1!$F$8763+유형화!$G$74*hourly1!I1296/hourly1!$I$8763</f>
        <v>0.36599010548131511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443">
        <f>유형화!$F$71*hourly1!B1297/hourly1!$B$8763+유형화!$F$72*hourly1!C1297/hourly1!$C$8763+유형화!$F$73*hourly1!D1297/hourly1!$D$8763+유형화!$F$74*hourly1!E1297/hourly1!$E$8763</f>
        <v>83.322955295530377</v>
      </c>
      <c r="C1296" s="441">
        <f>hourly1!$F1297*유형화!$G$71/hourly1!$F$8763+유형화!$G$72*hourly1!$G1297/hourly1!$F$8763+유형화!$G$74*hourly1!I1297/hourly1!$I$8763</f>
        <v>0.33936188033722436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443">
        <f>유형화!$F$71*hourly1!B1298/hourly1!$B$8763+유형화!$F$72*hourly1!C1298/hourly1!$C$8763+유형화!$F$73*hourly1!D1298/hourly1!$D$8763+유형화!$F$74*hourly1!E1298/hourly1!$E$8763</f>
        <v>82.592732928386894</v>
      </c>
      <c r="C1297" s="441">
        <f>hourly1!$F1298*유형화!$G$71/hourly1!$F$8763+유형화!$G$72*hourly1!$G1298/hourly1!$F$8763+유형화!$G$74*hourly1!I1298/hourly1!$I$8763</f>
        <v>0.30222441112063125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443">
        <f>유형화!$F$71*hourly1!B1299/hourly1!$B$8763+유형화!$F$72*hourly1!C1299/hourly1!$C$8763+유형화!$F$73*hourly1!D1299/hourly1!$D$8763+유형화!$F$74*hourly1!E1299/hourly1!$E$8763</f>
        <v>82.79304729454222</v>
      </c>
      <c r="C1298" s="441">
        <f>hourly1!$F1299*유형화!$G$71/hourly1!$F$8763+유형화!$G$72*hourly1!$G1299/hourly1!$F$8763+유형화!$G$74*hourly1!I1299/hourly1!$I$8763</f>
        <v>0.34705937313213353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443">
        <f>유형화!$F$71*hourly1!B1300/hourly1!$B$8763+유형화!$F$72*hourly1!C1300/hourly1!$C$8763+유형화!$F$73*hourly1!D1300/hourly1!$D$8763+유형화!$F$74*hourly1!E1300/hourly1!$E$8763</f>
        <v>82.672501283797985</v>
      </c>
      <c r="C1299" s="441">
        <f>hourly1!$F1300*유형화!$G$71/hourly1!$F$8763+유형화!$G$72*hourly1!$G1300/hourly1!$F$8763+유형화!$G$74*hourly1!I1300/hourly1!$I$8763</f>
        <v>0.63279102124549103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443">
        <f>유형화!$F$71*hourly1!B1301/hourly1!$B$8763+유형화!$F$72*hourly1!C1301/hourly1!$C$8763+유형화!$F$73*hourly1!D1301/hourly1!$D$8763+유형화!$F$74*hourly1!E1301/hourly1!$E$8763</f>
        <v>82.851940979014444</v>
      </c>
      <c r="C1300" s="441">
        <f>hourly1!$F1301*유형화!$G$71/hourly1!$F$8763+유형화!$G$72*hourly1!$G1301/hourly1!$F$8763+유형화!$G$74*hourly1!I1301/hourly1!$I$8763</f>
        <v>0.99214474445701595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443">
        <f>유형화!$F$71*hourly1!B1302/hourly1!$B$8763+유형화!$F$72*hourly1!C1302/hourly1!$C$8763+유형화!$F$73*hourly1!D1302/hourly1!$D$8763+유형화!$F$74*hourly1!E1302/hourly1!$E$8763</f>
        <v>82.918726654202658</v>
      </c>
      <c r="C1301" s="441">
        <f>hourly1!$F1302*유형화!$G$71/hourly1!$F$8763+유형화!$G$72*hourly1!$G1302/hourly1!$F$8763+유형화!$G$74*hourly1!I1302/hourly1!$I$8763</f>
        <v>1.2770225642444462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443">
        <f>유형화!$F$71*hourly1!B1303/hourly1!$B$8763+유형화!$F$72*hourly1!C1303/hourly1!$C$8763+유형화!$F$73*hourly1!D1303/hourly1!$D$8763+유형화!$F$74*hourly1!E1303/hourly1!$E$8763</f>
        <v>82.976198358365679</v>
      </c>
      <c r="C1302" s="441">
        <f>hourly1!$F1303*유형화!$G$71/hourly1!$F$8763+유형화!$G$72*hourly1!$G1303/hourly1!$F$8763+유형화!$G$74*hourly1!I1303/hourly1!$I$8763</f>
        <v>1.5352004809700779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443">
        <f>유형화!$F$71*hourly1!B1304/hourly1!$B$8763+유형화!$F$72*hourly1!C1304/hourly1!$C$8763+유형화!$F$73*hourly1!D1304/hourly1!$D$8763+유형화!$F$74*hourly1!E1304/hourly1!$E$8763</f>
        <v>84.023655052620299</v>
      </c>
      <c r="C1303" s="441">
        <f>hourly1!$F1304*유형화!$G$71/hourly1!$F$8763+유형화!$G$72*hourly1!$G1304/hourly1!$F$8763+유형화!$G$74*hourly1!I1304/hourly1!$I$8763</f>
        <v>1.6702299741670597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443">
        <f>유형화!$F$71*hourly1!B1305/hourly1!$B$8763+유형화!$F$72*hourly1!C1305/hourly1!$C$8763+유형화!$F$73*hourly1!D1305/hourly1!$D$8763+유형화!$F$74*hourly1!E1305/hourly1!$E$8763</f>
        <v>90.88877007622493</v>
      </c>
      <c r="C1304" s="441">
        <f>hourly1!$F1305*유형화!$G$71/hourly1!$F$8763+유형화!$G$72*hourly1!$G1305/hourly1!$F$8763+유형화!$G$74*hourly1!I1305/hourly1!$I$8763</f>
        <v>6.2950816995606358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443">
        <f>유형화!$F$71*hourly1!B1306/hourly1!$B$8763+유형화!$F$72*hourly1!C1306/hourly1!$C$8763+유형화!$F$73*hourly1!D1306/hourly1!$D$8763+유형화!$F$74*hourly1!E1306/hourly1!$E$8763</f>
        <v>85.954348817420566</v>
      </c>
      <c r="C1305" s="441">
        <f>hourly1!$F1306*유형화!$G$71/hourly1!$F$8763+유형화!$G$72*hourly1!$G1306/hourly1!$F$8763+유형화!$G$74*hourly1!I1306/hourly1!$I$8763</f>
        <v>6.5214307397884062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443">
        <f>유형화!$F$71*hourly1!B1307/hourly1!$B$8763+유형화!$F$72*hourly1!C1307/hourly1!$C$8763+유형화!$F$73*hourly1!D1307/hourly1!$D$8763+유형화!$F$74*hourly1!E1307/hourly1!$E$8763</f>
        <v>88.590186098909328</v>
      </c>
      <c r="C1306" s="441">
        <f>hourly1!$F1307*유형화!$G$71/hourly1!$F$8763+유형화!$G$72*hourly1!$G1307/hourly1!$F$8763+유형화!$G$74*hourly1!I1307/hourly1!$I$8763</f>
        <v>5.9722449039989947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443">
        <f>유형화!$F$71*hourly1!B1308/hourly1!$B$8763+유형화!$F$72*hourly1!C1308/hourly1!$C$8763+유형화!$F$73*hourly1!D1308/hourly1!$D$8763+유형화!$F$74*hourly1!E1308/hourly1!$E$8763</f>
        <v>92.373439212549059</v>
      </c>
      <c r="C1307" s="441">
        <f>hourly1!$F1308*유형화!$G$71/hourly1!$F$8763+유형화!$G$72*hourly1!$G1308/hourly1!$F$8763+유형화!$G$74*hourly1!I1308/hourly1!$I$8763</f>
        <v>5.2758024865638289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443">
        <f>유형화!$F$71*hourly1!B1309/hourly1!$B$8763+유형화!$F$72*hourly1!C1309/hourly1!$C$8763+유형화!$F$73*hourly1!D1309/hourly1!$D$8763+유형화!$F$74*hourly1!E1309/hourly1!$E$8763</f>
        <v>95.263446177780509</v>
      </c>
      <c r="C1308" s="441">
        <f>hourly1!$F1309*유형화!$G$71/hourly1!$F$8763+유형화!$G$72*hourly1!$G1309/hourly1!$F$8763+유형화!$G$74*hourly1!I1309/hourly1!$I$8763</f>
        <v>4.5896810222244611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443">
        <f>유형화!$F$71*hourly1!B1310/hourly1!$B$8763+유형화!$F$72*hourly1!C1310/hourly1!$C$8763+유형화!$F$73*hourly1!D1310/hourly1!$D$8763+유형화!$F$74*hourly1!E1310/hourly1!$E$8763</f>
        <v>92.526968311041315</v>
      </c>
      <c r="C1309" s="441">
        <f>hourly1!$F1310*유형화!$G$71/hourly1!$F$8763+유형화!$G$72*hourly1!$G1310/hourly1!$F$8763+유형화!$G$74*hourly1!I1310/hourly1!$I$8763</f>
        <v>3.9905673325111835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443">
        <f>유형화!$F$71*hourly1!B1311/hourly1!$B$8763+유형화!$F$72*hourly1!C1311/hourly1!$C$8763+유형화!$F$73*hourly1!D1311/hourly1!$D$8763+유형화!$F$74*hourly1!E1311/hourly1!$E$8763</f>
        <v>90.656048109870483</v>
      </c>
      <c r="C1310" s="441">
        <f>hourly1!$F1311*유형화!$G$71/hourly1!$F$8763+유형화!$G$72*hourly1!$G1311/hourly1!$F$8763+유형화!$G$74*hourly1!I1311/hourly1!$I$8763</f>
        <v>2.7643030931264154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443">
        <f>유형화!$F$71*hourly1!B1312/hourly1!$B$8763+유형화!$F$72*hourly1!C1312/hourly1!$C$8763+유형화!$F$73*hourly1!D1312/hourly1!$D$8763+유형화!$F$74*hourly1!E1312/hourly1!$E$8763</f>
        <v>83.36837334660585</v>
      </c>
      <c r="C1311" s="441">
        <f>hourly1!$F1312*유형화!$G$71/hourly1!$F$8763+유형화!$G$72*hourly1!$G1312/hourly1!$F$8763+유형화!$G$74*hourly1!I1312/hourly1!$I$8763</f>
        <v>2.9553277152234947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443">
        <f>유형화!$F$71*hourly1!B1313/hourly1!$B$8763+유형화!$F$72*hourly1!C1313/hourly1!$C$8763+유형화!$F$73*hourly1!D1313/hourly1!$D$8763+유형화!$F$74*hourly1!E1313/hourly1!$E$8763</f>
        <v>85.971533520589489</v>
      </c>
      <c r="C1312" s="441">
        <f>hourly1!$F1313*유형화!$G$71/hourly1!$F$8763+유형화!$G$72*hourly1!$G1313/hourly1!$F$8763+유형화!$G$74*hourly1!I1313/hourly1!$I$8763</f>
        <v>2.8505761387754522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443">
        <f>유형화!$F$71*hourly1!B1314/hourly1!$B$8763+유형화!$F$72*hourly1!C1314/hourly1!$C$8763+유형화!$F$73*hourly1!D1314/hourly1!$D$8763+유형화!$F$74*hourly1!E1314/hourly1!$E$8763</f>
        <v>84.328022899032874</v>
      </c>
      <c r="C1313" s="441">
        <f>hourly1!$F1314*유형화!$G$71/hourly1!$F$8763+유형화!$G$72*hourly1!$G1314/hourly1!$F$8763+유형화!$G$74*hourly1!I1314/hourly1!$I$8763</f>
        <v>2.7631073089815947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443">
        <f>유형화!$F$71*hourly1!B1315/hourly1!$B$8763+유형화!$F$72*hourly1!C1315/hourly1!$C$8763+유형화!$F$73*hourly1!D1315/hourly1!$D$8763+유형화!$F$74*hourly1!E1315/hourly1!$E$8763</f>
        <v>83.112153895727161</v>
      </c>
      <c r="C1314" s="441">
        <f>hourly1!$F1315*유형화!$G$71/hourly1!$F$8763+유형화!$G$72*hourly1!$G1315/hourly1!$F$8763+유형화!$G$74*hourly1!I1315/hourly1!$I$8763</f>
        <v>2.8518562142109722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443">
        <f>유형화!$F$71*hourly1!B1316/hourly1!$B$8763+유형화!$F$72*hourly1!C1316/hourly1!$C$8763+유형화!$F$73*hourly1!D1316/hourly1!$D$8763+유형화!$F$74*hourly1!E1316/hourly1!$E$8763</f>
        <v>81.719634577445802</v>
      </c>
      <c r="C1315" s="441">
        <f>hourly1!$F1316*유형화!$G$71/hourly1!$F$8763+유형화!$G$72*hourly1!$G1316/hourly1!$F$8763+유형화!$G$74*hourly1!I1316/hourly1!$I$8763</f>
        <v>3.1208373029846608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443">
        <f>유형화!$F$71*hourly1!B1317/hourly1!$B$8763+유형화!$F$72*hourly1!C1317/hourly1!$C$8763+유형화!$F$73*hourly1!D1317/hourly1!$D$8763+유형화!$F$74*hourly1!E1317/hourly1!$E$8763</f>
        <v>88.554636798036142</v>
      </c>
      <c r="C1316" s="441">
        <f>hourly1!$F1317*유형화!$G$71/hourly1!$F$8763+유형화!$G$72*hourly1!$G1317/hourly1!$F$8763+유형화!$G$74*hourly1!I1317/hourly1!$I$8763</f>
        <v>2.9530565803894846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443">
        <f>유형화!$F$71*hourly1!B1318/hourly1!$B$8763+유형화!$F$72*hourly1!C1318/hourly1!$C$8763+유형화!$F$73*hourly1!D1318/hourly1!$D$8763+유형화!$F$74*hourly1!E1318/hourly1!$E$8763</f>
        <v>97.166210472300421</v>
      </c>
      <c r="C1317" s="441">
        <f>hourly1!$F1318*유형화!$G$71/hourly1!$F$8763+유형화!$G$72*hourly1!$G1318/hourly1!$F$8763+유형화!$G$74*hourly1!I1318/hourly1!$I$8763</f>
        <v>2.9517605563140705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443">
        <f>유형화!$F$71*hourly1!B1319/hourly1!$B$8763+유형화!$F$72*hourly1!C1319/hourly1!$C$8763+유형화!$F$73*hourly1!D1319/hourly1!$D$8763+유형화!$F$74*hourly1!E1319/hourly1!$E$8763</f>
        <v>86.566885795340852</v>
      </c>
      <c r="C1318" s="441">
        <f>hourly1!$F1319*유형화!$G$71/hourly1!$F$8763+유형화!$G$72*hourly1!$G1319/hourly1!$F$8763+유형화!$G$74*hourly1!I1319/hourly1!$I$8763</f>
        <v>3.609622001019106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443">
        <f>유형화!$F$71*hourly1!B1320/hourly1!$B$8763+유형화!$F$72*hourly1!C1320/hourly1!$C$8763+유형화!$F$73*hourly1!D1320/hourly1!$D$8763+유형화!$F$74*hourly1!E1320/hourly1!$E$8763</f>
        <v>84.847759000875968</v>
      </c>
      <c r="C1319" s="441">
        <f>hourly1!$F1320*유형화!$G$71/hourly1!$F$8763+유형화!$G$72*hourly1!$G1320/hourly1!$F$8763+유형화!$G$74*hourly1!I1320/hourly1!$I$8763</f>
        <v>0.3586231073154077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443">
        <f>유형화!$F$71*hourly1!B1321/hourly1!$B$8763+유형화!$F$72*hourly1!C1321/hourly1!$C$8763+유형화!$F$73*hourly1!D1321/hourly1!$D$8763+유형화!$F$74*hourly1!E1321/hourly1!$E$8763</f>
        <v>83.213543390607086</v>
      </c>
      <c r="C1320" s="441">
        <f>hourly1!$F1321*유형화!$G$71/hourly1!$F$8763+유형화!$G$72*hourly1!$G1321/hourly1!$F$8763+유형화!$G$74*hourly1!I1321/hourly1!$I$8763</f>
        <v>0.34774886376181036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443">
        <f>유형화!$F$71*hourly1!B1322/hourly1!$B$8763+유형화!$F$72*hourly1!C1322/hourly1!$C$8763+유형화!$F$73*hourly1!D1322/hourly1!$D$8763+유형화!$F$74*hourly1!E1322/hourly1!$E$8763</f>
        <v>82.53665476492688</v>
      </c>
      <c r="C1321" s="441">
        <f>hourly1!$F1322*유형화!$G$71/hourly1!$F$8763+유형화!$G$72*hourly1!$G1322/hourly1!$F$8763+유형화!$G$74*hourly1!I1322/hourly1!$I$8763</f>
        <v>0.29753120546516643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443">
        <f>유형화!$F$71*hourly1!B1323/hourly1!$B$8763+유형화!$F$72*hourly1!C1323/hourly1!$C$8763+유형화!$F$73*hourly1!D1323/hourly1!$D$8763+유형화!$F$74*hourly1!E1323/hourly1!$E$8763</f>
        <v>90.61417125186108</v>
      </c>
      <c r="C1322" s="441">
        <f>hourly1!$F1323*유형화!$G$71/hourly1!$F$8763+유형화!$G$72*hourly1!$G1323/hourly1!$F$8763+유형화!$G$74*hourly1!I1323/hourly1!$I$8763</f>
        <v>0.33863642946626282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443">
        <f>유형화!$F$71*hourly1!B1324/hourly1!$B$8763+유형화!$F$72*hourly1!C1324/hourly1!$C$8763+유형화!$F$73*hourly1!D1324/hourly1!$D$8763+유형화!$F$74*hourly1!E1324/hourly1!$E$8763</f>
        <v>90.895107161613055</v>
      </c>
      <c r="C1323" s="441">
        <f>hourly1!$F1324*유형화!$G$71/hourly1!$F$8763+유형화!$G$72*hourly1!$G1324/hourly1!$F$8763+유형화!$G$74*hourly1!I1324/hourly1!$I$8763</f>
        <v>0.72859668417802836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443">
        <f>유형화!$F$71*hourly1!B1325/hourly1!$B$8763+유형화!$F$72*hourly1!C1325/hourly1!$C$8763+유형화!$F$73*hourly1!D1325/hourly1!$D$8763+유형화!$F$74*hourly1!E1325/hourly1!$E$8763</f>
        <v>91.715466561721172</v>
      </c>
      <c r="C1324" s="441">
        <f>hourly1!$F1325*유형화!$G$71/hourly1!$F$8763+유형화!$G$72*hourly1!$G1325/hourly1!$F$8763+유형화!$G$74*hourly1!I1325/hourly1!$I$8763</f>
        <v>1.1862120395834761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443">
        <f>유형화!$F$71*hourly1!B1326/hourly1!$B$8763+유형화!$F$72*hourly1!C1326/hourly1!$C$8763+유형화!$F$73*hourly1!D1326/hourly1!$D$8763+유형화!$F$74*hourly1!E1326/hourly1!$E$8763</f>
        <v>92.016400254554597</v>
      </c>
      <c r="C1325" s="441">
        <f>hourly1!$F1326*유형화!$G$71/hourly1!$F$8763+유형화!$G$72*hourly1!$G1326/hourly1!$F$8763+유형화!$G$74*hourly1!I1326/hourly1!$I$8763</f>
        <v>1.4981619175773191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443">
        <f>유형화!$F$71*hourly1!B1327/hourly1!$B$8763+유형화!$F$72*hourly1!C1327/hourly1!$C$8763+유형화!$F$73*hourly1!D1327/hourly1!$D$8763+유형화!$F$74*hourly1!E1327/hourly1!$E$8763</f>
        <v>92.505822177305404</v>
      </c>
      <c r="C1326" s="441">
        <f>hourly1!$F1327*유형화!$G$71/hourly1!$F$8763+유형화!$G$72*hourly1!$G1327/hourly1!$F$8763+유형화!$G$74*hourly1!I1327/hourly1!$I$8763</f>
        <v>1.8006287828026135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443">
        <f>유형화!$F$71*hourly1!B1328/hourly1!$B$8763+유형화!$F$72*hourly1!C1328/hourly1!$C$8763+유형화!$F$73*hourly1!D1328/hourly1!$D$8763+유형화!$F$74*hourly1!E1328/hourly1!$E$8763</f>
        <v>93.95365638734944</v>
      </c>
      <c r="C1327" s="441">
        <f>hourly1!$F1328*유형화!$G$71/hourly1!$F$8763+유형화!$G$72*hourly1!$G1328/hourly1!$F$8763+유형화!$G$74*hourly1!I1328/hourly1!$I$8763</f>
        <v>2.1194014646870079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443">
        <f>유형화!$F$71*hourly1!B1329/hourly1!$B$8763+유형화!$F$72*hourly1!C1329/hourly1!$C$8763+유형화!$F$73*hourly1!D1329/hourly1!$D$8763+유형화!$F$74*hourly1!E1329/hourly1!$E$8763</f>
        <v>101.23736449450413</v>
      </c>
      <c r="C1328" s="441">
        <f>hourly1!$F1329*유형화!$G$71/hourly1!$F$8763+유형화!$G$72*hourly1!$G1329/hourly1!$F$8763+유형화!$G$74*hourly1!I1329/hourly1!$I$8763</f>
        <v>6.9755849977718576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443">
        <f>유형화!$F$71*hourly1!B1330/hourly1!$B$8763+유형화!$F$72*hourly1!C1330/hourly1!$C$8763+유형화!$F$73*hourly1!D1330/hourly1!$D$8763+유형화!$F$74*hourly1!E1330/hourly1!$E$8763</f>
        <v>232.84500481531308</v>
      </c>
      <c r="C1329" s="441">
        <f>hourly1!$F1330*유형화!$G$71/hourly1!$F$8763+유형화!$G$72*hourly1!$G1330/hourly1!$F$8763+유형화!$G$74*hourly1!I1330/hourly1!$I$8763</f>
        <v>7.0836147777334482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443">
        <f>유형화!$F$71*hourly1!B1331/hourly1!$B$8763+유형화!$F$72*hourly1!C1331/hourly1!$C$8763+유형화!$F$73*hourly1!D1331/hourly1!$D$8763+유형화!$F$74*hourly1!E1331/hourly1!$E$8763</f>
        <v>363.53590425977859</v>
      </c>
      <c r="C1330" s="441">
        <f>hourly1!$F1331*유형화!$G$71/hourly1!$F$8763+유형화!$G$72*hourly1!$G1331/hourly1!$F$8763+유형화!$G$74*hourly1!I1331/hourly1!$I$8763</f>
        <v>6.4055358547099628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443">
        <f>유형화!$F$71*hourly1!B1332/hourly1!$B$8763+유형화!$F$72*hourly1!C1332/hourly1!$C$8763+유형화!$F$73*hourly1!D1332/hourly1!$D$8763+유형화!$F$74*hourly1!E1332/hourly1!$E$8763</f>
        <v>440.16822295908287</v>
      </c>
      <c r="C1331" s="441">
        <f>hourly1!$F1332*유형화!$G$71/hourly1!$F$8763+유형화!$G$72*hourly1!$G1332/hourly1!$F$8763+유형화!$G$74*hourly1!I1332/hourly1!$I$8763</f>
        <v>5.5675712103277508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443">
        <f>유형화!$F$71*hourly1!B1333/hourly1!$B$8763+유형화!$F$72*hourly1!C1333/hourly1!$C$8763+유형화!$F$73*hourly1!D1333/hourly1!$D$8763+유형화!$F$74*hourly1!E1333/hourly1!$E$8763</f>
        <v>514.54418044565637</v>
      </c>
      <c r="C1332" s="441">
        <f>hourly1!$F1333*유형화!$G$71/hourly1!$F$8763+유형화!$G$72*hourly1!$G1333/hourly1!$F$8763+유형화!$G$74*hourly1!I1333/hourly1!$I$8763</f>
        <v>4.8404756282969919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443">
        <f>유형화!$F$71*hourly1!B1334/hourly1!$B$8763+유형화!$F$72*hourly1!C1334/hourly1!$C$8763+유형화!$F$73*hourly1!D1334/hourly1!$D$8763+유형화!$F$74*hourly1!E1334/hourly1!$E$8763</f>
        <v>435.64795873772925</v>
      </c>
      <c r="C1333" s="441">
        <f>hourly1!$F1334*유형화!$G$71/hourly1!$F$8763+유형화!$G$72*hourly1!$G1334/hourly1!$F$8763+유형화!$G$74*hourly1!I1334/hourly1!$I$8763</f>
        <v>4.2491698590335618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443">
        <f>유형화!$F$71*hourly1!B1335/hourly1!$B$8763+유형화!$F$72*hourly1!C1335/hourly1!$C$8763+유형화!$F$73*hourly1!D1335/hourly1!$D$8763+유형화!$F$74*hourly1!E1335/hourly1!$E$8763</f>
        <v>265.53164630746699</v>
      </c>
      <c r="C1334" s="441">
        <f>hourly1!$F1335*유형화!$G$71/hourly1!$F$8763+유형화!$G$72*hourly1!$G1335/hourly1!$F$8763+유형화!$G$74*hourly1!I1335/hourly1!$I$8763</f>
        <v>3.1864963374016146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443">
        <f>유형화!$F$71*hourly1!B1336/hourly1!$B$8763+유형화!$F$72*hourly1!C1336/hourly1!$C$8763+유형화!$F$73*hourly1!D1336/hourly1!$D$8763+유형화!$F$74*hourly1!E1336/hourly1!$E$8763</f>
        <v>348.66171286837738</v>
      </c>
      <c r="C1335" s="441">
        <f>hourly1!$F1336*유형화!$G$71/hourly1!$F$8763+유형화!$G$72*hourly1!$G1336/hourly1!$F$8763+유형화!$G$74*hourly1!I1336/hourly1!$I$8763</f>
        <v>3.4023256426265034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443">
        <f>유형화!$F$71*hourly1!B1337/hourly1!$B$8763+유형화!$F$72*hourly1!C1337/hourly1!$C$8763+유형화!$F$73*hourly1!D1337/hourly1!$D$8763+유형화!$F$74*hourly1!E1337/hourly1!$E$8763</f>
        <v>496.10150218330256</v>
      </c>
      <c r="C1336" s="441">
        <f>hourly1!$F1337*유형화!$G$71/hourly1!$F$8763+유형화!$G$72*hourly1!$G1337/hourly1!$F$8763+유형화!$G$74*hourly1!I1337/hourly1!$I$8763</f>
        <v>3.2687317089437138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443">
        <f>유형화!$F$71*hourly1!B1338/hourly1!$B$8763+유형화!$F$72*hourly1!C1338/hourly1!$C$8763+유형화!$F$73*hourly1!D1338/hourly1!$D$8763+유형화!$F$74*hourly1!E1338/hourly1!$E$8763</f>
        <v>419.91964654830684</v>
      </c>
      <c r="C1337" s="441">
        <f>hourly1!$F1338*유형화!$G$71/hourly1!$F$8763+유형화!$G$72*hourly1!$G1338/hourly1!$F$8763+유형화!$G$74*hourly1!I1338/hourly1!$I$8763</f>
        <v>3.2163554052693599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443">
        <f>유형화!$F$71*hourly1!B1339/hourly1!$B$8763+유형화!$F$72*hourly1!C1339/hourly1!$C$8763+유형화!$F$73*hourly1!D1339/hourly1!$D$8763+유형화!$F$74*hourly1!E1339/hourly1!$E$8763</f>
        <v>363.83400347186239</v>
      </c>
      <c r="C1338" s="441">
        <f>hourly1!$F1339*유형화!$G$71/hourly1!$F$8763+유형화!$G$72*hourly1!$G1339/hourly1!$F$8763+유형화!$G$74*hourly1!I1339/hourly1!$I$8763</f>
        <v>3.4033920790568977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443">
        <f>유형화!$F$71*hourly1!B1340/hourly1!$B$8763+유형화!$F$72*hourly1!C1340/hourly1!$C$8763+유형화!$F$73*hourly1!D1340/hourly1!$D$8763+유형화!$F$74*hourly1!E1340/hourly1!$E$8763</f>
        <v>216.13879805380031</v>
      </c>
      <c r="C1339" s="441">
        <f>hourly1!$F1340*유형화!$G$71/hourly1!$F$8763+유형화!$G$72*hourly1!$G1340/hourly1!$F$8763+유형화!$G$74*hourly1!I1340/hourly1!$I$8763</f>
        <v>3.6713595498996172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443">
        <f>유형화!$F$71*hourly1!B1341/hourly1!$B$8763+유형화!$F$72*hourly1!C1341/hourly1!$C$8763+유형화!$F$73*hourly1!D1341/hourly1!$D$8763+유형화!$F$74*hourly1!E1341/hourly1!$E$8763</f>
        <v>154.37901537775517</v>
      </c>
      <c r="C1340" s="441">
        <f>hourly1!$F1341*유형화!$G$71/hourly1!$F$8763+유형화!$G$72*hourly1!$G1341/hourly1!$F$8763+유형화!$G$74*hourly1!I1341/hourly1!$I$8763</f>
        <v>3.5576485975860459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443">
        <f>유형화!$F$71*hourly1!B1342/hourly1!$B$8763+유형화!$F$72*hourly1!C1342/hourly1!$C$8763+유형화!$F$73*hourly1!D1342/hourly1!$D$8763+유형화!$F$74*hourly1!E1342/hourly1!$E$8763</f>
        <v>162.68493438455945</v>
      </c>
      <c r="C1341" s="441">
        <f>hourly1!$F1342*유형화!$G$71/hourly1!$F$8763+유형화!$G$72*hourly1!$G1342/hourly1!$F$8763+유형화!$G$74*hourly1!I1342/hourly1!$I$8763</f>
        <v>3.4424928682934066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443">
        <f>유형화!$F$71*hourly1!B1343/hourly1!$B$8763+유형화!$F$72*hourly1!C1343/hourly1!$C$8763+유형화!$F$73*hourly1!D1343/hourly1!$D$8763+유형화!$F$74*hourly1!E1343/hourly1!$E$8763</f>
        <v>87.351866325356369</v>
      </c>
      <c r="C1342" s="441">
        <f>hourly1!$F1343*유형화!$G$71/hourly1!$F$8763+유형화!$G$72*hourly1!$G1343/hourly1!$F$8763+유형화!$G$74*hourly1!I1343/hourly1!$I$8763</f>
        <v>4.0725426138764469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443">
        <f>유형화!$F$71*hourly1!B1344/hourly1!$B$8763+유형화!$F$72*hourly1!C1344/hourly1!$C$8763+유형화!$F$73*hourly1!D1344/hourly1!$D$8763+유형화!$F$74*hourly1!E1344/hourly1!$E$8763</f>
        <v>85.502495614438573</v>
      </c>
      <c r="C1343" s="441">
        <f>hourly1!$F1344*유형화!$G$71/hourly1!$F$8763+유형화!$G$72*hourly1!$G1344/hourly1!$F$8763+유형화!$G$74*hourly1!I1344/hourly1!$I$8763</f>
        <v>0.39872393085042257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443">
        <f>유형화!$F$71*hourly1!B1345/hourly1!$B$8763+유형화!$F$72*hourly1!C1345/hourly1!$C$8763+유형화!$F$73*hourly1!D1345/hourly1!$D$8763+유형화!$F$74*hourly1!E1345/hourly1!$E$8763</f>
        <v>83.931543908125477</v>
      </c>
      <c r="C1344" s="441">
        <f>hourly1!$F1345*유형화!$G$71/hourly1!$F$8763+유형화!$G$72*hourly1!$G1345/hourly1!$F$8763+유형화!$G$74*hourly1!I1345/hourly1!$I$8763</f>
        <v>0.32086837115778605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443">
        <f>유형화!$F$71*hourly1!B1346/hourly1!$B$8763+유형화!$F$72*hourly1!C1346/hourly1!$C$8763+유형화!$F$73*hourly1!D1346/hourly1!$D$8763+유형화!$F$74*hourly1!E1346/hourly1!$E$8763</f>
        <v>83.267059690675751</v>
      </c>
      <c r="C1345" s="441">
        <f>hourly1!$F1346*유형화!$G$71/hourly1!$F$8763+유형화!$G$72*hourly1!$G1346/hourly1!$F$8763+유형화!$G$74*hourly1!I1346/hourly1!$I$8763</f>
        <v>0.31172319060541959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443">
        <f>유형화!$F$71*hourly1!B1347/hourly1!$B$8763+유형화!$F$72*hourly1!C1347/hourly1!$C$8763+유형화!$F$73*hourly1!D1347/hourly1!$D$8763+유형화!$F$74*hourly1!E1347/hourly1!$E$8763</f>
        <v>83.371442525238834</v>
      </c>
      <c r="C1346" s="441">
        <f>hourly1!$F1347*유형화!$G$71/hourly1!$F$8763+유형화!$G$72*hourly1!$G1347/hourly1!$F$8763+유형화!$G$74*hourly1!I1347/hourly1!$I$8763</f>
        <v>0.32607817933516964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443">
        <f>유형화!$F$71*hourly1!B1348/hourly1!$B$8763+유형화!$F$72*hourly1!C1348/hourly1!$C$8763+유형화!$F$73*hourly1!D1348/hourly1!$D$8763+유형화!$F$74*hourly1!E1348/hourly1!$E$8763</f>
        <v>83.192581102014842</v>
      </c>
      <c r="C1347" s="441">
        <f>hourly1!$F1348*유형화!$G$71/hourly1!$F$8763+유형화!$G$72*hourly1!$G1348/hourly1!$F$8763+유형화!$G$74*hourly1!I1348/hourly1!$I$8763</f>
        <v>0.47273926423649926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443">
        <f>유형화!$F$71*hourly1!B1349/hourly1!$B$8763+유형화!$F$72*hourly1!C1349/hourly1!$C$8763+유형화!$F$73*hourly1!D1349/hourly1!$D$8763+유형화!$F$74*hourly1!E1349/hourly1!$E$8763</f>
        <v>83.36174935946454</v>
      </c>
      <c r="C1348" s="441">
        <f>hourly1!$F1349*유형화!$G$71/hourly1!$F$8763+유형화!$G$72*hourly1!$G1349/hourly1!$F$8763+유형화!$G$74*hourly1!I1349/hourly1!$I$8763</f>
        <v>0.7088724008719467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443">
        <f>유형화!$F$71*hourly1!B1350/hourly1!$B$8763+유형화!$F$72*hourly1!C1350/hourly1!$C$8763+유형화!$F$73*hourly1!D1350/hourly1!$D$8763+유형화!$F$74*hourly1!E1350/hourly1!$E$8763</f>
        <v>83.520357043151392</v>
      </c>
      <c r="C1349" s="441">
        <f>hourly1!$F1350*유형화!$G$71/hourly1!$F$8763+유형화!$G$72*hourly1!$G1350/hourly1!$F$8763+유형화!$G$74*hourly1!I1350/hourly1!$I$8763</f>
        <v>0.94282354526139134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443">
        <f>유형화!$F$71*hourly1!B1351/hourly1!$B$8763+유형화!$F$72*hourly1!C1351/hourly1!$C$8763+유형화!$F$73*hourly1!D1351/hourly1!$D$8763+유형화!$F$74*hourly1!E1351/hourly1!$E$8763</f>
        <v>83.720941585565527</v>
      </c>
      <c r="C1350" s="441">
        <f>hourly1!$F1351*유형화!$G$71/hourly1!$F$8763+유형화!$G$72*hourly1!$G1351/hourly1!$F$8763+유형화!$G$74*hourly1!I1351/hourly1!$I$8763</f>
        <v>1.1717640272278815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443">
        <f>유형화!$F$71*hourly1!B1352/hourly1!$B$8763+유형화!$F$72*hourly1!C1352/hourly1!$C$8763+유형화!$F$73*hourly1!D1352/hourly1!$D$8763+유형화!$F$74*hourly1!E1352/hourly1!$E$8763</f>
        <v>84.830586218675336</v>
      </c>
      <c r="C1351" s="441">
        <f>hourly1!$F1352*유형화!$G$71/hourly1!$F$8763+유형화!$G$72*hourly1!$G1352/hourly1!$F$8763+유형화!$G$74*hourly1!I1352/hourly1!$I$8763</f>
        <v>1.4040311043986127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443">
        <f>유형화!$F$71*hourly1!B1353/hourly1!$B$8763+유형화!$F$72*hourly1!C1353/hourly1!$C$8763+유형화!$F$73*hourly1!D1353/hourly1!$D$8763+유형화!$F$74*hourly1!E1353/hourly1!$E$8763</f>
        <v>91.773180209393246</v>
      </c>
      <c r="C1352" s="441">
        <f>hourly1!$F1353*유형화!$G$71/hourly1!$F$8763+유형화!$G$72*hourly1!$G1353/hourly1!$F$8763+유형화!$G$74*hourly1!I1353/hourly1!$I$8763</f>
        <v>6.225645141854808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443">
        <f>유형화!$F$71*hourly1!B1354/hourly1!$B$8763+유형화!$F$72*hourly1!C1354/hourly1!$C$8763+유형화!$F$73*hourly1!D1354/hourly1!$D$8763+유형화!$F$74*hourly1!E1354/hourly1!$E$8763</f>
        <v>228.42799269970035</v>
      </c>
      <c r="C1353" s="441">
        <f>hourly1!$F1354*유형화!$G$71/hourly1!$F$8763+유형화!$G$72*hourly1!$G1354/hourly1!$F$8763+유형화!$G$74*hourly1!I1354/hourly1!$I$8763</f>
        <v>6.320491036256489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443">
        <f>유형화!$F$71*hourly1!B1355/hourly1!$B$8763+유형화!$F$72*hourly1!C1355/hourly1!$C$8763+유형화!$F$73*hourly1!D1355/hourly1!$D$8763+유형화!$F$74*hourly1!E1355/hourly1!$E$8763</f>
        <v>356.1072610875986</v>
      </c>
      <c r="C1354" s="441">
        <f>hourly1!$F1355*유형화!$G$71/hourly1!$F$8763+유형화!$G$72*hourly1!$G1355/hourly1!$F$8763+유형화!$G$74*hourly1!I1355/hourly1!$I$8763</f>
        <v>5.5443623008076708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443">
        <f>유형화!$F$71*hourly1!B1356/hourly1!$B$8763+유형화!$F$72*hourly1!C1356/hourly1!$C$8763+유형화!$F$73*hourly1!D1356/hourly1!$D$8763+유형화!$F$74*hourly1!E1356/hourly1!$E$8763</f>
        <v>429.60583380131715</v>
      </c>
      <c r="C1355" s="441">
        <f>hourly1!$F1356*유형화!$G$71/hourly1!$F$8763+유형화!$G$72*hourly1!$G1356/hourly1!$F$8763+유형화!$G$74*hourly1!I1356/hourly1!$I$8763</f>
        <v>4.66031087778524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443">
        <f>유형화!$F$71*hourly1!B1357/hourly1!$B$8763+유형화!$F$72*hourly1!C1357/hourly1!$C$8763+유형화!$F$73*hourly1!D1357/hourly1!$D$8763+유형화!$F$74*hourly1!E1357/hourly1!$E$8763</f>
        <v>502.43509856565237</v>
      </c>
      <c r="C1356" s="441">
        <f>hourly1!$F1357*유형화!$G$71/hourly1!$F$8763+유형화!$G$72*hourly1!$G1357/hourly1!$F$8763+유형화!$G$74*hourly1!I1357/hourly1!$I$8763</f>
        <v>3.9082293560310468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443">
        <f>유형화!$F$71*hourly1!B1358/hourly1!$B$8763+유형화!$F$72*hourly1!C1358/hourly1!$C$8763+유형화!$F$73*hourly1!D1358/hourly1!$D$8763+유형화!$F$74*hourly1!E1358/hourly1!$E$8763</f>
        <v>422.87874145892204</v>
      </c>
      <c r="C1357" s="441">
        <f>hourly1!$F1358*유형화!$G$71/hourly1!$F$8763+유형화!$G$72*hourly1!$G1358/hourly1!$F$8763+유형화!$G$74*hourly1!I1358/hourly1!$I$8763</f>
        <v>3.2315217128323952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443">
        <f>유형화!$F$71*hourly1!B1359/hourly1!$B$8763+유형화!$F$72*hourly1!C1359/hourly1!$C$8763+유형화!$F$73*hourly1!D1359/hourly1!$D$8763+유형화!$F$74*hourly1!E1359/hourly1!$E$8763</f>
        <v>252.92481917996918</v>
      </c>
      <c r="C1358" s="441">
        <f>hourly1!$F1359*유형화!$G$71/hourly1!$F$8763+유형화!$G$72*hourly1!$G1359/hourly1!$F$8763+유형화!$G$74*hourly1!I1359/hourly1!$I$8763</f>
        <v>2.1078869105301719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443">
        <f>유형화!$F$71*hourly1!B1360/hourly1!$B$8763+유형화!$F$72*hourly1!C1360/hourly1!$C$8763+유형화!$F$73*hourly1!D1360/hourly1!$D$8763+유형화!$F$74*hourly1!E1360/hourly1!$E$8763</f>
        <v>335.61149332073711</v>
      </c>
      <c r="C1359" s="441">
        <f>hourly1!$F1360*유형화!$G$71/hourly1!$F$8763+유형화!$G$72*hourly1!$G1360/hourly1!$F$8763+유형화!$G$74*hourly1!I1360/hourly1!$I$8763</f>
        <v>2.2832697979281913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443">
        <f>유형화!$F$71*hourly1!B1361/hourly1!$B$8763+유형화!$F$72*hourly1!C1361/hourly1!$C$8763+유형화!$F$73*hourly1!D1361/hourly1!$D$8763+유형화!$F$74*hourly1!E1361/hourly1!$E$8763</f>
        <v>483.29405733385016</v>
      </c>
      <c r="C1360" s="441">
        <f>hourly1!$F1361*유형화!$G$71/hourly1!$F$8763+유형화!$G$72*hourly1!$G1361/hourly1!$F$8763+유형화!$G$74*hourly1!I1361/hourly1!$I$8763</f>
        <v>2.1303304672589518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443">
        <f>유형화!$F$71*hourly1!B1362/hourly1!$B$8763+유형화!$F$72*hourly1!C1362/hourly1!$C$8763+유형화!$F$73*hourly1!D1362/hourly1!$D$8763+유형화!$F$74*hourly1!E1362/hourly1!$E$8763</f>
        <v>407.62330408138581</v>
      </c>
      <c r="C1361" s="441">
        <f>hourly1!$F1362*유형화!$G$71/hourly1!$F$8763+유형화!$G$72*hourly1!$G1362/hourly1!$F$8763+유형화!$G$74*hourly1!I1362/hourly1!$I$8763</f>
        <v>2.0416983570122271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443">
        <f>유형화!$F$71*hourly1!B1363/hourly1!$B$8763+유형화!$F$72*hourly1!C1363/hourly1!$C$8763+유형화!$F$73*hourly1!D1363/hourly1!$D$8763+유형화!$F$74*hourly1!E1363/hourly1!$E$8763</f>
        <v>352.12126542350404</v>
      </c>
      <c r="C1362" s="441">
        <f>hourly1!$F1363*유형화!$G$71/hourly1!$F$8763+유형화!$G$72*hourly1!$G1363/hourly1!$F$8763+유형화!$G$74*hourly1!I1363/hourly1!$I$8763</f>
        <v>2.2397377124495432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443">
        <f>유형화!$F$71*hourly1!B1364/hourly1!$B$8763+유형화!$F$72*hourly1!C1364/hourly1!$C$8763+유형화!$F$73*hourly1!D1364/hourly1!$D$8763+유형화!$F$74*hourly1!E1364/hourly1!$E$8763</f>
        <v>205.02226790947839</v>
      </c>
      <c r="C1363" s="441">
        <f>hourly1!$F1364*유형화!$G$71/hourly1!$F$8763+유형화!$G$72*hourly1!$G1364/hourly1!$F$8763+유형화!$G$74*hourly1!I1364/hourly1!$I$8763</f>
        <v>2.5070434663396761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443">
        <f>유형화!$F$71*hourly1!B1365/hourly1!$B$8763+유형화!$F$72*hourly1!C1365/hourly1!$C$8763+유형화!$F$73*hourly1!D1365/hourly1!$D$8763+유형화!$F$74*hourly1!E1365/hourly1!$E$8763</f>
        <v>148.98648685056443</v>
      </c>
      <c r="C1364" s="441">
        <f>hourly1!$F1365*유형화!$G$71/hourly1!$F$8763+유형화!$G$72*hourly1!$G1365/hourly1!$F$8763+유형화!$G$74*hourly1!I1365/hourly1!$I$8763</f>
        <v>2.3400710305169632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443">
        <f>유형화!$F$71*hourly1!B1366/hourly1!$B$8763+유형화!$F$72*hourly1!C1366/hourly1!$C$8763+유형화!$F$73*hourly1!D1366/hourly1!$D$8763+유형화!$F$74*hourly1!E1366/hourly1!$E$8763</f>
        <v>158.04716456587963</v>
      </c>
      <c r="C1365" s="441">
        <f>hourly1!$F1366*유형화!$G$71/hourly1!$F$8763+유형화!$G$72*hourly1!$G1366/hourly1!$F$8763+유형화!$G$74*hourly1!I1366/hourly1!$I$8763</f>
        <v>2.3963452909358351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443">
        <f>유형화!$F$71*hourly1!B1367/hourly1!$B$8763+유형화!$F$72*hourly1!C1367/hourly1!$C$8763+유형화!$F$73*hourly1!D1367/hourly1!$D$8763+유형화!$F$74*hourly1!E1367/hourly1!$E$8763</f>
        <v>85.340119682932368</v>
      </c>
      <c r="C1366" s="441">
        <f>hourly1!$F1367*유형화!$G$71/hourly1!$F$8763+유형화!$G$72*hourly1!$G1367/hourly1!$F$8763+유형화!$G$74*hourly1!I1367/hourly1!$I$8763</f>
        <v>3.1816008326484657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443">
        <f>유형화!$F$71*hourly1!B1368/hourly1!$B$8763+유형화!$F$72*hourly1!C1368/hourly1!$C$8763+유형화!$F$73*hourly1!D1368/hourly1!$D$8763+유형화!$F$74*hourly1!E1368/hourly1!$E$8763</f>
        <v>83.748482903054949</v>
      </c>
      <c r="C1367" s="441">
        <f>hourly1!$F1368*유형화!$G$71/hourly1!$F$8763+유형화!$G$72*hourly1!$G1368/hourly1!$F$8763+유형화!$G$74*hourly1!I1368/hourly1!$I$8763</f>
        <v>0.39839064672546964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443">
        <f>유형화!$F$71*hourly1!B1369/hourly1!$B$8763+유형화!$F$72*hourly1!C1369/hourly1!$C$8763+유형화!$F$73*hourly1!D1369/hourly1!$D$8763+유형화!$F$74*hourly1!E1369/hourly1!$E$8763</f>
        <v>82.162576703823532</v>
      </c>
      <c r="C1368" s="441">
        <f>hourly1!$F1369*유형화!$G$71/hourly1!$F$8763+유형화!$G$72*hourly1!$G1369/hourly1!$F$8763+유형화!$G$74*hourly1!I1369/hourly1!$I$8763</f>
        <v>0.31870244883411059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443">
        <f>유형화!$F$71*hourly1!B1370/hourly1!$B$8763+유형화!$F$72*hourly1!C1370/hourly1!$C$8763+유형화!$F$73*hourly1!D1370/hourly1!$D$8763+유형화!$F$74*hourly1!E1370/hourly1!$E$8763</f>
        <v>81.564503706747274</v>
      </c>
      <c r="C1369" s="441">
        <f>hourly1!$F1370*유형화!$G$71/hourly1!$F$8763+유형화!$G$72*hourly1!$G1370/hourly1!$F$8763+유형화!$G$74*hourly1!I1370/hourly1!$I$8763</f>
        <v>0.29523478324394836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443">
        <f>유형화!$F$71*hourly1!B1371/hourly1!$B$8763+유형화!$F$72*hourly1!C1371/hourly1!$C$8763+유형화!$F$73*hourly1!D1371/hourly1!$D$8763+유형화!$F$74*hourly1!E1371/hourly1!$E$8763</f>
        <v>82.426048396543862</v>
      </c>
      <c r="C1370" s="441">
        <f>hourly1!$F1371*유형화!$G$71/hourly1!$F$8763+유형화!$G$72*hourly1!$G1371/hourly1!$F$8763+유형화!$G$74*hourly1!I1371/hourly1!$I$8763</f>
        <v>0.25799974231027889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443">
        <f>유형화!$F$71*hourly1!B1372/hourly1!$B$8763+유형화!$F$72*hourly1!C1372/hourly1!$C$8763+유형화!$F$73*hourly1!D1372/hourly1!$D$8763+유형화!$F$74*hourly1!E1372/hourly1!$E$8763</f>
        <v>83.119922648149682</v>
      </c>
      <c r="C1371" s="441">
        <f>hourly1!$F1372*유형화!$G$71/hourly1!$F$8763+유형화!$G$72*hourly1!$G1372/hourly1!$F$8763+유형화!$G$74*hourly1!I1372/hourly1!$I$8763</f>
        <v>0.37610354433482962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443">
        <f>유형화!$F$71*hourly1!B1373/hourly1!$B$8763+유형화!$F$72*hourly1!C1373/hourly1!$C$8763+유형화!$F$73*hourly1!D1373/hourly1!$D$8763+유형화!$F$74*hourly1!E1373/hourly1!$E$8763</f>
        <v>84.105843215656591</v>
      </c>
      <c r="C1372" s="441">
        <f>hourly1!$F1373*유형화!$G$71/hourly1!$F$8763+유형화!$G$72*hourly1!$G1373/hourly1!$F$8763+유형화!$G$74*hourly1!I1373/hourly1!$I$8763</f>
        <v>0.91934084064957311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443">
        <f>유형화!$F$71*hourly1!B1374/hourly1!$B$8763+유형화!$F$72*hourly1!C1374/hourly1!$C$8763+유형화!$F$73*hourly1!D1374/hourly1!$D$8763+유형화!$F$74*hourly1!E1374/hourly1!$E$8763</f>
        <v>84.777406596211264</v>
      </c>
      <c r="C1373" s="441">
        <f>hourly1!$F1374*유형화!$G$71/hourly1!$F$8763+유형화!$G$72*hourly1!$G1374/hourly1!$F$8763+유형화!$G$74*hourly1!I1374/hourly1!$I$8763</f>
        <v>1.3207819330018948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443">
        <f>유형화!$F$71*hourly1!B1375/hourly1!$B$8763+유형화!$F$72*hourly1!C1375/hourly1!$C$8763+유형화!$F$73*hourly1!D1375/hourly1!$D$8763+유형화!$F$74*hourly1!E1375/hourly1!$E$8763</f>
        <v>85.393218868777026</v>
      </c>
      <c r="C1374" s="441">
        <f>hourly1!$F1375*유형화!$G$71/hourly1!$F$8763+유형화!$G$72*hourly1!$G1375/hourly1!$F$8763+유형화!$G$74*hourly1!I1375/hourly1!$I$8763</f>
        <v>1.6755221331162136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443">
        <f>유형화!$F$71*hourly1!B1376/hourly1!$B$8763+유형화!$F$72*hourly1!C1376/hourly1!$C$8763+유형화!$F$73*hourly1!D1376/hourly1!$D$8763+유형화!$F$74*hourly1!E1376/hourly1!$E$8763</f>
        <v>86.976330805568494</v>
      </c>
      <c r="C1375" s="441">
        <f>hourly1!$F1376*유형화!$G$71/hourly1!$F$8763+유형화!$G$72*hourly1!$G1376/hourly1!$F$8763+유형화!$G$74*hourly1!I1376/hourly1!$I$8763</f>
        <v>2.0568416815542725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443">
        <f>유형화!$F$71*hourly1!B1377/hourly1!$B$8763+유형화!$F$72*hourly1!C1377/hourly1!$C$8763+유형화!$F$73*hourly1!D1377/hourly1!$D$8763+유형화!$F$74*hourly1!E1377/hourly1!$E$8763</f>
        <v>94.155784056387873</v>
      </c>
      <c r="C1376" s="441">
        <f>hourly1!$F1377*유형화!$G$71/hourly1!$F$8763+유형화!$G$72*hourly1!$G1377/hourly1!$F$8763+유형화!$G$74*hourly1!I1377/hourly1!$I$8763</f>
        <v>6.9183699495227788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443">
        <f>유형화!$F$71*hourly1!B1378/hourly1!$B$8763+유형화!$F$72*hourly1!C1378/hourly1!$C$8763+유형화!$F$73*hourly1!D1378/hourly1!$D$8763+유형화!$F$74*hourly1!E1378/hourly1!$E$8763</f>
        <v>229.90929328745349</v>
      </c>
      <c r="C1377" s="441">
        <f>hourly1!$F1378*유형화!$G$71/hourly1!$F$8763+유형화!$G$72*hourly1!$G1378/hourly1!$F$8763+유형화!$G$74*hourly1!I1378/hourly1!$I$8763</f>
        <v>7.0397537742974903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443">
        <f>유형화!$F$71*hourly1!B1379/hourly1!$B$8763+유형화!$F$72*hourly1!C1379/hourly1!$C$8763+유형화!$F$73*hourly1!D1379/hourly1!$D$8763+유형화!$F$74*hourly1!E1379/hourly1!$E$8763</f>
        <v>358.44959445223702</v>
      </c>
      <c r="C1378" s="441">
        <f>hourly1!$F1379*유형화!$G$71/hourly1!$F$8763+유형화!$G$72*hourly1!$G1379/hourly1!$F$8763+유형화!$G$74*hourly1!I1379/hourly1!$I$8763</f>
        <v>6.425745146464263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443">
        <f>유형화!$F$71*hourly1!B1380/hourly1!$B$8763+유형화!$F$72*hourly1!C1380/hourly1!$C$8763+유형화!$F$73*hourly1!D1380/hourly1!$D$8763+유형화!$F$74*hourly1!E1380/hourly1!$E$8763</f>
        <v>433.15769887701674</v>
      </c>
      <c r="C1379" s="441">
        <f>hourly1!$F1380*유형화!$G$71/hourly1!$F$8763+유형화!$G$72*hourly1!$G1380/hourly1!$F$8763+유형화!$G$74*hourly1!I1380/hourly1!$I$8763</f>
        <v>5.6386963833435173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443">
        <f>유형화!$F$71*hourly1!B1381/hourly1!$B$8763+유형화!$F$72*hourly1!C1381/hourly1!$C$8763+유형화!$F$73*hourly1!D1381/hourly1!$D$8763+유형화!$F$74*hourly1!E1381/hourly1!$E$8763</f>
        <v>506.61681085956928</v>
      </c>
      <c r="C1380" s="441">
        <f>hourly1!$F1381*유형화!$G$71/hourly1!$F$8763+유형화!$G$72*hourly1!$G1381/hourly1!$F$8763+유형화!$G$74*hourly1!I1381/hourly1!$I$8763</f>
        <v>4.9548637004321039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443">
        <f>유형화!$F$71*hourly1!B1382/hourly1!$B$8763+유형화!$F$72*hourly1!C1382/hourly1!$C$8763+유형화!$F$73*hourly1!D1382/hourly1!$D$8763+유형화!$F$74*hourly1!E1382/hourly1!$E$8763</f>
        <v>428.26966314836335</v>
      </c>
      <c r="C1381" s="441">
        <f>hourly1!$F1382*유형화!$G$71/hourly1!$F$8763+유형화!$G$72*hourly1!$G1382/hourly1!$F$8763+유형화!$G$74*hourly1!I1382/hourly1!$I$8763</f>
        <v>4.4189493767602119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443">
        <f>유형화!$F$71*hourly1!B1383/hourly1!$B$8763+유형화!$F$72*hourly1!C1383/hourly1!$C$8763+유형화!$F$73*hourly1!D1383/hourly1!$D$8763+유형화!$F$74*hourly1!E1383/hourly1!$E$8763</f>
        <v>258.97412249249885</v>
      </c>
      <c r="C1382" s="441">
        <f>hourly1!$F1383*유형화!$G$71/hourly1!$F$8763+유형화!$G$72*hourly1!$G1383/hourly1!$F$8763+유형화!$G$74*hourly1!I1383/hourly1!$I$8763</f>
        <v>3.3978814298052988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443">
        <f>유형화!$F$71*hourly1!B1384/hourly1!$B$8763+유형화!$F$72*hourly1!C1384/hourly1!$C$8763+유형화!$F$73*hourly1!D1384/hourly1!$D$8763+유형화!$F$74*hourly1!E1384/hourly1!$E$8763</f>
        <v>342.5157243746915</v>
      </c>
      <c r="C1383" s="441">
        <f>hourly1!$F1384*유형화!$G$71/hourly1!$F$8763+유형화!$G$72*hourly1!$G1384/hourly1!$F$8763+유형화!$G$74*hourly1!I1384/hourly1!$I$8763</f>
        <v>3.6065965500951682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443">
        <f>유형화!$F$71*hourly1!B1385/hourly1!$B$8763+유형화!$F$72*hourly1!C1385/hourly1!$C$8763+유형화!$F$73*hourly1!D1385/hourly1!$D$8763+유형화!$F$74*hourly1!E1385/hourly1!$E$8763</f>
        <v>490.63602606625057</v>
      </c>
      <c r="C1384" s="441">
        <f>hourly1!$F1385*유형화!$G$71/hourly1!$F$8763+유형화!$G$72*hourly1!$G1385/hourly1!$F$8763+유형화!$G$74*hourly1!I1385/hourly1!$I$8763</f>
        <v>3.4752832112761345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443">
        <f>유형화!$F$71*hourly1!B1386/hourly1!$B$8763+유형화!$F$72*hourly1!C1386/hourly1!$C$8763+유형화!$F$73*hourly1!D1386/hourly1!$D$8763+유형화!$F$74*hourly1!E1386/hourly1!$E$8763</f>
        <v>415.33855212481689</v>
      </c>
      <c r="C1385" s="441">
        <f>hourly1!$F1386*유형화!$G$71/hourly1!$F$8763+유형화!$G$72*hourly1!$G1386/hourly1!$F$8763+유형화!$G$74*hourly1!I1386/hourly1!$I$8763</f>
        <v>3.4483021148942177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443">
        <f>유형화!$F$71*hourly1!B1387/hourly1!$B$8763+유형화!$F$72*hourly1!C1387/hourly1!$C$8763+유형화!$F$73*hourly1!D1387/hourly1!$D$8763+유형화!$F$74*hourly1!E1387/hourly1!$E$8763</f>
        <v>359.6313596277941</v>
      </c>
      <c r="C1386" s="441">
        <f>hourly1!$F1387*유형화!$G$71/hourly1!$F$8763+유형화!$G$72*hourly1!$G1387/hourly1!$F$8763+유형화!$G$74*hourly1!I1387/hourly1!$I$8763</f>
        <v>3.5815305033249678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443">
        <f>유형화!$F$71*hourly1!B1388/hourly1!$B$8763+유형화!$F$72*hourly1!C1388/hourly1!$C$8763+유형화!$F$73*hourly1!D1388/hourly1!$D$8763+유형화!$F$74*hourly1!E1388/hourly1!$E$8763</f>
        <v>212.24398450706505</v>
      </c>
      <c r="C1387" s="441">
        <f>hourly1!$F1388*유형화!$G$71/hourly1!$F$8763+유형화!$G$72*hourly1!$G1388/hourly1!$F$8763+유형화!$G$74*hourly1!I1388/hourly1!$I$8763</f>
        <v>3.8059932378776149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443">
        <f>유형화!$F$71*hourly1!B1389/hourly1!$B$8763+유형화!$F$72*hourly1!C1389/hourly1!$C$8763+유형화!$F$73*hourly1!D1389/hourly1!$D$8763+유형화!$F$74*hourly1!E1389/hourly1!$E$8763</f>
        <v>153.41247166192812</v>
      </c>
      <c r="C1388" s="441">
        <f>hourly1!$F1389*유형화!$G$71/hourly1!$F$8763+유형화!$G$72*hourly1!$G1389/hourly1!$F$8763+유형화!$G$74*hourly1!I1389/hourly1!$I$8763</f>
        <v>3.6410204461634059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443">
        <f>유형화!$F$71*hourly1!B1390/hourly1!$B$8763+유형화!$F$72*hourly1!C1390/hourly1!$C$8763+유형화!$F$73*hourly1!D1390/hourly1!$D$8763+유형화!$F$74*hourly1!E1390/hourly1!$E$8763</f>
        <v>162.50390681133106</v>
      </c>
      <c r="C1389" s="441">
        <f>hourly1!$F1390*유형화!$G$71/hourly1!$F$8763+유형화!$G$72*hourly1!$G1390/hourly1!$F$8763+유형화!$G$74*hourly1!I1390/hourly1!$I$8763</f>
        <v>3.7050943798266975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443">
        <f>유형화!$F$71*hourly1!B1391/hourly1!$B$8763+유형화!$F$72*hourly1!C1391/hourly1!$C$8763+유형화!$F$73*hourly1!D1391/hourly1!$D$8763+유형화!$F$74*hourly1!E1391/hourly1!$E$8763</f>
        <v>88.438145523151363</v>
      </c>
      <c r="C1390" s="441">
        <f>hourly1!$F1391*유형화!$G$71/hourly1!$F$8763+유형화!$G$72*hourly1!$G1391/hourly1!$F$8763+유형화!$G$74*hourly1!I1391/hourly1!$I$8763</f>
        <v>4.5282039273680894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443">
        <f>유형화!$F$71*hourly1!B1392/hourly1!$B$8763+유형화!$F$72*hourly1!C1392/hourly1!$C$8763+유형화!$F$73*hourly1!D1392/hourly1!$D$8763+유형화!$F$74*hourly1!E1392/hourly1!$E$8763</f>
        <v>87.292702464625393</v>
      </c>
      <c r="C1391" s="441">
        <f>hourly1!$F1392*유형화!$G$71/hourly1!$F$8763+유형화!$G$72*hourly1!$G1392/hourly1!$F$8763+유형화!$G$74*hourly1!I1392/hourly1!$I$8763</f>
        <v>0.4021903646995213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443">
        <f>유형화!$F$71*hourly1!B1393/hourly1!$B$8763+유형화!$F$72*hourly1!C1393/hourly1!$C$8763+유형화!$F$73*hourly1!D1393/hourly1!$D$8763+유형화!$F$74*hourly1!E1393/hourly1!$E$8763</f>
        <v>86.101613838174458</v>
      </c>
      <c r="C1392" s="441">
        <f>hourly1!$F1393*유형화!$G$71/hourly1!$F$8763+유형화!$G$72*hourly1!$G1393/hourly1!$F$8763+유형화!$G$74*hourly1!I1393/hourly1!$I$8763</f>
        <v>0.40805242979975487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443">
        <f>유형화!$F$71*hourly1!B1394/hourly1!$B$8763+유형화!$F$72*hourly1!C1394/hourly1!$C$8763+유형화!$F$73*hourly1!D1394/hourly1!$D$8763+유형화!$F$74*hourly1!E1394/hourly1!$E$8763</f>
        <v>86.208672436818432</v>
      </c>
      <c r="C1393" s="441">
        <f>hourly1!$F1394*유형화!$G$71/hourly1!$F$8763+유형화!$G$72*hourly1!$G1394/hourly1!$F$8763+유형화!$G$74*hourly1!I1394/hourly1!$I$8763</f>
        <v>1.0350678708412728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443">
        <f>유형화!$F$71*hourly1!B1395/hourly1!$B$8763+유형화!$F$72*hourly1!C1395/hourly1!$C$8763+유형화!$F$73*hourly1!D1395/hourly1!$D$8763+유형화!$F$74*hourly1!E1395/hourly1!$E$8763</f>
        <v>86.94130513171838</v>
      </c>
      <c r="C1394" s="441">
        <f>hourly1!$F1395*유형화!$G$71/hourly1!$F$8763+유형화!$G$72*hourly1!$G1395/hourly1!$F$8763+유형화!$G$74*hourly1!I1395/hourly1!$I$8763</f>
        <v>1.438228687447499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443">
        <f>유형화!$F$71*hourly1!B1396/hourly1!$B$8763+유형화!$F$72*hourly1!C1396/hourly1!$C$8763+유형화!$F$73*hourly1!D1396/hourly1!$D$8763+유형화!$F$74*hourly1!E1396/hourly1!$E$8763</f>
        <v>87.419265893177069</v>
      </c>
      <c r="C1395" s="441">
        <f>hourly1!$F1396*유형화!$G$71/hourly1!$F$8763+유형화!$G$72*hourly1!$G1396/hourly1!$F$8763+유형화!$G$74*hourly1!I1396/hourly1!$I$8763</f>
        <v>1.8604031329456419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443">
        <f>유형화!$F$71*hourly1!B1397/hourly1!$B$8763+유형화!$F$72*hourly1!C1397/hourly1!$C$8763+유형화!$F$73*hourly1!D1397/hourly1!$D$8763+유형화!$F$74*hourly1!E1397/hourly1!$E$8763</f>
        <v>88.261528529981007</v>
      </c>
      <c r="C1396" s="441">
        <f>hourly1!$F1397*유형화!$G$71/hourly1!$F$8763+유형화!$G$72*hourly1!$G1397/hourly1!$F$8763+유형화!$G$74*hourly1!I1397/hourly1!$I$8763</f>
        <v>2.2923912071237496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443">
        <f>유형화!$F$71*hourly1!B1398/hourly1!$B$8763+유형화!$F$72*hourly1!C1398/hourly1!$C$8763+유형화!$F$73*hourly1!D1398/hourly1!$D$8763+유형화!$F$74*hourly1!E1398/hourly1!$E$8763</f>
        <v>88.668096400049777</v>
      </c>
      <c r="C1397" s="441">
        <f>hourly1!$F1398*유형화!$G$71/hourly1!$F$8763+유형화!$G$72*hourly1!$G1398/hourly1!$F$8763+유형화!$G$74*hourly1!I1398/hourly1!$I$8763</f>
        <v>2.5905751651632714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443">
        <f>유형화!$F$71*hourly1!B1399/hourly1!$B$8763+유형화!$F$72*hourly1!C1399/hourly1!$C$8763+유형화!$F$73*hourly1!D1399/hourly1!$D$8763+유형화!$F$74*hourly1!E1399/hourly1!$E$8763</f>
        <v>89.126187356654754</v>
      </c>
      <c r="C1398" s="441">
        <f>hourly1!$F1399*유형화!$G$71/hourly1!$F$8763+유형화!$G$72*hourly1!$G1399/hourly1!$F$8763+유형화!$G$74*hourly1!I1399/hourly1!$I$8763</f>
        <v>2.8781942104937048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443">
        <f>유형화!$F$71*hourly1!B1400/hourly1!$B$8763+유형화!$F$72*hourly1!C1400/hourly1!$C$8763+유형화!$F$73*hourly1!D1400/hourly1!$D$8763+유형화!$F$74*hourly1!E1400/hourly1!$E$8763</f>
        <v>90.721315027058864</v>
      </c>
      <c r="C1399" s="441">
        <f>hourly1!$F1400*유형화!$G$71/hourly1!$F$8763+유형화!$G$72*hourly1!$G1400/hourly1!$F$8763+유형화!$G$74*hourly1!I1400/hourly1!$I$8763</f>
        <v>3.1804710867882298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443">
        <f>유형화!$F$71*hourly1!B1401/hourly1!$B$8763+유형화!$F$72*hourly1!C1401/hourly1!$C$8763+유형화!$F$73*hourly1!D1401/hourly1!$D$8763+유형화!$F$74*hourly1!E1401/hourly1!$E$8763</f>
        <v>98.096560746650326</v>
      </c>
      <c r="C1400" s="441">
        <f>hourly1!$F1401*유형화!$G$71/hourly1!$F$8763+유형화!$G$72*hourly1!$G1401/hourly1!$F$8763+유형화!$G$74*hourly1!I1401/hourly1!$I$8763</f>
        <v>7.9484906598163709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443">
        <f>유형화!$F$71*hourly1!B1402/hourly1!$B$8763+유형화!$F$72*hourly1!C1402/hourly1!$C$8763+유형화!$F$73*hourly1!D1402/hourly1!$D$8763+유형화!$F$74*hourly1!E1402/hourly1!$E$8763</f>
        <v>234.29167070266874</v>
      </c>
      <c r="C1401" s="441">
        <f>hourly1!$F1402*유형화!$G$71/hourly1!$F$8763+유형화!$G$72*hourly1!$G1402/hourly1!$F$8763+유형화!$G$74*hourly1!I1402/hourly1!$I$8763</f>
        <v>8.0061437802121578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443">
        <f>유형화!$F$71*hourly1!B1403/hourly1!$B$8763+유형화!$F$72*hourly1!C1403/hourly1!$C$8763+유형화!$F$73*hourly1!D1403/hourly1!$D$8763+유형화!$F$74*hourly1!E1403/hourly1!$E$8763</f>
        <v>363.57714642867933</v>
      </c>
      <c r="C1402" s="441">
        <f>hourly1!$F1403*유형화!$G$71/hourly1!$F$8763+유형화!$G$72*hourly1!$G1403/hourly1!$F$8763+유형화!$G$74*hourly1!I1403/hourly1!$I$8763</f>
        <v>7.3182861578493101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443">
        <f>유형화!$F$71*hourly1!B1404/hourly1!$B$8763+유형화!$F$72*hourly1!C1404/hourly1!$C$8763+유형화!$F$73*hourly1!D1404/hourly1!$D$8763+유형화!$F$74*hourly1!E1404/hourly1!$E$8763</f>
        <v>438.90026207711719</v>
      </c>
      <c r="C1403" s="441">
        <f>hourly1!$F1404*유형화!$G$71/hourly1!$F$8763+유형화!$G$72*hourly1!$G1404/hourly1!$F$8763+유형화!$G$74*hourly1!I1404/hourly1!$I$8763</f>
        <v>6.4780912508128843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443">
        <f>유형화!$F$71*hourly1!B1405/hourly1!$B$8763+유형화!$F$72*hourly1!C1405/hourly1!$C$8763+유형화!$F$73*hourly1!D1405/hourly1!$D$8763+유형화!$F$74*hourly1!E1405/hourly1!$E$8763</f>
        <v>513.03007003223593</v>
      </c>
      <c r="C1404" s="441">
        <f>hourly1!$F1405*유형화!$G$71/hourly1!$F$8763+유형화!$G$72*hourly1!$G1405/hourly1!$F$8763+유형화!$G$74*hourly1!I1405/hourly1!$I$8763</f>
        <v>5.7659727757502095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443">
        <f>유형화!$F$71*hourly1!B1406/hourly1!$B$8763+유형화!$F$72*hourly1!C1406/hourly1!$C$8763+유형화!$F$73*hourly1!D1406/hourly1!$D$8763+유형화!$F$74*hourly1!E1406/hourly1!$E$8763</f>
        <v>434.10287759317458</v>
      </c>
      <c r="C1405" s="441">
        <f>hourly1!$F1406*유형화!$G$71/hourly1!$F$8763+유형화!$G$72*hourly1!$G1406/hourly1!$F$8763+유형화!$G$74*hourly1!I1406/hourly1!$I$8763</f>
        <v>5.1608001189072779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443">
        <f>유형화!$F$71*hourly1!B1407/hourly1!$B$8763+유형화!$F$72*hourly1!C1407/hourly1!$C$8763+유형화!$F$73*hourly1!D1407/hourly1!$D$8763+유형화!$F$74*hourly1!E1407/hourly1!$E$8763</f>
        <v>264.20983029125802</v>
      </c>
      <c r="C1406" s="441">
        <f>hourly1!$F1407*유형화!$G$71/hourly1!$F$8763+유형화!$G$72*hourly1!$G1407/hourly1!$F$8763+유형화!$G$74*hourly1!I1407/hourly1!$I$8763</f>
        <v>4.0924823554241572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443">
        <f>유형화!$F$71*hourly1!B1408/hourly1!$B$8763+유형화!$F$72*hourly1!C1408/hourly1!$C$8763+유형화!$F$73*hourly1!D1408/hourly1!$D$8763+유형화!$F$74*hourly1!E1408/hourly1!$E$8763</f>
        <v>347.60640914165083</v>
      </c>
      <c r="C1407" s="441">
        <f>hourly1!$F1408*유형화!$G$71/hourly1!$F$8763+유형화!$G$72*hourly1!$G1408/hourly1!$F$8763+유형화!$G$74*hourly1!I1408/hourly1!$I$8763</f>
        <v>4.2928186788536395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443">
        <f>유형화!$F$71*hourly1!B1409/hourly1!$B$8763+유형화!$F$72*hourly1!C1409/hourly1!$C$8763+유형화!$F$73*hourly1!D1409/hourly1!$D$8763+유형화!$F$74*hourly1!E1409/hourly1!$E$8763</f>
        <v>495.63354268335195</v>
      </c>
      <c r="C1408" s="441">
        <f>hourly1!$F1409*유형화!$G$71/hourly1!$F$8763+유형화!$G$72*hourly1!$G1409/hourly1!$F$8763+유형화!$G$74*hourly1!I1409/hourly1!$I$8763</f>
        <v>4.1330000266802269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443">
        <f>유형화!$F$71*hourly1!B1410/hourly1!$B$8763+유형화!$F$72*hourly1!C1410/hourly1!$C$8763+유형화!$F$73*hourly1!D1410/hourly1!$D$8763+유형화!$F$74*hourly1!E1410/hourly1!$E$8763</f>
        <v>420.60167096400261</v>
      </c>
      <c r="C1409" s="441">
        <f>hourly1!$F1410*유형화!$G$71/hourly1!$F$8763+유형화!$G$72*hourly1!$G1410/hourly1!$F$8763+유형화!$G$74*hourly1!I1410/hourly1!$I$8763</f>
        <v>4.1790951738082924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443">
        <f>유형화!$F$71*hourly1!B1411/hourly1!$B$8763+유형화!$F$72*hourly1!C1411/hourly1!$C$8763+유형화!$F$73*hourly1!D1411/hourly1!$D$8763+유형화!$F$74*hourly1!E1411/hourly1!$E$8763</f>
        <v>365.15703765120293</v>
      </c>
      <c r="C1410" s="441">
        <f>hourly1!$F1411*유형화!$G$71/hourly1!$F$8763+유형화!$G$72*hourly1!$G1411/hourly1!$F$8763+유형화!$G$74*hourly1!I1411/hourly1!$I$8763</f>
        <v>4.3648774233948133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443">
        <f>유형화!$F$71*hourly1!B1412/hourly1!$B$8763+유형화!$F$72*hourly1!C1412/hourly1!$C$8763+유형화!$F$73*hourly1!D1412/hourly1!$D$8763+유형화!$F$74*hourly1!E1412/hourly1!$E$8763</f>
        <v>217.78232289515998</v>
      </c>
      <c r="C1411" s="441">
        <f>hourly1!$F1412*유형화!$G$71/hourly1!$F$8763+유형화!$G$72*hourly1!$G1412/hourly1!$F$8763+유형화!$G$74*hourly1!I1412/hourly1!$I$8763</f>
        <v>4.640861905601299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443">
        <f>유형화!$F$71*hourly1!B1413/hourly1!$B$8763+유형화!$F$72*hourly1!C1413/hourly1!$C$8763+유형화!$F$73*hourly1!D1413/hourly1!$D$8763+유형화!$F$74*hourly1!E1413/hourly1!$E$8763</f>
        <v>156.94941068431555</v>
      </c>
      <c r="C1412" s="441">
        <f>hourly1!$F1413*유형화!$G$71/hourly1!$F$8763+유형화!$G$72*hourly1!$G1413/hourly1!$F$8763+유형화!$G$74*hourly1!I1413/hourly1!$I$8763</f>
        <v>4.5154860695556076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443">
        <f>유형화!$F$71*hourly1!B1414/hourly1!$B$8763+유형화!$F$72*hourly1!C1414/hourly1!$C$8763+유형화!$F$73*hourly1!D1414/hourly1!$D$8763+유형화!$F$74*hourly1!E1414/hourly1!$E$8763</f>
        <v>165.24761781790966</v>
      </c>
      <c r="C1413" s="441">
        <f>hourly1!$F1414*유형화!$G$71/hourly1!$F$8763+유형화!$G$72*hourly1!$G1414/hourly1!$F$8763+유형화!$G$74*hourly1!I1414/hourly1!$I$8763</f>
        <v>4.2907731293443803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443">
        <f>유형화!$F$71*hourly1!B1415/hourly1!$B$8763+유형화!$F$72*hourly1!C1415/hourly1!$C$8763+유형화!$F$73*hourly1!D1415/hourly1!$D$8763+유형화!$F$74*hourly1!E1415/hourly1!$E$8763</f>
        <v>89.443897976037107</v>
      </c>
      <c r="C1414" s="441">
        <f>hourly1!$F1415*유형화!$G$71/hourly1!$F$8763+유형화!$G$72*hourly1!$G1415/hourly1!$F$8763+유형화!$G$74*hourly1!I1415/hourly1!$I$8763</f>
        <v>4.7784823554072089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443">
        <f>유형화!$F$71*hourly1!B1416/hourly1!$B$8763+유형화!$F$72*hourly1!C1416/hourly1!$C$8763+유형화!$F$73*hourly1!D1416/hourly1!$D$8763+유형화!$F$74*hourly1!E1416/hourly1!$E$8763</f>
        <v>87.545013910753383</v>
      </c>
      <c r="C1415" s="441">
        <f>hourly1!$F1416*유형화!$G$71/hourly1!$F$8763+유형화!$G$72*hourly1!$G1416/hourly1!$F$8763+유형화!$G$74*hourly1!I1416/hourly1!$I$8763</f>
        <v>0.40564521607630105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443">
        <f>유형화!$F$71*hourly1!B1417/hourly1!$B$8763+유형화!$F$72*hourly1!C1417/hourly1!$C$8763+유형화!$F$73*hourly1!D1417/hourly1!$D$8763+유형화!$F$74*hourly1!E1417/hourly1!$E$8763</f>
        <v>85.471373205404802</v>
      </c>
      <c r="C1416" s="441">
        <f>hourly1!$F1417*유형화!$G$71/hourly1!$F$8763+유형화!$G$72*hourly1!$G1417/hourly1!$F$8763+유형화!$G$74*hourly1!I1417/hourly1!$I$8763</f>
        <v>0.35195936533528466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443">
        <f>유형화!$F$71*hourly1!B1418/hourly1!$B$8763+유형화!$F$72*hourly1!C1418/hourly1!$C$8763+유형화!$F$73*hourly1!D1418/hourly1!$D$8763+유형화!$F$74*hourly1!E1418/hourly1!$E$8763</f>
        <v>84.521620778194489</v>
      </c>
      <c r="C1417" s="441">
        <f>hourly1!$F1418*유형화!$G$71/hourly1!$F$8763+유형화!$G$72*hourly1!$G1418/hourly1!$F$8763+유형화!$G$74*hourly1!I1418/hourly1!$I$8763</f>
        <v>0.4525151153842043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443">
        <f>유형화!$F$71*hourly1!B1419/hourly1!$B$8763+유형화!$F$72*hourly1!C1419/hourly1!$C$8763+유형화!$F$73*hourly1!D1419/hourly1!$D$8763+유형화!$F$74*hourly1!E1419/hourly1!$E$8763</f>
        <v>84.662704924537778</v>
      </c>
      <c r="C1418" s="441">
        <f>hourly1!$F1419*유형화!$G$71/hourly1!$F$8763+유형화!$G$72*hourly1!$G1419/hourly1!$F$8763+유형화!$G$74*hourly1!I1419/hourly1!$I$8763</f>
        <v>0.63676799349487601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443">
        <f>유형화!$F$71*hourly1!B1420/hourly1!$B$8763+유형화!$F$72*hourly1!C1420/hourly1!$C$8763+유형화!$F$73*hourly1!D1420/hourly1!$D$8763+유형화!$F$74*hourly1!E1420/hourly1!$E$8763</f>
        <v>84.607200293135804</v>
      </c>
      <c r="C1419" s="441">
        <f>hourly1!$F1420*유형화!$G$71/hourly1!$F$8763+유형화!$G$72*hourly1!$G1420/hourly1!$F$8763+유형화!$G$74*hourly1!I1420/hourly1!$I$8763</f>
        <v>0.91240936769935721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443">
        <f>유형화!$F$71*hourly1!B1421/hourly1!$B$8763+유형화!$F$72*hourly1!C1421/hourly1!$C$8763+유형화!$F$73*hourly1!D1421/hourly1!$D$8763+유형화!$F$74*hourly1!E1421/hourly1!$E$8763</f>
        <v>84.157385261930301</v>
      </c>
      <c r="C1420" s="441">
        <f>hourly1!$F1421*유형화!$G$71/hourly1!$F$8763+유형화!$G$72*hourly1!$G1421/hourly1!$F$8763+유형화!$G$74*hourly1!I1421/hourly1!$I$8763</f>
        <v>0.97590460223520703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443">
        <f>유형화!$F$71*hourly1!B1422/hourly1!$B$8763+유형화!$F$72*hourly1!C1422/hourly1!$C$8763+유형화!$F$73*hourly1!D1422/hourly1!$D$8763+유형화!$F$74*hourly1!E1422/hourly1!$E$8763</f>
        <v>84.389016374428323</v>
      </c>
      <c r="C1421" s="441">
        <f>hourly1!$F1422*유형화!$G$71/hourly1!$F$8763+유형화!$G$72*hourly1!$G1422/hourly1!$F$8763+유형화!$G$74*hourly1!I1422/hourly1!$I$8763</f>
        <v>1.2131130289186207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443">
        <f>유형화!$F$71*hourly1!B1423/hourly1!$B$8763+유형화!$F$72*hourly1!C1423/hourly1!$C$8763+유형화!$F$73*hourly1!D1423/hourly1!$D$8763+유형화!$F$74*hourly1!E1423/hourly1!$E$8763</f>
        <v>84.281410384497704</v>
      </c>
      <c r="C1422" s="441">
        <f>hourly1!$F1423*유형화!$G$71/hourly1!$F$8763+유형화!$G$72*hourly1!$G1423/hourly1!$F$8763+유형화!$G$74*hourly1!I1423/hourly1!$I$8763</f>
        <v>1.3418748885605496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443">
        <f>유형화!$F$71*hourly1!B1424/hourly1!$B$8763+유형화!$F$72*hourly1!C1424/hourly1!$C$8763+유형화!$F$73*hourly1!D1424/hourly1!$D$8763+유형화!$F$74*hourly1!E1424/hourly1!$E$8763</f>
        <v>85.311523658914595</v>
      </c>
      <c r="C1423" s="441">
        <f>hourly1!$F1424*유형화!$G$71/hourly1!$F$8763+유형화!$G$72*hourly1!$G1424/hourly1!$F$8763+유형화!$G$74*hourly1!I1424/hourly1!$I$8763</f>
        <v>1.5382773556454699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443">
        <f>유형화!$F$71*hourly1!B1425/hourly1!$B$8763+유형화!$F$72*hourly1!C1425/hourly1!$C$8763+유형화!$F$73*hourly1!D1425/hourly1!$D$8763+유형화!$F$74*hourly1!E1425/hourly1!$E$8763</f>
        <v>92.09289826211112</v>
      </c>
      <c r="C1424" s="441">
        <f>hourly1!$F1425*유형화!$G$71/hourly1!$F$8763+유형화!$G$72*hourly1!$G1425/hourly1!$F$8763+유형화!$G$74*hourly1!I1425/hourly1!$I$8763</f>
        <v>6.2924505984664956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443">
        <f>유형화!$F$71*hourly1!B1426/hourly1!$B$8763+유형화!$F$72*hourly1!C1426/hourly1!$C$8763+유형화!$F$73*hourly1!D1426/hourly1!$D$8763+유형화!$F$74*hourly1!E1426/hourly1!$E$8763</f>
        <v>242.41242487087112</v>
      </c>
      <c r="C1425" s="441">
        <f>hourly1!$F1426*유형화!$G$71/hourly1!$F$8763+유형화!$G$72*hourly1!$G1426/hourly1!$F$8763+유형화!$G$74*hourly1!I1426/hourly1!$I$8763</f>
        <v>6.4345387898855595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443">
        <f>유형화!$F$71*hourly1!B1427/hourly1!$B$8763+유형화!$F$72*hourly1!C1427/hourly1!$C$8763+유형화!$F$73*hourly1!D1427/hourly1!$D$8763+유형화!$F$74*hourly1!E1427/hourly1!$E$8763</f>
        <v>381.73810540557321</v>
      </c>
      <c r="C1426" s="441">
        <f>hourly1!$F1427*유형화!$G$71/hourly1!$F$8763+유형화!$G$72*hourly1!$G1427/hourly1!$F$8763+유형화!$G$74*hourly1!I1427/hourly1!$I$8763</f>
        <v>6.1243068169091419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443">
        <f>유형화!$F$71*hourly1!B1428/hourly1!$B$8763+유형화!$F$72*hourly1!C1428/hourly1!$C$8763+유형화!$F$73*hourly1!D1428/hourly1!$D$8763+유형화!$F$74*hourly1!E1428/hourly1!$E$8763</f>
        <v>467.90032757994442</v>
      </c>
      <c r="C1427" s="441">
        <f>hourly1!$F1428*유형화!$G$71/hourly1!$F$8763+유형화!$G$72*hourly1!$G1428/hourly1!$F$8763+유형화!$G$74*hourly1!I1428/hourly1!$I$8763</f>
        <v>5.7010394347690871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443">
        <f>유형화!$F$71*hourly1!B1429/hourly1!$B$8763+유형화!$F$72*hourly1!C1429/hourly1!$C$8763+유형화!$F$73*hourly1!D1429/hourly1!$D$8763+유형화!$F$74*hourly1!E1429/hourly1!$E$8763</f>
        <v>552.73984185286065</v>
      </c>
      <c r="C1428" s="441">
        <f>hourly1!$F1429*유형화!$G$71/hourly1!$F$8763+유형화!$G$72*hourly1!$G1429/hourly1!$F$8763+유형화!$G$74*hourly1!I1429/hourly1!$I$8763</f>
        <v>5.3611717355246711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443">
        <f>유형화!$F$71*hourly1!B1430/hourly1!$B$8763+유형화!$F$72*hourly1!C1430/hourly1!$C$8763+유형화!$F$73*hourly1!D1430/hourly1!$D$8763+유형화!$F$74*hourly1!E1430/hourly1!$E$8763</f>
        <v>465.44695439740502</v>
      </c>
      <c r="C1429" s="441">
        <f>hourly1!$F1430*유형화!$G$71/hourly1!$F$8763+유형화!$G$72*hourly1!$G1430/hourly1!$F$8763+유형화!$G$74*hourly1!I1430/hourly1!$I$8763</f>
        <v>5.0194225212611796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443">
        <f>유형화!$F$71*hourly1!B1431/hourly1!$B$8763+유형화!$F$72*hourly1!C1431/hourly1!$C$8763+유형화!$F$73*hourly1!D1431/hourly1!$D$8763+유형화!$F$74*hourly1!E1431/hourly1!$E$8763</f>
        <v>268.00156922531437</v>
      </c>
      <c r="C1430" s="441">
        <f>hourly1!$F1431*유형화!$G$71/hourly1!$F$8763+유형화!$G$72*hourly1!$G1431/hourly1!$F$8763+유형화!$G$74*hourly1!I1431/hourly1!$I$8763</f>
        <v>4.1539314946797941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443">
        <f>유형화!$F$71*hourly1!B1432/hourly1!$B$8763+유형화!$F$72*hourly1!C1432/hourly1!$C$8763+유형화!$F$73*hourly1!D1432/hourly1!$D$8763+유형화!$F$74*hourly1!E1432/hourly1!$E$8763</f>
        <v>371.21743944891398</v>
      </c>
      <c r="C1431" s="441">
        <f>hourly1!$F1432*유형화!$G$71/hourly1!$F$8763+유형화!$G$72*hourly1!$G1432/hourly1!$F$8763+유형화!$G$74*hourly1!I1432/hourly1!$I$8763</f>
        <v>4.4912830079350119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443">
        <f>유형화!$F$71*hourly1!B1433/hourly1!$B$8763+유형화!$F$72*hourly1!C1433/hourly1!$C$8763+유형화!$F$73*hourly1!D1433/hourly1!$D$8763+유형화!$F$74*hourly1!E1433/hourly1!$E$8763</f>
        <v>538.96729768102375</v>
      </c>
      <c r="C1432" s="441">
        <f>hourly1!$F1433*유형화!$G$71/hourly1!$F$8763+유형화!$G$72*hourly1!$G1433/hourly1!$F$8763+유형화!$G$74*hourly1!I1433/hourly1!$I$8763</f>
        <v>4.3675318713572473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443">
        <f>유형화!$F$71*hourly1!B1434/hourly1!$B$8763+유형화!$F$72*hourly1!C1434/hourly1!$C$8763+유형화!$F$73*hourly1!D1434/hourly1!$D$8763+유형화!$F$74*hourly1!E1434/hourly1!$E$8763</f>
        <v>453.33227810831323</v>
      </c>
      <c r="C1433" s="441">
        <f>hourly1!$F1434*유형화!$G$71/hourly1!$F$8763+유형화!$G$72*hourly1!$G1434/hourly1!$F$8763+유형화!$G$74*hourly1!I1434/hourly1!$I$8763</f>
        <v>4.2419380301388605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443">
        <f>유형화!$F$71*hourly1!B1435/hourly1!$B$8763+유형화!$F$72*hourly1!C1435/hourly1!$C$8763+유형화!$F$73*hourly1!D1435/hourly1!$D$8763+유형화!$F$74*hourly1!E1435/hourly1!$E$8763</f>
        <v>396.6787861551324</v>
      </c>
      <c r="C1434" s="441">
        <f>hourly1!$F1435*유형화!$G$71/hourly1!$F$8763+유형화!$G$72*hourly1!$G1435/hourly1!$F$8763+유형화!$G$74*hourly1!I1435/hourly1!$I$8763</f>
        <v>4.2152934318663604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443">
        <f>유형화!$F$71*hourly1!B1436/hourly1!$B$8763+유형화!$F$72*hourly1!C1436/hourly1!$C$8763+유형화!$F$73*hourly1!D1436/hourly1!$D$8763+유형화!$F$74*hourly1!E1436/hourly1!$E$8763</f>
        <v>228.42191136391139</v>
      </c>
      <c r="C1435" s="441">
        <f>hourly1!$F1436*유형화!$G$71/hourly1!$F$8763+유형화!$G$72*hourly1!$G1436/hourly1!$F$8763+유형화!$G$74*hourly1!I1436/hourly1!$I$8763</f>
        <v>4.184412802068306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443">
        <f>유형화!$F$71*hourly1!B1437/hourly1!$B$8763+유형화!$F$72*hourly1!C1437/hourly1!$C$8763+유형화!$F$73*hourly1!D1437/hourly1!$D$8763+유형화!$F$74*hourly1!E1437/hourly1!$E$8763</f>
        <v>153.71128186416658</v>
      </c>
      <c r="C1436" s="441">
        <f>hourly1!$F1437*유형화!$G$71/hourly1!$F$8763+유형화!$G$72*hourly1!$G1437/hourly1!$F$8763+유형화!$G$74*hourly1!I1437/hourly1!$I$8763</f>
        <v>3.7602676989630837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443">
        <f>유형화!$F$71*hourly1!B1438/hourly1!$B$8763+유형화!$F$72*hourly1!C1438/hourly1!$C$8763+유형화!$F$73*hourly1!D1438/hourly1!$D$8763+유형화!$F$74*hourly1!E1438/hourly1!$E$8763</f>
        <v>162.73384102732675</v>
      </c>
      <c r="C1437" s="441">
        <f>hourly1!$F1438*유형화!$G$71/hourly1!$F$8763+유형화!$G$72*hourly1!$G1438/hourly1!$F$8763+유형화!$G$74*hourly1!I1438/hourly1!$I$8763</f>
        <v>3.7944762580721263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443">
        <f>유형화!$F$71*hourly1!B1439/hourly1!$B$8763+유형화!$F$72*hourly1!C1439/hourly1!$C$8763+유형화!$F$73*hourly1!D1439/hourly1!$D$8763+유형화!$F$74*hourly1!E1439/hourly1!$E$8763</f>
        <v>87.358066159504389</v>
      </c>
      <c r="C1438" s="441">
        <f>hourly1!$F1439*유형화!$G$71/hourly1!$F$8763+유형화!$G$72*hourly1!$G1439/hourly1!$F$8763+유형화!$G$74*hourly1!I1439/hourly1!$I$8763</f>
        <v>4.2014828193356095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443">
        <f>유형화!$F$71*hourly1!B1440/hourly1!$B$8763+유형화!$F$72*hourly1!C1440/hourly1!$C$8763+유형화!$F$73*hourly1!D1440/hourly1!$D$8763+유형화!$F$74*hourly1!E1440/hourly1!$E$8763</f>
        <v>85.173582089054619</v>
      </c>
      <c r="C1439" s="441">
        <f>hourly1!$F1440*유형화!$G$71/hourly1!$F$8763+유형화!$G$72*hourly1!$G1440/hourly1!$F$8763+유형화!$G$74*hourly1!I1440/hourly1!$I$8763</f>
        <v>0.39877280767078427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443">
        <f>유형화!$F$71*hourly1!B1441/hourly1!$B$8763+유형화!$F$72*hourly1!C1441/hourly1!$C$8763+유형화!$F$73*hourly1!D1441/hourly1!$D$8763+유형화!$F$74*hourly1!E1441/hourly1!$E$8763</f>
        <v>83.416355702172226</v>
      </c>
      <c r="C1440" s="441">
        <f>hourly1!$F1441*유형화!$G$71/hourly1!$F$8763+유형화!$G$72*hourly1!$G1441/hourly1!$F$8763+유형화!$G$74*hourly1!I1441/hourly1!$I$8763</f>
        <v>0.32038396912173828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443">
        <f>유형화!$F$71*hourly1!B1442/hourly1!$B$8763+유형화!$F$72*hourly1!C1442/hourly1!$C$8763+유형화!$F$73*hourly1!D1442/hourly1!$D$8763+유형화!$F$74*hourly1!E1442/hourly1!$E$8763</f>
        <v>82.705714003886214</v>
      </c>
      <c r="C1441" s="441">
        <f>hourly1!$F1442*유형화!$G$71/hourly1!$F$8763+유형화!$G$72*hourly1!$G1442/hourly1!$F$8763+유형화!$G$74*hourly1!I1442/hourly1!$I$8763</f>
        <v>0.30860417028467868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443">
        <f>유형화!$F$71*hourly1!B1443/hourly1!$B$8763+유형화!$F$72*hourly1!C1443/hourly1!$C$8763+유형화!$F$73*hourly1!D1443/hourly1!$D$8763+유형화!$F$74*hourly1!E1443/hourly1!$E$8763</f>
        <v>83.118088293550841</v>
      </c>
      <c r="C1442" s="441">
        <f>hourly1!$F1443*유형화!$G$71/hourly1!$F$8763+유형화!$G$72*hourly1!$G1443/hourly1!$F$8763+유형화!$G$74*hourly1!I1443/hourly1!$I$8763</f>
        <v>0.44785332187879917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443">
        <f>유형화!$F$71*hourly1!B1444/hourly1!$B$8763+유형화!$F$72*hourly1!C1444/hourly1!$C$8763+유형화!$F$73*hourly1!D1444/hourly1!$D$8763+유형화!$F$74*hourly1!E1444/hourly1!$E$8763</f>
        <v>83.192960296763957</v>
      </c>
      <c r="C1443" s="441">
        <f>hourly1!$F1444*유형화!$G$71/hourly1!$F$8763+유형화!$G$72*hourly1!$G1444/hourly1!$F$8763+유형화!$G$74*hourly1!I1444/hourly1!$I$8763</f>
        <v>0.90542228675376024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443">
        <f>유형화!$F$71*hourly1!B1445/hourly1!$B$8763+유형화!$F$72*hourly1!C1445/hourly1!$C$8763+유형화!$F$73*hourly1!D1445/hourly1!$D$8763+유형화!$F$74*hourly1!E1445/hourly1!$E$8763</f>
        <v>83.796908513616714</v>
      </c>
      <c r="C1444" s="441">
        <f>hourly1!$F1445*유형화!$G$71/hourly1!$F$8763+유형화!$G$72*hourly1!$G1445/hourly1!$F$8763+유형화!$G$74*hourly1!I1445/hourly1!$I$8763</f>
        <v>1.4197929693472231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443">
        <f>유형화!$F$71*hourly1!B1446/hourly1!$B$8763+유형화!$F$72*hourly1!C1446/hourly1!$C$8763+유형화!$F$73*hourly1!D1446/hourly1!$D$8763+유형화!$F$74*hourly1!E1446/hourly1!$E$8763</f>
        <v>84.273944987874458</v>
      </c>
      <c r="C1445" s="441">
        <f>hourly1!$F1446*유형화!$G$71/hourly1!$F$8763+유형화!$G$72*hourly1!$G1446/hourly1!$F$8763+유형화!$G$74*hourly1!I1446/hourly1!$I$8763</f>
        <v>1.8435259547462695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443">
        <f>유형화!$F$71*hourly1!B1447/hourly1!$B$8763+유형화!$F$72*hourly1!C1447/hourly1!$C$8763+유형화!$F$73*hourly1!D1447/hourly1!$D$8763+유형화!$F$74*hourly1!E1447/hourly1!$E$8763</f>
        <v>84.530716712238927</v>
      </c>
      <c r="C1446" s="441">
        <f>hourly1!$F1447*유형화!$G$71/hourly1!$F$8763+유형화!$G$72*hourly1!$G1447/hourly1!$F$8763+유형화!$G$74*hourly1!I1447/hourly1!$I$8763</f>
        <v>2.1566425091010886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443">
        <f>유형화!$F$71*hourly1!B1448/hourly1!$B$8763+유형화!$F$72*hourly1!C1448/hourly1!$C$8763+유형화!$F$73*hourly1!D1448/hourly1!$D$8763+유형화!$F$74*hourly1!E1448/hourly1!$E$8763</f>
        <v>85.784341591588401</v>
      </c>
      <c r="C1447" s="441">
        <f>hourly1!$F1448*유형화!$G$71/hourly1!$F$8763+유형화!$G$72*hourly1!$G1448/hourly1!$F$8763+유형화!$G$74*hourly1!I1448/hourly1!$I$8763</f>
        <v>2.3762545527594687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443">
        <f>유형화!$F$71*hourly1!B1449/hourly1!$B$8763+유형화!$F$72*hourly1!C1449/hourly1!$C$8763+유형화!$F$73*hourly1!D1449/hourly1!$D$8763+유형화!$F$74*hourly1!E1449/hourly1!$E$8763</f>
        <v>92.806538040014658</v>
      </c>
      <c r="C1448" s="441">
        <f>hourly1!$F1449*유형화!$G$71/hourly1!$F$8763+유형화!$G$72*hourly1!$G1449/hourly1!$F$8763+유형화!$G$74*hourly1!I1449/hourly1!$I$8763</f>
        <v>7.0399746902485214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443">
        <f>유형화!$F$71*hourly1!B1450/hourly1!$B$8763+유형화!$F$72*hourly1!C1450/hourly1!$C$8763+유형화!$F$73*hourly1!D1450/hourly1!$D$8763+유형화!$F$74*hourly1!E1450/hourly1!$E$8763</f>
        <v>157.11626794577404</v>
      </c>
      <c r="C1449" s="441">
        <f>hourly1!$F1450*유형화!$G$71/hourly1!$F$8763+유형화!$G$72*hourly1!$G1450/hourly1!$F$8763+유형화!$G$74*hourly1!I1450/hourly1!$I$8763</f>
        <v>7.3130311113244835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443">
        <f>유형화!$F$71*hourly1!B1451/hourly1!$B$8763+유형화!$F$72*hourly1!C1451/hourly1!$C$8763+유형화!$F$73*hourly1!D1451/hourly1!$D$8763+유형화!$F$74*hourly1!E1451/hourly1!$E$8763</f>
        <v>159.8684563960949</v>
      </c>
      <c r="C1450" s="441">
        <f>hourly1!$F1451*유형화!$G$71/hourly1!$F$8763+유형화!$G$72*hourly1!$G1451/hourly1!$F$8763+유형화!$G$74*hourly1!I1451/hourly1!$I$8763</f>
        <v>7.1213170592390043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443">
        <f>유형화!$F$71*hourly1!B1452/hourly1!$B$8763+유형화!$F$72*hourly1!C1452/hourly1!$C$8763+유형화!$F$73*hourly1!D1452/hourly1!$D$8763+유형화!$F$74*hourly1!E1452/hourly1!$E$8763</f>
        <v>163.69368162852754</v>
      </c>
      <c r="C1451" s="441">
        <f>hourly1!$F1452*유형화!$G$71/hourly1!$F$8763+유형화!$G$72*hourly1!$G1452/hourly1!$F$8763+유형화!$G$74*hourly1!I1452/hourly1!$I$8763</f>
        <v>6.7096781154599814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443">
        <f>유형화!$F$71*hourly1!B1453/hourly1!$B$8763+유형화!$F$72*hourly1!C1453/hourly1!$C$8763+유형화!$F$73*hourly1!D1453/hourly1!$D$8763+유형화!$F$74*hourly1!E1453/hourly1!$E$8763</f>
        <v>166.50048852586832</v>
      </c>
      <c r="C1452" s="441">
        <f>hourly1!$F1453*유형화!$G$71/hourly1!$F$8763+유형화!$G$72*hourly1!$G1453/hourly1!$F$8763+유형화!$G$74*hourly1!I1453/hourly1!$I$8763</f>
        <v>6.2638136936726738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443">
        <f>유형화!$F$71*hourly1!B1454/hourly1!$B$8763+유형화!$F$72*hourly1!C1454/hourly1!$C$8763+유형화!$F$73*hourly1!D1454/hourly1!$D$8763+유형화!$F$74*hourly1!E1454/hourly1!$E$8763</f>
        <v>163.43449990201529</v>
      </c>
      <c r="C1453" s="441">
        <f>hourly1!$F1454*유형화!$G$71/hourly1!$F$8763+유형화!$G$72*hourly1!$G1454/hourly1!$F$8763+유형화!$G$74*hourly1!I1454/hourly1!$I$8763</f>
        <v>5.8842873060015082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443">
        <f>유형화!$F$71*hourly1!B1455/hourly1!$B$8763+유형화!$F$72*hourly1!C1455/hourly1!$C$8763+유형화!$F$73*hourly1!D1455/hourly1!$D$8763+유형화!$F$74*hourly1!E1455/hourly1!$E$8763</f>
        <v>161.36292405941546</v>
      </c>
      <c r="C1454" s="441">
        <f>hourly1!$F1455*유형화!$G$71/hourly1!$F$8763+유형화!$G$72*hourly1!$G1455/hourly1!$F$8763+유형화!$G$74*hourly1!I1455/hourly1!$I$8763</f>
        <v>4.9265825776544991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443">
        <f>유형화!$F$71*hourly1!B1456/hourly1!$B$8763+유형화!$F$72*hourly1!C1456/hourly1!$C$8763+유형화!$F$73*hourly1!D1456/hourly1!$D$8763+유형화!$F$74*hourly1!E1456/hourly1!$E$8763</f>
        <v>153.95173134655991</v>
      </c>
      <c r="C1455" s="441">
        <f>hourly1!$F1456*유형화!$G$71/hourly1!$F$8763+유형화!$G$72*hourly1!$G1456/hourly1!$F$8763+유형화!$G$74*hourly1!I1456/hourly1!$I$8763</f>
        <v>5.2452408902048901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443">
        <f>유형화!$F$71*hourly1!B1457/hourly1!$B$8763+유형화!$F$72*hourly1!C1457/hourly1!$C$8763+유형화!$F$73*hourly1!D1457/hourly1!$D$8763+유형화!$F$74*hourly1!E1457/hourly1!$E$8763</f>
        <v>156.33925768652387</v>
      </c>
      <c r="C1456" s="441">
        <f>hourly1!$F1457*유형화!$G$71/hourly1!$F$8763+유형화!$G$72*hourly1!$G1457/hourly1!$F$8763+유형화!$G$74*hourly1!I1457/hourly1!$I$8763</f>
        <v>5.1945286421478603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443">
        <f>유형화!$F$71*hourly1!B1458/hourly1!$B$8763+유형화!$F$72*hourly1!C1458/hourly1!$C$8763+유형화!$F$73*hourly1!D1458/hourly1!$D$8763+유형화!$F$74*hourly1!E1458/hourly1!$E$8763</f>
        <v>154.46903600433902</v>
      </c>
      <c r="C1457" s="441">
        <f>hourly1!$F1458*유형화!$G$71/hourly1!$F$8763+유형화!$G$72*hourly1!$G1458/hourly1!$F$8763+유형화!$G$74*hourly1!I1458/hourly1!$I$8763</f>
        <v>5.0856862092461652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443">
        <f>유형화!$F$71*hourly1!B1459/hourly1!$B$8763+유형화!$F$72*hourly1!C1459/hourly1!$C$8763+유형화!$F$73*hourly1!D1459/hourly1!$D$8763+유형화!$F$74*hourly1!E1459/hourly1!$E$8763</f>
        <v>152.93933594679547</v>
      </c>
      <c r="C1458" s="441">
        <f>hourly1!$F1459*유형화!$G$71/hourly1!$F$8763+유형화!$G$72*hourly1!$G1459/hourly1!$F$8763+유형화!$G$74*hourly1!I1459/hourly1!$I$8763</f>
        <v>5.1816345609607222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443">
        <f>유형화!$F$71*hourly1!B1460/hourly1!$B$8763+유형화!$F$72*hourly1!C1460/hourly1!$C$8763+유형화!$F$73*hourly1!D1460/hourly1!$D$8763+유형화!$F$74*hourly1!E1460/hourly1!$E$8763</f>
        <v>150.86064477024971</v>
      </c>
      <c r="C1459" s="441">
        <f>hourly1!$F1460*유형화!$G$71/hourly1!$F$8763+유형화!$G$72*hourly1!$G1460/hourly1!$F$8763+유형화!$G$74*hourly1!I1460/hourly1!$I$8763</f>
        <v>5.1567515900226244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443">
        <f>유형화!$F$71*hourly1!B1461/hourly1!$B$8763+유형화!$F$72*hourly1!C1461/hourly1!$C$8763+유형화!$F$73*hourly1!D1461/hourly1!$D$8763+유형화!$F$74*hourly1!E1461/hourly1!$E$8763</f>
        <v>157.52473917747869</v>
      </c>
      <c r="C1460" s="441">
        <f>hourly1!$F1461*유형화!$G$71/hourly1!$F$8763+유형화!$G$72*hourly1!$G1461/hourly1!$F$8763+유형화!$G$74*hourly1!I1461/hourly1!$I$8763</f>
        <v>4.8427460354364049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443">
        <f>유형화!$F$71*hourly1!B1462/hourly1!$B$8763+유형화!$F$72*hourly1!C1462/hourly1!$C$8763+유형화!$F$73*hourly1!D1462/hourly1!$D$8763+유형화!$F$74*hourly1!E1462/hourly1!$E$8763</f>
        <v>165.92130942899377</v>
      </c>
      <c r="C1461" s="441">
        <f>hourly1!$F1462*유형화!$G$71/hourly1!$F$8763+유형화!$G$72*hourly1!$G1462/hourly1!$F$8763+유형화!$G$74*hourly1!I1462/hourly1!$I$8763</f>
        <v>4.6385246718414894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443">
        <f>유형화!$F$71*hourly1!B1463/hourly1!$B$8763+유형화!$F$72*hourly1!C1463/hourly1!$C$8763+유형화!$F$73*hourly1!D1463/hourly1!$D$8763+유형화!$F$74*hourly1!E1463/hourly1!$E$8763</f>
        <v>89.814162688812274</v>
      </c>
      <c r="C1462" s="441">
        <f>hourly1!$F1463*유형화!$G$71/hourly1!$F$8763+유형화!$G$72*hourly1!$G1463/hourly1!$F$8763+유형화!$G$74*hourly1!I1463/hourly1!$I$8763</f>
        <v>5.165228443729811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443">
        <f>유형화!$F$71*hourly1!B1464/hourly1!$B$8763+유형화!$F$72*hourly1!C1464/hourly1!$C$8763+유형화!$F$73*hourly1!D1464/hourly1!$D$8763+유형화!$F$74*hourly1!E1464/hourly1!$E$8763</f>
        <v>87.865220176710736</v>
      </c>
      <c r="C1463" s="441">
        <f>hourly1!$F1464*유형화!$G$71/hourly1!$F$8763+유형화!$G$72*hourly1!$G1464/hourly1!$F$8763+유형화!$G$74*hourly1!I1464/hourly1!$I$8763</f>
        <v>0.46592998333718244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443">
        <f>유형화!$F$71*hourly1!B1465/hourly1!$B$8763+유형화!$F$72*hourly1!C1465/hourly1!$C$8763+유형화!$F$73*hourly1!D1465/hourly1!$D$8763+유형화!$F$74*hourly1!E1465/hourly1!$E$8763</f>
        <v>85.918320576320113</v>
      </c>
      <c r="C1464" s="441">
        <f>hourly1!$F1465*유형화!$G$71/hourly1!$F$8763+유형화!$G$72*hourly1!$G1465/hourly1!$F$8763+유형화!$G$74*hourly1!I1465/hourly1!$I$8763</f>
        <v>0.81365569267612903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443">
        <f>유형화!$F$71*hourly1!B1466/hourly1!$B$8763+유형화!$F$72*hourly1!C1466/hourly1!$C$8763+유형화!$F$73*hourly1!D1466/hourly1!$D$8763+유형화!$F$74*hourly1!E1466/hourly1!$E$8763</f>
        <v>85.030305794200359</v>
      </c>
      <c r="C1465" s="441">
        <f>hourly1!$F1466*유형화!$G$71/hourly1!$F$8763+유형화!$G$72*hourly1!$G1466/hourly1!$F$8763+유형화!$G$74*hourly1!I1466/hourly1!$I$8763</f>
        <v>1.2462313195992687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443">
        <f>유형화!$F$71*hourly1!B1467/hourly1!$B$8763+유형화!$F$72*hourly1!C1467/hourly1!$C$8763+유형화!$F$73*hourly1!D1467/hourly1!$D$8763+유형화!$F$74*hourly1!E1467/hourly1!$E$8763</f>
        <v>84.899085451268434</v>
      </c>
      <c r="C1466" s="441">
        <f>hourly1!$F1467*유형화!$G$71/hourly1!$F$8763+유형화!$G$72*hourly1!$G1467/hourly1!$F$8763+유형화!$G$74*hourly1!I1467/hourly1!$I$8763</f>
        <v>1.4842445158646105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443">
        <f>유형화!$F$71*hourly1!B1468/hourly1!$B$8763+유형화!$F$72*hourly1!C1468/hourly1!$C$8763+유형화!$F$73*hourly1!D1468/hourly1!$D$8763+유형화!$F$74*hourly1!E1468/hourly1!$E$8763</f>
        <v>84.407900272934342</v>
      </c>
      <c r="C1467" s="441">
        <f>hourly1!$F1468*유형화!$G$71/hourly1!$F$8763+유형화!$G$72*hourly1!$G1468/hourly1!$F$8763+유형화!$G$74*hourly1!I1468/hourly1!$I$8763</f>
        <v>1.6733049083235287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443">
        <f>유형화!$F$71*hourly1!B1469/hourly1!$B$8763+유형화!$F$72*hourly1!C1469/hourly1!$C$8763+유형화!$F$73*hourly1!D1469/hourly1!$D$8763+유형화!$F$74*hourly1!E1469/hourly1!$E$8763</f>
        <v>84.181141812962466</v>
      </c>
      <c r="C1468" s="441">
        <f>hourly1!$F1469*유형화!$G$71/hourly1!$F$8763+유형화!$G$72*hourly1!$G1469/hourly1!$F$8763+유형화!$G$74*hourly1!I1469/hourly1!$I$8763</f>
        <v>1.8132676857514209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443">
        <f>유형화!$F$71*hourly1!B1470/hourly1!$B$8763+유형화!$F$72*hourly1!C1470/hourly1!$C$8763+유형화!$F$73*hourly1!D1470/hourly1!$D$8763+유형화!$F$74*hourly1!E1470/hourly1!$E$8763</f>
        <v>84.120802448509252</v>
      </c>
      <c r="C1469" s="441">
        <f>hourly1!$F1470*유형화!$G$71/hourly1!$F$8763+유형화!$G$72*hourly1!$G1470/hourly1!$F$8763+유형화!$G$74*hourly1!I1470/hourly1!$I$8763</f>
        <v>1.9956533601700603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443">
        <f>유형화!$F$71*hourly1!B1471/hourly1!$B$8763+유형화!$F$72*hourly1!C1471/hourly1!$C$8763+유형화!$F$73*hourly1!D1471/hourly1!$D$8763+유형화!$F$74*hourly1!E1471/hourly1!$E$8763</f>
        <v>84.006138696310686</v>
      </c>
      <c r="C1470" s="441">
        <f>hourly1!$F1471*유형화!$G$71/hourly1!$F$8763+유형화!$G$72*hourly1!$G1471/hourly1!$F$8763+유형화!$G$74*hourly1!I1471/hourly1!$I$8763</f>
        <v>2.1456664489452733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443">
        <f>유형화!$F$71*hourly1!B1472/hourly1!$B$8763+유형화!$F$72*hourly1!C1472/hourly1!$C$8763+유형화!$F$73*hourly1!D1472/hourly1!$D$8763+유형화!$F$74*hourly1!E1472/hourly1!$E$8763</f>
        <v>85.001759468361044</v>
      </c>
      <c r="C1471" s="441">
        <f>hourly1!$F1472*유형화!$G$71/hourly1!$F$8763+유형화!$G$72*hourly1!$G1472/hourly1!$F$8763+유형화!$G$74*hourly1!I1472/hourly1!$I$8763</f>
        <v>2.2232030964812277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443">
        <f>유형화!$F$71*hourly1!B1473/hourly1!$B$8763+유형화!$F$72*hourly1!C1473/hourly1!$C$8763+유형화!$F$73*hourly1!D1473/hourly1!$D$8763+유형화!$F$74*hourly1!E1473/hourly1!$E$8763</f>
        <v>91.76531191834907</v>
      </c>
      <c r="C1472" s="441">
        <f>hourly1!$F1473*유형화!$G$71/hourly1!$F$8763+유형화!$G$72*hourly1!$G1473/hourly1!$F$8763+유형화!$G$74*hourly1!I1473/hourly1!$I$8763</f>
        <v>6.7512739269012512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443">
        <f>유형화!$F$71*hourly1!B1474/hourly1!$B$8763+유형화!$F$72*hourly1!C1474/hourly1!$C$8763+유형화!$F$73*hourly1!D1474/hourly1!$D$8763+유형화!$F$74*hourly1!E1474/hourly1!$E$8763</f>
        <v>86.786520133963634</v>
      </c>
      <c r="C1473" s="441">
        <f>hourly1!$F1474*유형화!$G$71/hourly1!$F$8763+유형화!$G$72*hourly1!$G1474/hourly1!$F$8763+유형화!$G$74*hourly1!I1474/hourly1!$I$8763</f>
        <v>6.9378194674777287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443">
        <f>유형화!$F$71*hourly1!B1475/hourly1!$B$8763+유형화!$F$72*hourly1!C1475/hourly1!$C$8763+유형화!$F$73*hourly1!D1475/hourly1!$D$8763+유형화!$F$74*hourly1!E1475/hourly1!$E$8763</f>
        <v>89.411569324840102</v>
      </c>
      <c r="C1474" s="441">
        <f>hourly1!$F1475*유형화!$G$71/hourly1!$F$8763+유형화!$G$72*hourly1!$G1475/hourly1!$F$8763+유형화!$G$74*hourly1!I1475/hourly1!$I$8763</f>
        <v>6.3509841686821868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443">
        <f>유형화!$F$71*hourly1!B1476/hourly1!$B$8763+유형화!$F$72*hourly1!C1476/hourly1!$C$8763+유형화!$F$73*hourly1!D1476/hourly1!$D$8763+유형화!$F$74*hourly1!E1476/hourly1!$E$8763</f>
        <v>93.191935818452151</v>
      </c>
      <c r="C1475" s="441">
        <f>hourly1!$F1476*유형화!$G$71/hourly1!$F$8763+유형화!$G$72*hourly1!$G1476/hourly1!$F$8763+유형화!$G$74*hourly1!I1476/hourly1!$I$8763</f>
        <v>5.6521232582573209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443">
        <f>유형화!$F$71*hourly1!B1477/hourly1!$B$8763+유형화!$F$72*hourly1!C1477/hourly1!$C$8763+유형화!$F$73*hourly1!D1477/hourly1!$D$8763+유형화!$F$74*hourly1!E1477/hourly1!$E$8763</f>
        <v>96.13009103695272</v>
      </c>
      <c r="C1476" s="441">
        <f>hourly1!$F1477*유형화!$G$71/hourly1!$F$8763+유형화!$G$72*hourly1!$G1477/hourly1!$F$8763+유형화!$G$74*hourly1!I1477/hourly1!$I$8763</f>
        <v>4.994787815462737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443">
        <f>유형화!$F$71*hourly1!B1478/hourly1!$B$8763+유형화!$F$72*hourly1!C1478/hourly1!$C$8763+유형화!$F$73*hourly1!D1478/hourly1!$D$8763+유형화!$F$74*hourly1!E1478/hourly1!$E$8763</f>
        <v>93.424394303973074</v>
      </c>
      <c r="C1477" s="441">
        <f>hourly1!$F1478*유형화!$G$71/hourly1!$F$8763+유형화!$G$72*hourly1!$G1478/hourly1!$F$8763+유형화!$G$74*hourly1!I1478/hourly1!$I$8763</f>
        <v>4.4110890016582402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443">
        <f>유형화!$F$71*hourly1!B1479/hourly1!$B$8763+유형화!$F$72*hourly1!C1479/hourly1!$C$8763+유형화!$F$73*hourly1!D1479/hourly1!$D$8763+유형화!$F$74*hourly1!E1479/hourly1!$E$8763</f>
        <v>91.887829072836041</v>
      </c>
      <c r="C1478" s="441">
        <f>hourly1!$F1479*유형화!$G$71/hourly1!$F$8763+유형화!$G$72*hourly1!$G1479/hourly1!$F$8763+유형화!$G$74*hourly1!I1479/hourly1!$I$8763</f>
        <v>3.3534263850141004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443">
        <f>유형화!$F$71*hourly1!B1480/hourly1!$B$8763+유형화!$F$72*hourly1!C1480/hourly1!$C$8763+유형화!$F$73*hourly1!D1480/hourly1!$D$8763+유형화!$F$74*hourly1!E1480/hourly1!$E$8763</f>
        <v>84.429142217654046</v>
      </c>
      <c r="C1479" s="441">
        <f>hourly1!$F1480*유형화!$G$71/hourly1!$F$8763+유형화!$G$72*hourly1!$G1480/hourly1!$F$8763+유형화!$G$74*hourly1!I1480/hourly1!$I$8763</f>
        <v>3.4614123213763448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443">
        <f>유형화!$F$71*hourly1!B1481/hourly1!$B$8763+유형화!$F$72*hourly1!C1481/hourly1!$C$8763+유형화!$F$73*hourly1!D1481/hourly1!$D$8763+유형화!$F$74*hourly1!E1481/hourly1!$E$8763</f>
        <v>86.986396127322749</v>
      </c>
      <c r="C1480" s="441">
        <f>hourly1!$F1481*유형화!$G$71/hourly1!$F$8763+유형화!$G$72*hourly1!$G1481/hourly1!$F$8763+유형화!$G$74*hourly1!I1481/hourly1!$I$8763</f>
        <v>3.3488785363541806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443">
        <f>유형화!$F$71*hourly1!B1482/hourly1!$B$8763+유형화!$F$72*hourly1!C1482/hourly1!$C$8763+유형화!$F$73*hourly1!D1482/hourly1!$D$8763+유형화!$F$74*hourly1!E1482/hourly1!$E$8763</f>
        <v>85.468119311596325</v>
      </c>
      <c r="C1481" s="441">
        <f>hourly1!$F1482*유형화!$G$71/hourly1!$F$8763+유형화!$G$72*hourly1!$G1482/hourly1!$F$8763+유형화!$G$74*hourly1!I1482/hourly1!$I$8763</f>
        <v>3.3146403843315695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443">
        <f>유형화!$F$71*hourly1!B1483/hourly1!$B$8763+유형화!$F$72*hourly1!C1483/hourly1!$C$8763+유형화!$F$73*hourly1!D1483/hourly1!$D$8763+유형화!$F$74*hourly1!E1483/hourly1!$E$8763</f>
        <v>84.199935652715567</v>
      </c>
      <c r="C1482" s="441">
        <f>hourly1!$F1483*유형화!$G$71/hourly1!$F$8763+유형화!$G$72*hourly1!$G1483/hourly1!$F$8763+유형화!$G$74*hourly1!I1483/hourly1!$I$8763</f>
        <v>3.36132278099858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443">
        <f>유형화!$F$71*hourly1!B1484/hourly1!$B$8763+유형화!$F$72*hourly1!C1484/hourly1!$C$8763+유형화!$F$73*hourly1!D1484/hourly1!$D$8763+유형화!$F$74*hourly1!E1484/hourly1!$E$8763</f>
        <v>82.728771343467372</v>
      </c>
      <c r="C1483" s="441">
        <f>hourly1!$F1484*유형화!$G$71/hourly1!$F$8763+유형화!$G$72*hourly1!$G1484/hourly1!$F$8763+유형화!$G$74*hourly1!I1484/hourly1!$I$8763</f>
        <v>3.580095186375635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443">
        <f>유형화!$F$71*hourly1!B1485/hourly1!$B$8763+유형화!$F$72*hourly1!C1485/hourly1!$C$8763+유형화!$F$73*hourly1!D1485/hourly1!$D$8763+유형화!$F$74*hourly1!E1485/hourly1!$E$8763</f>
        <v>89.500386421808486</v>
      </c>
      <c r="C1484" s="441">
        <f>hourly1!$F1485*유형화!$G$71/hourly1!$F$8763+유형화!$G$72*hourly1!$G1485/hourly1!$F$8763+유형화!$G$74*hourly1!I1485/hourly1!$I$8763</f>
        <v>3.3790553641954975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443">
        <f>유형화!$F$71*hourly1!B1486/hourly1!$B$8763+유형화!$F$72*hourly1!C1486/hourly1!$C$8763+유형화!$F$73*hourly1!D1486/hourly1!$D$8763+유형화!$F$74*hourly1!E1486/hourly1!$E$8763</f>
        <v>98.012554192591793</v>
      </c>
      <c r="C1485" s="441">
        <f>hourly1!$F1486*유형화!$G$71/hourly1!$F$8763+유형화!$G$72*hourly1!$G1486/hourly1!$F$8763+유형화!$G$74*hourly1!I1486/hourly1!$I$8763</f>
        <v>3.3380044140830165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443">
        <f>유형화!$F$71*hourly1!B1487/hourly1!$B$8763+유형화!$F$72*hourly1!C1487/hourly1!$C$8763+유형화!$F$73*hourly1!D1487/hourly1!$D$8763+유형화!$F$74*hourly1!E1487/hourly1!$E$8763</f>
        <v>87.298651082252178</v>
      </c>
      <c r="C1486" s="441">
        <f>hourly1!$F1487*유형화!$G$71/hourly1!$F$8763+유형화!$G$72*hourly1!$G1487/hourly1!$F$8763+유형화!$G$74*hourly1!I1487/hourly1!$I$8763</f>
        <v>3.9343765144059946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443">
        <f>유형화!$F$71*hourly1!B1488/hourly1!$B$8763+유형화!$F$72*hourly1!C1488/hourly1!$C$8763+유형화!$F$73*hourly1!D1488/hourly1!$D$8763+유형화!$F$74*hourly1!E1488/hourly1!$E$8763</f>
        <v>85.478326689116756</v>
      </c>
      <c r="C1487" s="441">
        <f>hourly1!$F1488*유형화!$G$71/hourly1!$F$8763+유형화!$G$72*hourly1!$G1488/hourly1!$F$8763+유형화!$G$74*hourly1!I1488/hourly1!$I$8763</f>
        <v>0.35874772501496616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443">
        <f>유형화!$F$71*hourly1!B1489/hourly1!$B$8763+유형화!$F$72*hourly1!C1489/hourly1!$C$8763+유형화!$F$73*hourly1!D1489/hourly1!$D$8763+유형화!$F$74*hourly1!E1489/hourly1!$E$8763</f>
        <v>83.636757910162018</v>
      </c>
      <c r="C1488" s="441">
        <f>hourly1!$F1489*유형화!$G$71/hourly1!$F$8763+유형화!$G$72*hourly1!$G1489/hourly1!$F$8763+유형화!$G$74*hourly1!I1489/hourly1!$I$8763</f>
        <v>0.34924027383624262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443">
        <f>유형화!$F$71*hourly1!B1490/hourly1!$B$8763+유형화!$F$72*hourly1!C1490/hourly1!$C$8763+유형화!$F$73*hourly1!D1490/hourly1!$D$8763+유형화!$F$74*hourly1!E1490/hourly1!$E$8763</f>
        <v>82.932259166811761</v>
      </c>
      <c r="C1489" s="441">
        <f>hourly1!$F1490*유형화!$G$71/hourly1!$F$8763+유형화!$G$72*hourly1!$G1490/hourly1!$F$8763+유형화!$G$74*hourly1!I1490/hourly1!$I$8763</f>
        <v>0.31990156824582866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443">
        <f>유형화!$F$71*hourly1!B1491/hourly1!$B$8763+유형화!$F$72*hourly1!C1491/hourly1!$C$8763+유형화!$F$73*hourly1!D1491/hourly1!$D$8763+유형화!$F$74*hourly1!E1491/hourly1!$E$8763</f>
        <v>96.649103083399396</v>
      </c>
      <c r="C1490" s="441">
        <f>hourly1!$F1491*유형화!$G$71/hourly1!$F$8763+유형화!$G$72*hourly1!$G1491/hourly1!$F$8763+유형화!$G$74*hourly1!I1491/hourly1!$I$8763</f>
        <v>0.47666305413916177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443">
        <f>유형화!$F$71*hourly1!B1492/hourly1!$B$8763+유형화!$F$72*hourly1!C1492/hourly1!$C$8763+유형화!$F$73*hourly1!D1492/hourly1!$D$8763+유형화!$F$74*hourly1!E1492/hourly1!$E$8763</f>
        <v>97.125220010390478</v>
      </c>
      <c r="C1491" s="441">
        <f>hourly1!$F1492*유형화!$G$71/hourly1!$F$8763+유형화!$G$72*hourly1!$G1492/hourly1!$F$8763+유형화!$G$74*hourly1!I1492/hourly1!$I$8763</f>
        <v>0.99950416247088814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443">
        <f>유형화!$F$71*hourly1!B1493/hourly1!$B$8763+유형화!$F$72*hourly1!C1493/hourly1!$C$8763+유형화!$F$73*hourly1!D1493/hourly1!$D$8763+유형화!$F$74*hourly1!E1493/hourly1!$E$8763</f>
        <v>97.729879217397823</v>
      </c>
      <c r="C1492" s="441">
        <f>hourly1!$F1493*유형화!$G$71/hourly1!$F$8763+유형화!$G$72*hourly1!$G1493/hourly1!$F$8763+유형화!$G$74*hourly1!I1493/hourly1!$I$8763</f>
        <v>1.4707396563465918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443">
        <f>유형화!$F$71*hourly1!B1494/hourly1!$B$8763+유형화!$F$72*hourly1!C1494/hourly1!$C$8763+유형화!$F$73*hourly1!D1494/hourly1!$D$8763+유형화!$F$74*hourly1!E1494/hourly1!$E$8763</f>
        <v>97.801973619073664</v>
      </c>
      <c r="C1493" s="441">
        <f>hourly1!$F1494*유형화!$G$71/hourly1!$F$8763+유형화!$G$72*hourly1!$G1494/hourly1!$F$8763+유형화!$G$74*hourly1!I1494/hourly1!$I$8763</f>
        <v>1.8253784643472122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443">
        <f>유형화!$F$71*hourly1!B1495/hourly1!$B$8763+유형화!$F$72*hourly1!C1495/hourly1!$C$8763+유형화!$F$73*hourly1!D1495/hourly1!$D$8763+유형화!$F$74*hourly1!E1495/hourly1!$E$8763</f>
        <v>97.823270144170948</v>
      </c>
      <c r="C1494" s="441">
        <f>hourly1!$F1495*유형화!$G$71/hourly1!$F$8763+유형화!$G$72*hourly1!$G1495/hourly1!$F$8763+유형화!$G$74*hourly1!I1495/hourly1!$I$8763</f>
        <v>2.1238516203474203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443">
        <f>유형화!$F$71*hourly1!B1496/hourly1!$B$8763+유형화!$F$72*hourly1!C1496/hourly1!$C$8763+유형화!$F$73*hourly1!D1496/hourly1!$D$8763+유형화!$F$74*hourly1!E1496/hourly1!$E$8763</f>
        <v>99.013801757201804</v>
      </c>
      <c r="C1495" s="441">
        <f>hourly1!$F1496*유형화!$G$71/hourly1!$F$8763+유형화!$G$72*hourly1!$G1496/hourly1!$F$8763+유형화!$G$74*hourly1!I1496/hourly1!$I$8763</f>
        <v>2.4649950288597693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443">
        <f>유형화!$F$71*hourly1!B1497/hourly1!$B$8763+유형화!$F$72*hourly1!C1497/hourly1!$C$8763+유형화!$F$73*hourly1!D1497/hourly1!$D$8763+유형화!$F$74*hourly1!E1497/hourly1!$E$8763</f>
        <v>105.84781807144446</v>
      </c>
      <c r="C1496" s="441">
        <f>hourly1!$F1497*유형화!$G$71/hourly1!$F$8763+유형화!$G$72*hourly1!$G1497/hourly1!$F$8763+유형화!$G$74*hourly1!I1497/hourly1!$I$8763</f>
        <v>7.2807177721494725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443">
        <f>유형화!$F$71*hourly1!B1498/hourly1!$B$8763+유형화!$F$72*hourly1!C1498/hourly1!$C$8763+유형화!$F$73*hourly1!D1498/hourly1!$D$8763+유형화!$F$74*hourly1!E1498/hourly1!$E$8763</f>
        <v>248.01651088852853</v>
      </c>
      <c r="C1497" s="441">
        <f>hourly1!$F1498*유형화!$G$71/hourly1!$F$8763+유형화!$G$72*hourly1!$G1498/hourly1!$F$8763+유형화!$G$74*hourly1!I1498/hourly1!$I$8763</f>
        <v>7.3247949008804918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443">
        <f>유형화!$F$71*hourly1!B1499/hourly1!$B$8763+유형화!$F$72*hourly1!C1499/hourly1!$C$8763+유형화!$F$73*hourly1!D1499/hourly1!$D$8763+유형화!$F$74*hourly1!E1499/hourly1!$E$8763</f>
        <v>388.65046070702738</v>
      </c>
      <c r="C1498" s="441">
        <f>hourly1!$F1499*유형화!$G$71/hourly1!$F$8763+유형화!$G$72*hourly1!$G1499/hourly1!$F$8763+유형화!$G$74*hourly1!I1499/hourly1!$I$8763</f>
        <v>6.7042738309018874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443">
        <f>유형화!$F$71*hourly1!B1500/hourly1!$B$8763+유형화!$F$72*hourly1!C1500/hourly1!$C$8763+유형화!$F$73*hourly1!D1500/hourly1!$D$8763+유형화!$F$74*hourly1!E1500/hourly1!$E$8763</f>
        <v>475.87226202892134</v>
      </c>
      <c r="C1499" s="441">
        <f>hourly1!$F1500*유형화!$G$71/hourly1!$F$8763+유형화!$G$72*hourly1!$G1500/hourly1!$F$8763+유형화!$G$74*hourly1!I1500/hourly1!$I$8763</f>
        <v>5.9703804291616924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443">
        <f>유형화!$F$71*hourly1!B1501/hourly1!$B$8763+유형화!$F$72*hourly1!C1501/hourly1!$C$8763+유형화!$F$73*hourly1!D1501/hourly1!$D$8763+유형화!$F$74*hourly1!E1501/hourly1!$E$8763</f>
        <v>561.38684723382164</v>
      </c>
      <c r="C1500" s="441">
        <f>hourly1!$F1501*유형화!$G$71/hourly1!$F$8763+유형화!$G$72*hourly1!$G1501/hourly1!$F$8763+유형화!$G$74*hourly1!I1501/hourly1!$I$8763</f>
        <v>5.3346803776058387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443">
        <f>유형화!$F$71*hourly1!B1502/hourly1!$B$8763+유형화!$F$72*hourly1!C1502/hourly1!$C$8763+유형화!$F$73*hourly1!D1502/hourly1!$D$8763+유형화!$F$74*hourly1!E1502/hourly1!$E$8763</f>
        <v>473.15591254793509</v>
      </c>
      <c r="C1501" s="441">
        <f>hourly1!$F1502*유형화!$G$71/hourly1!$F$8763+유형화!$G$72*hourly1!$G1502/hourly1!$F$8763+유형화!$G$74*hourly1!I1502/hourly1!$I$8763</f>
        <v>4.7600026117838841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443">
        <f>유형화!$F$71*hourly1!B1503/hourly1!$B$8763+유형화!$F$72*hourly1!C1503/hourly1!$C$8763+유형화!$F$73*hourly1!D1503/hourly1!$D$8763+유형화!$F$74*hourly1!E1503/hourly1!$E$8763</f>
        <v>274.20020890991526</v>
      </c>
      <c r="C1502" s="441">
        <f>hourly1!$F1503*유형화!$G$71/hourly1!$F$8763+유형화!$G$72*hourly1!$G1503/hourly1!$F$8763+유형화!$G$74*hourly1!I1503/hourly1!$I$8763</f>
        <v>3.742321840608319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443">
        <f>유형화!$F$71*hourly1!B1504/hourly1!$B$8763+유형화!$F$72*hourly1!C1504/hourly1!$C$8763+유형화!$F$73*hourly1!D1504/hourly1!$D$8763+유형화!$F$74*hourly1!E1504/hourly1!$E$8763</f>
        <v>376.99510660291395</v>
      </c>
      <c r="C1503" s="441">
        <f>hourly1!$F1504*유형화!$G$71/hourly1!$F$8763+유형화!$G$72*hourly1!$G1504/hourly1!$F$8763+유형화!$G$74*hourly1!I1504/hourly1!$I$8763</f>
        <v>3.997520029887121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443">
        <f>유형화!$F$71*hourly1!B1505/hourly1!$B$8763+유형화!$F$72*hourly1!C1505/hourly1!$C$8763+유형화!$F$73*hourly1!D1505/hourly1!$D$8763+유형화!$F$74*hourly1!E1505/hourly1!$E$8763</f>
        <v>544.49833183026385</v>
      </c>
      <c r="C1504" s="441">
        <f>hourly1!$F1505*유형화!$G$71/hourly1!$F$8763+유형화!$G$72*hourly1!$G1505/hourly1!$F$8763+유형화!$G$74*hourly1!I1505/hourly1!$I$8763</f>
        <v>3.8603943517652506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443">
        <f>유형화!$F$71*hourly1!B1506/hourly1!$B$8763+유형화!$F$72*hourly1!C1506/hourly1!$C$8763+유형화!$F$73*hourly1!D1506/hourly1!$D$8763+유형화!$F$74*hourly1!E1506/hourly1!$E$8763</f>
        <v>458.44786649042084</v>
      </c>
      <c r="C1505" s="441">
        <f>hourly1!$F1506*유형화!$G$71/hourly1!$F$8763+유형화!$G$72*hourly1!$G1506/hourly1!$F$8763+유형화!$G$74*hourly1!I1506/hourly1!$I$8763</f>
        <v>3.8114003119317168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443">
        <f>유형화!$F$71*hourly1!B1507/hourly1!$B$8763+유형화!$F$72*hourly1!C1507/hourly1!$C$8763+유형화!$F$73*hourly1!D1507/hourly1!$D$8763+유형화!$F$74*hourly1!E1507/hourly1!$E$8763</f>
        <v>401.5730385621805</v>
      </c>
      <c r="C1506" s="441">
        <f>hourly1!$F1507*유형화!$G$71/hourly1!$F$8763+유형화!$G$72*hourly1!$G1507/hourly1!$F$8763+유형화!$G$74*hourly1!I1507/hourly1!$I$8763</f>
        <v>3.886547877467899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443">
        <f>유형화!$F$71*hourly1!B1508/hourly1!$B$8763+유형화!$F$72*hourly1!C1508/hourly1!$C$8763+유형화!$F$73*hourly1!D1508/hourly1!$D$8763+유형화!$F$74*hourly1!E1508/hourly1!$E$8763</f>
        <v>234.15125488707088</v>
      </c>
      <c r="C1507" s="441">
        <f>hourly1!$F1508*유형화!$G$71/hourly1!$F$8763+유형화!$G$72*hourly1!$G1508/hourly1!$F$8763+유형화!$G$74*hourly1!I1508/hourly1!$I$8763</f>
        <v>4.1370752377000679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443">
        <f>유형화!$F$71*hourly1!B1509/hourly1!$B$8763+유형화!$F$72*hourly1!C1509/hourly1!$C$8763+유형화!$F$73*hourly1!D1509/hourly1!$D$8763+유형화!$F$74*hourly1!E1509/hourly1!$E$8763</f>
        <v>156.26730094980101</v>
      </c>
      <c r="C1508" s="441">
        <f>hourly1!$F1509*유형화!$G$71/hourly1!$F$8763+유형화!$G$72*hourly1!$G1509/hourly1!$F$8763+유형화!$G$74*hourly1!I1509/hourly1!$I$8763</f>
        <v>3.983296208108301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443">
        <f>유형화!$F$71*hourly1!B1510/hourly1!$B$8763+유형화!$F$72*hourly1!C1510/hourly1!$C$8763+유형화!$F$73*hourly1!D1510/hourly1!$D$8763+유형화!$F$74*hourly1!E1510/hourly1!$E$8763</f>
        <v>165.16678297726671</v>
      </c>
      <c r="C1509" s="441">
        <f>hourly1!$F1510*유형화!$G$71/hourly1!$F$8763+유형화!$G$72*hourly1!$G1510/hourly1!$F$8763+유형화!$G$74*hourly1!I1510/hourly1!$I$8763</f>
        <v>3.9980180761968427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443">
        <f>유형화!$F$71*hourly1!B1511/hourly1!$B$8763+유형화!$F$72*hourly1!C1511/hourly1!$C$8763+유형화!$F$73*hourly1!D1511/hourly1!$D$8763+유형화!$F$74*hourly1!E1511/hourly1!$E$8763</f>
        <v>89.479949916809389</v>
      </c>
      <c r="C1510" s="441">
        <f>hourly1!$F1511*유형화!$G$71/hourly1!$F$8763+유형화!$G$72*hourly1!$G1511/hourly1!$F$8763+유형화!$G$74*hourly1!I1511/hourly1!$I$8763</f>
        <v>4.7326154011761998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443">
        <f>유형화!$F$71*hourly1!B1512/hourly1!$B$8763+유형화!$F$72*hourly1!C1512/hourly1!$C$8763+유형화!$F$73*hourly1!D1512/hourly1!$D$8763+유형화!$F$74*hourly1!E1512/hourly1!$E$8763</f>
        <v>88.079152374293756</v>
      </c>
      <c r="C1511" s="441">
        <f>hourly1!$F1512*유형화!$G$71/hourly1!$F$8763+유형화!$G$72*hourly1!$G1512/hourly1!$F$8763+유형화!$G$74*hourly1!I1512/hourly1!$I$8763</f>
        <v>0.40910394849092524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443">
        <f>유형화!$F$71*hourly1!B1513/hourly1!$B$8763+유형화!$F$72*hourly1!C1513/hourly1!$C$8763+유형화!$F$73*hourly1!D1513/hourly1!$D$8763+유형화!$F$74*hourly1!E1513/hourly1!$E$8763</f>
        <v>86.698200936960006</v>
      </c>
      <c r="C1512" s="441">
        <f>hourly1!$F1513*유형화!$G$71/hourly1!$F$8763+유형화!$G$72*hourly1!$G1513/hourly1!$F$8763+유형화!$G$74*hourly1!I1513/hourly1!$I$8763</f>
        <v>0.47487620005876807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443">
        <f>유형화!$F$71*hourly1!B1514/hourly1!$B$8763+유형화!$F$72*hourly1!C1514/hourly1!$C$8763+유형화!$F$73*hourly1!D1514/hourly1!$D$8763+유형화!$F$74*hourly1!E1514/hourly1!$E$8763</f>
        <v>86.571116257893038</v>
      </c>
      <c r="C1513" s="441">
        <f>hourly1!$F1514*유형화!$G$71/hourly1!$F$8763+유형화!$G$72*hourly1!$G1514/hourly1!$F$8763+유형화!$G$74*hourly1!I1514/hourly1!$I$8763</f>
        <v>1.0391752217057684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443">
        <f>유형화!$F$71*hourly1!B1515/hourly1!$B$8763+유형화!$F$72*hourly1!C1515/hourly1!$C$8763+유형화!$F$73*hourly1!D1515/hourly1!$D$8763+유형화!$F$74*hourly1!E1515/hourly1!$E$8763</f>
        <v>87.162252432160031</v>
      </c>
      <c r="C1514" s="441">
        <f>hourly1!$F1515*유형화!$G$71/hourly1!$F$8763+유형화!$G$72*hourly1!$G1515/hourly1!$F$8763+유형화!$G$74*hourly1!I1515/hourly1!$I$8763</f>
        <v>1.4143213123977243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443">
        <f>유형화!$F$71*hourly1!B1516/hourly1!$B$8763+유형화!$F$72*hourly1!C1516/hourly1!$C$8763+유형화!$F$73*hourly1!D1516/hourly1!$D$8763+유형화!$F$74*hourly1!E1516/hourly1!$E$8763</f>
        <v>87.616347624096207</v>
      </c>
      <c r="C1515" s="441">
        <f>hourly1!$F1516*유형화!$G$71/hourly1!$F$8763+유형화!$G$72*hourly1!$G1516/hourly1!$F$8763+유형화!$G$74*hourly1!I1516/hourly1!$I$8763</f>
        <v>1.7987132480611665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443">
        <f>유형화!$F$71*hourly1!B1517/hourly1!$B$8763+유형화!$F$72*hourly1!C1517/hourly1!$C$8763+유형화!$F$73*hourly1!D1517/hourly1!$D$8763+유형화!$F$74*hourly1!E1517/hourly1!$E$8763</f>
        <v>88.333314835923247</v>
      </c>
      <c r="C1516" s="441">
        <f>hourly1!$F1517*유형화!$G$71/hourly1!$F$8763+유형화!$G$72*hourly1!$G1517/hourly1!$F$8763+유형화!$G$74*hourly1!I1517/hourly1!$I$8763</f>
        <v>2.1594931313983516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443">
        <f>유형화!$F$71*hourly1!B1518/hourly1!$B$8763+유형화!$F$72*hourly1!C1518/hourly1!$C$8763+유형화!$F$73*hourly1!D1518/hourly1!$D$8763+유형화!$F$74*hourly1!E1518/hourly1!$E$8763</f>
        <v>88.987482657362193</v>
      </c>
      <c r="C1517" s="441">
        <f>hourly1!$F1518*유형화!$G$71/hourly1!$F$8763+유형화!$G$72*hourly1!$G1518/hourly1!$F$8763+유형화!$G$74*hourly1!I1518/hourly1!$I$8763</f>
        <v>2.4359934277909439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443">
        <f>유형화!$F$71*hourly1!B1519/hourly1!$B$8763+유형화!$F$72*hourly1!C1519/hourly1!$C$8763+유형화!$F$73*hourly1!D1519/hourly1!$D$8763+유형화!$F$74*hourly1!E1519/hourly1!$E$8763</f>
        <v>89.78383428991684</v>
      </c>
      <c r="C1518" s="441">
        <f>hourly1!$F1519*유형화!$G$71/hourly1!$F$8763+유형화!$G$72*hourly1!$G1519/hourly1!$F$8763+유형화!$G$74*hourly1!I1519/hourly1!$I$8763</f>
        <v>2.7162070284243094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443">
        <f>유형화!$F$71*hourly1!B1520/hourly1!$B$8763+유형화!$F$72*hourly1!C1520/hourly1!$C$8763+유형화!$F$73*hourly1!D1520/hourly1!$D$8763+유형화!$F$74*hourly1!E1520/hourly1!$E$8763</f>
        <v>91.412440116733606</v>
      </c>
      <c r="C1519" s="441">
        <f>hourly1!$F1520*유형화!$G$71/hourly1!$F$8763+유형화!$G$72*hourly1!$G1520/hourly1!$F$8763+유형화!$G$74*hourly1!I1520/hourly1!$I$8763</f>
        <v>2.9712931527353317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443">
        <f>유형화!$F$71*hourly1!B1521/hourly1!$B$8763+유형화!$F$72*hourly1!C1521/hourly1!$C$8763+유형화!$F$73*hourly1!D1521/hourly1!$D$8763+유형화!$F$74*hourly1!E1521/hourly1!$E$8763</f>
        <v>98.907231720918503</v>
      </c>
      <c r="C1520" s="441">
        <f>hourly1!$F1521*유형화!$G$71/hourly1!$F$8763+유형화!$G$72*hourly1!$G1521/hourly1!$F$8763+유형화!$G$74*hourly1!I1521/hourly1!$I$8763</f>
        <v>7.7264744951366362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443">
        <f>유형화!$F$71*hourly1!B1522/hourly1!$B$8763+유형화!$F$72*hourly1!C1522/hourly1!$C$8763+유형화!$F$73*hourly1!D1522/hourly1!$D$8763+유형화!$F$74*hourly1!E1522/hourly1!$E$8763</f>
        <v>248.35344912279064</v>
      </c>
      <c r="C1521" s="441">
        <f>hourly1!$F1522*유형화!$G$71/hourly1!$F$8763+유형화!$G$72*hourly1!$G1522/hourly1!$F$8763+유형화!$G$74*hourly1!I1522/hourly1!$I$8763</f>
        <v>7.7473957754118654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443">
        <f>유형화!$F$71*hourly1!B1523/hourly1!$B$8763+유형화!$F$72*hourly1!C1523/hourly1!$C$8763+유형화!$F$73*hourly1!D1523/hourly1!$D$8763+유형화!$F$74*hourly1!E1523/hourly1!$E$8763</f>
        <v>388.05234260944235</v>
      </c>
      <c r="C1522" s="441">
        <f>hourly1!$F1523*유형화!$G$71/hourly1!$F$8763+유형화!$G$72*hourly1!$G1523/hourly1!$F$8763+유형화!$G$74*hourly1!I1523/hourly1!$I$8763</f>
        <v>6.9842434112807394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443">
        <f>유형화!$F$71*hourly1!B1524/hourly1!$B$8763+유형화!$F$72*hourly1!C1524/hourly1!$C$8763+유형화!$F$73*hourly1!D1524/hourly1!$D$8763+유형화!$F$74*hourly1!E1524/hourly1!$E$8763</f>
        <v>473.49854081892471</v>
      </c>
      <c r="C1523" s="441">
        <f>hourly1!$F1524*유형화!$G$71/hourly1!$F$8763+유형화!$G$72*hourly1!$G1524/hourly1!$F$8763+유형화!$G$74*hourly1!I1524/hourly1!$I$8763</f>
        <v>6.142443513171699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443">
        <f>유형화!$F$71*hourly1!B1525/hourly1!$B$8763+유형화!$F$72*hourly1!C1525/hourly1!$C$8763+유형화!$F$73*hourly1!D1525/hourly1!$D$8763+유형화!$F$74*hourly1!E1525/hourly1!$E$8763</f>
        <v>557.08093443976577</v>
      </c>
      <c r="C1524" s="441">
        <f>hourly1!$F1525*유형화!$G$71/hourly1!$F$8763+유형화!$G$72*hourly1!$G1525/hourly1!$F$8763+유형화!$G$74*hourly1!I1525/hourly1!$I$8763</f>
        <v>5.4529003075596671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443">
        <f>유형화!$F$71*hourly1!B1526/hourly1!$B$8763+유형화!$F$72*hourly1!C1526/hourly1!$C$8763+유형화!$F$73*hourly1!D1526/hourly1!$D$8763+유형화!$F$74*hourly1!E1526/hourly1!$E$8763</f>
        <v>468.40073455506001</v>
      </c>
      <c r="C1525" s="441">
        <f>hourly1!$F1526*유형화!$G$71/hourly1!$F$8763+유형화!$G$72*hourly1!$G1526/hourly1!$F$8763+유형화!$G$74*hourly1!I1526/hourly1!$I$8763</f>
        <v>4.8632481029831416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443">
        <f>유형화!$F$71*hourly1!B1527/hourly1!$B$8763+유형화!$F$72*hourly1!C1527/hourly1!$C$8763+유형화!$F$73*hourly1!D1527/hourly1!$D$8763+유형화!$F$74*hourly1!E1527/hourly1!$E$8763</f>
        <v>269.75166201097909</v>
      </c>
      <c r="C1526" s="441">
        <f>hourly1!$F1527*유형화!$G$71/hourly1!$F$8763+유형화!$G$72*hourly1!$G1527/hourly1!$F$8763+유형화!$G$74*hourly1!I1527/hourly1!$I$8763</f>
        <v>3.8429279228667999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443">
        <f>유형화!$F$71*hourly1!B1528/hourly1!$B$8763+유형화!$F$72*hourly1!C1528/hourly1!$C$8763+유형화!$F$73*hourly1!D1528/hourly1!$D$8763+유형화!$F$74*hourly1!E1528/hourly1!$E$8763</f>
        <v>371.89869599524286</v>
      </c>
      <c r="C1527" s="441">
        <f>hourly1!$F1528*유형화!$G$71/hourly1!$F$8763+유형화!$G$72*hourly1!$G1528/hourly1!$F$8763+유형화!$G$74*hourly1!I1528/hourly1!$I$8763</f>
        <v>4.0339749215727041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443">
        <f>유형화!$F$71*hourly1!B1529/hourly1!$B$8763+유형화!$F$72*hourly1!C1529/hourly1!$C$8763+유형화!$F$73*hourly1!D1529/hourly1!$D$8763+유형화!$F$74*hourly1!E1529/hourly1!$E$8763</f>
        <v>539.35037443638464</v>
      </c>
      <c r="C1528" s="441">
        <f>hourly1!$F1529*유형화!$G$71/hourly1!$F$8763+유형화!$G$72*hourly1!$G1529/hourly1!$F$8763+유형화!$G$74*hourly1!I1529/hourly1!$I$8763</f>
        <v>3.8879123048353406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443">
        <f>유형화!$F$71*hourly1!B1530/hourly1!$B$8763+유형화!$F$72*hourly1!C1530/hourly1!$C$8763+유형화!$F$73*hourly1!D1530/hourly1!$D$8763+유형화!$F$74*hourly1!E1530/hourly1!$E$8763</f>
        <v>453.86815138783084</v>
      </c>
      <c r="C1529" s="441">
        <f>hourly1!$F1530*유형화!$G$71/hourly1!$F$8763+유형화!$G$72*hourly1!$G1530/hourly1!$F$8763+유형화!$G$74*hourly1!I1530/hourly1!$I$8763</f>
        <v>3.8225164532972551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443">
        <f>유형화!$F$71*hourly1!B1531/hourly1!$B$8763+유형화!$F$72*hourly1!C1531/hourly1!$C$8763+유형화!$F$73*hourly1!D1531/hourly1!$D$8763+유형화!$F$74*hourly1!E1531/hourly1!$E$8763</f>
        <v>398.17039610012722</v>
      </c>
      <c r="C1530" s="441">
        <f>hourly1!$F1531*유형화!$G$71/hourly1!$F$8763+유형화!$G$72*hourly1!$G1531/hourly1!$F$8763+유형화!$G$74*hourly1!I1531/hourly1!$I$8763</f>
        <v>4.027119795913837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443">
        <f>유형화!$F$71*hourly1!B1532/hourly1!$B$8763+유형화!$F$72*hourly1!C1532/hourly1!$C$8763+유형화!$F$73*hourly1!D1532/hourly1!$D$8763+유형화!$F$74*hourly1!E1532/hourly1!$E$8763</f>
        <v>231.34921424820934</v>
      </c>
      <c r="C1531" s="441">
        <f>hourly1!$F1532*유형화!$G$71/hourly1!$F$8763+유형화!$G$72*hourly1!$G1532/hourly1!$F$8763+유형화!$G$74*hourly1!I1532/hourly1!$I$8763</f>
        <v>4.2979295812071889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443">
        <f>유형화!$F$71*hourly1!B1533/hourly1!$B$8763+유형화!$F$72*hourly1!C1533/hourly1!$C$8763+유형화!$F$73*hourly1!D1533/hourly1!$D$8763+유형화!$F$74*hourly1!E1533/hourly1!$E$8763</f>
        <v>155.85714494941882</v>
      </c>
      <c r="C1532" s="441">
        <f>hourly1!$F1533*유형화!$G$71/hourly1!$F$8763+유형화!$G$72*hourly1!$G1533/hourly1!$F$8763+유형화!$G$74*hourly1!I1533/hourly1!$I$8763</f>
        <v>4.1458389243604987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443">
        <f>유형화!$F$71*hourly1!B1534/hourly1!$B$8763+유형화!$F$72*hourly1!C1534/hourly1!$C$8763+유형화!$F$73*hourly1!D1534/hourly1!$D$8763+유형화!$F$74*hourly1!E1534/hourly1!$E$8763</f>
        <v>164.26099100018254</v>
      </c>
      <c r="C1533" s="441">
        <f>hourly1!$F1534*유형화!$G$71/hourly1!$F$8763+유형화!$G$72*hourly1!$G1534/hourly1!$F$8763+유형화!$G$74*hourly1!I1534/hourly1!$I$8763</f>
        <v>4.0263879170739507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443">
        <f>유형화!$F$71*hourly1!B1535/hourly1!$B$8763+유형화!$F$72*hourly1!C1535/hourly1!$C$8763+유형화!$F$73*hourly1!D1535/hourly1!$D$8763+유형화!$F$74*hourly1!E1535/hourly1!$E$8763</f>
        <v>88.859023255064926</v>
      </c>
      <c r="C1534" s="441">
        <f>hourly1!$F1535*유형화!$G$71/hourly1!$F$8763+유형화!$G$72*hourly1!$G1535/hourly1!$F$8763+유형화!$G$74*hourly1!I1535/hourly1!$I$8763</f>
        <v>4.6226307909649158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443">
        <f>유형화!$F$71*hourly1!B1536/hourly1!$B$8763+유형화!$F$72*hourly1!C1536/hourly1!$C$8763+유형화!$F$73*hourly1!D1536/hourly1!$D$8763+유형화!$F$74*hourly1!E1536/hourly1!$E$8763</f>
        <v>87.139787442109665</v>
      </c>
      <c r="C1535" s="441">
        <f>hourly1!$F1536*유형화!$G$71/hourly1!$F$8763+유형화!$G$72*hourly1!$G1536/hourly1!$F$8763+유형화!$G$74*hourly1!I1536/hourly1!$I$8763</f>
        <v>0.4023900562248976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443">
        <f>유형화!$F$71*hourly1!B1537/hourly1!$B$8763+유형화!$F$72*hourly1!C1537/hourly1!$C$8763+유형화!$F$73*hourly1!D1537/hourly1!$D$8763+유형화!$F$74*hourly1!E1537/hourly1!$E$8763</f>
        <v>85.416389966782816</v>
      </c>
      <c r="C1536" s="441">
        <f>hourly1!$F1537*유형화!$G$71/hourly1!$F$8763+유형화!$G$72*hourly1!$G1537/hourly1!$F$8763+유형화!$G$74*hourly1!I1537/hourly1!$I$8763</f>
        <v>0.3478743304383981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443">
        <f>유형화!$F$71*hourly1!B1538/hourly1!$B$8763+유형화!$F$72*hourly1!C1538/hourly1!$C$8763+유형화!$F$73*hourly1!D1538/hourly1!$D$8763+유형화!$F$74*hourly1!E1538/hourly1!$E$8763</f>
        <v>84.733533763738436</v>
      </c>
      <c r="C1537" s="441">
        <f>hourly1!$F1538*유형화!$G$71/hourly1!$F$8763+유형화!$G$72*hourly1!$G1538/hourly1!$F$8763+유형화!$G$74*hourly1!I1538/hourly1!$I$8763</f>
        <v>0.50718972115748906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443">
        <f>유형화!$F$71*hourly1!B1539/hourly1!$B$8763+유형화!$F$72*hourly1!C1539/hourly1!$C$8763+유형화!$F$73*hourly1!D1539/hourly1!$D$8763+유형화!$F$74*hourly1!E1539/hourly1!$E$8763</f>
        <v>85.137561028988088</v>
      </c>
      <c r="C1538" s="441">
        <f>hourly1!$F1539*유형화!$G$71/hourly1!$F$8763+유형화!$G$72*hourly1!$G1539/hourly1!$F$8763+유형화!$G$74*hourly1!I1539/hourly1!$I$8763</f>
        <v>0.80471287186265861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443">
        <f>유형화!$F$71*hourly1!B1540/hourly1!$B$8763+유형화!$F$72*hourly1!C1540/hourly1!$C$8763+유형화!$F$73*hourly1!D1540/hourly1!$D$8763+유형화!$F$74*hourly1!E1540/hourly1!$E$8763</f>
        <v>85.164749292499749</v>
      </c>
      <c r="C1539" s="441">
        <f>hourly1!$F1540*유형화!$G$71/hourly1!$F$8763+유형화!$G$72*hourly1!$G1540/hourly1!$F$8763+유형화!$G$74*hourly1!I1540/hourly1!$I$8763</f>
        <v>1.1079529125961662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443">
        <f>유형화!$F$71*hourly1!B1541/hourly1!$B$8763+유형화!$F$72*hourly1!C1541/hourly1!$C$8763+유형화!$F$73*hourly1!D1541/hourly1!$D$8763+유형화!$F$74*hourly1!E1541/hourly1!$E$8763</f>
        <v>85.471958658431149</v>
      </c>
      <c r="C1540" s="441">
        <f>hourly1!$F1541*유형화!$G$71/hourly1!$F$8763+유형화!$G$72*hourly1!$G1541/hourly1!$F$8763+유형화!$G$74*hourly1!I1541/hourly1!$I$8763</f>
        <v>1.3843823194068618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443">
        <f>유형화!$F$71*hourly1!B1542/hourly1!$B$8763+유형화!$F$72*hourly1!C1542/hourly1!$C$8763+유형화!$F$73*hourly1!D1542/hourly1!$D$8763+유형화!$F$74*hourly1!E1542/hourly1!$E$8763</f>
        <v>85.651189796535576</v>
      </c>
      <c r="C1541" s="441">
        <f>hourly1!$F1542*유형화!$G$71/hourly1!$F$8763+유형화!$G$72*hourly1!$G1542/hourly1!$F$8763+유형화!$G$74*hourly1!I1542/hourly1!$I$8763</f>
        <v>1.6142048885060891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443">
        <f>유형화!$F$71*hourly1!B1543/hourly1!$B$8763+유형화!$F$72*hourly1!C1543/hourly1!$C$8763+유형화!$F$73*hourly1!D1543/hourly1!$D$8763+유형화!$F$74*hourly1!E1543/hourly1!$E$8763</f>
        <v>85.902591175265684</v>
      </c>
      <c r="C1542" s="441">
        <f>hourly1!$F1543*유형화!$G$71/hourly1!$F$8763+유형화!$G$72*hourly1!$G1543/hourly1!$F$8763+유형화!$G$74*hourly1!I1543/hourly1!$I$8763</f>
        <v>1.8458282591654722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443">
        <f>유형화!$F$71*hourly1!B1544/hourly1!$B$8763+유형화!$F$72*hourly1!C1544/hourly1!$C$8763+유형화!$F$73*hourly1!D1544/hourly1!$D$8763+유형화!$F$74*hourly1!E1544/hourly1!$E$8763</f>
        <v>87.079528656540631</v>
      </c>
      <c r="C1543" s="441">
        <f>hourly1!$F1544*유형화!$G$71/hourly1!$F$8763+유형화!$G$72*hourly1!$G1544/hourly1!$F$8763+유형화!$G$74*hourly1!I1544/hourly1!$I$8763</f>
        <v>2.0906592867416314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443">
        <f>유형화!$F$71*hourly1!B1545/hourly1!$B$8763+유형화!$F$72*hourly1!C1545/hourly1!$C$8763+유형화!$F$73*hourly1!D1545/hourly1!$D$8763+유형화!$F$74*hourly1!E1545/hourly1!$E$8763</f>
        <v>93.949677490439782</v>
      </c>
      <c r="C1544" s="441">
        <f>hourly1!$F1545*유형화!$G$71/hourly1!$F$8763+유형화!$G$72*hourly1!$G1545/hourly1!$F$8763+유형화!$G$74*hourly1!I1545/hourly1!$I$8763</f>
        <v>6.8440991953335182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443">
        <f>유형화!$F$71*hourly1!B1546/hourly1!$B$8763+유형화!$F$72*hourly1!C1546/hourly1!$C$8763+유형화!$F$73*hourly1!D1546/hourly1!$D$8763+유형화!$F$74*hourly1!E1546/hourly1!$E$8763</f>
        <v>244.99359404824082</v>
      </c>
      <c r="C1545" s="441">
        <f>hourly1!$F1546*유형화!$G$71/hourly1!$F$8763+유형화!$G$72*hourly1!$G1546/hourly1!$F$8763+유형화!$G$74*hourly1!I1546/hourly1!$I$8763</f>
        <v>6.8843780008385247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443">
        <f>유형화!$F$71*hourly1!B1547/hourly1!$B$8763+유형화!$F$72*hourly1!C1547/hourly1!$C$8763+유형화!$F$73*hourly1!D1547/hourly1!$D$8763+유형화!$F$74*hourly1!E1547/hourly1!$E$8763</f>
        <v>383.26769644462649</v>
      </c>
      <c r="C1546" s="441">
        <f>hourly1!$F1547*유형화!$G$71/hourly1!$F$8763+유형화!$G$72*hourly1!$G1547/hourly1!$F$8763+유형화!$G$74*hourly1!I1547/hourly1!$I$8763</f>
        <v>6.2517434234093923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443">
        <f>유형화!$F$71*hourly1!B1548/hourly1!$B$8763+유형화!$F$72*hourly1!C1548/hourly1!$C$8763+유형화!$F$73*hourly1!D1548/hourly1!$D$8763+유형화!$F$74*hourly1!E1548/hourly1!$E$8763</f>
        <v>467.66440208691262</v>
      </c>
      <c r="C1547" s="441">
        <f>hourly1!$F1548*유형화!$G$71/hourly1!$F$8763+유형화!$G$72*hourly1!$G1548/hourly1!$F$8763+유형화!$G$74*hourly1!I1548/hourly1!$I$8763</f>
        <v>5.4251872716966423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443">
        <f>유형화!$F$71*hourly1!B1549/hourly1!$B$8763+유형화!$F$72*hourly1!C1549/hourly1!$C$8763+유형화!$F$73*hourly1!D1549/hourly1!$D$8763+유형화!$F$74*hourly1!E1549/hourly1!$E$8763</f>
        <v>550.57799096899885</v>
      </c>
      <c r="C1548" s="441">
        <f>hourly1!$F1549*유형화!$G$71/hourly1!$F$8763+유형화!$G$72*hourly1!$G1549/hourly1!$F$8763+유형화!$G$74*hourly1!I1549/hourly1!$I$8763</f>
        <v>4.7591376861153618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443">
        <f>유형화!$F$71*hourly1!B1550/hourly1!$B$8763+유형화!$F$72*hourly1!C1550/hourly1!$C$8763+유형화!$F$73*hourly1!D1550/hourly1!$D$8763+유형화!$F$74*hourly1!E1550/hourly1!$E$8763</f>
        <v>461.96903703771761</v>
      </c>
      <c r="C1549" s="441">
        <f>hourly1!$F1550*유형화!$G$71/hourly1!$F$8763+유형화!$G$72*hourly1!$G1550/hourly1!$F$8763+유형화!$G$74*hourly1!I1550/hourly1!$I$8763</f>
        <v>4.1780993237537141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443">
        <f>유형화!$F$71*hourly1!B1551/hourly1!$B$8763+유형화!$F$72*hourly1!C1551/hourly1!$C$8763+유형화!$F$73*hourly1!D1551/hourly1!$D$8763+유형화!$F$74*hourly1!E1551/hourly1!$E$8763</f>
        <v>263.79028922083512</v>
      </c>
      <c r="C1550" s="441">
        <f>hourly1!$F1551*유형화!$G$71/hourly1!$F$8763+유형화!$G$72*hourly1!$G1551/hourly1!$F$8763+유형화!$G$74*hourly1!I1551/hourly1!$I$8763</f>
        <v>3.1568593376680725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443">
        <f>유형화!$F$71*hourly1!B1552/hourly1!$B$8763+유형화!$F$72*hourly1!C1552/hourly1!$C$8763+유형화!$F$73*hourly1!D1552/hourly1!$D$8763+유형화!$F$74*hourly1!E1552/hourly1!$E$8763</f>
        <v>365.99884755314321</v>
      </c>
      <c r="C1551" s="441">
        <f>hourly1!$F1552*유형화!$G$71/hourly1!$F$8763+유형화!$G$72*hourly1!$G1552/hourly1!$F$8763+유형화!$G$74*hourly1!I1552/hourly1!$I$8763</f>
        <v>3.3605996951350483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443">
        <f>유형화!$F$71*hourly1!B1553/hourly1!$B$8763+유형화!$F$72*hourly1!C1553/hourly1!$C$8763+유형화!$F$73*hourly1!D1553/hourly1!$D$8763+유형화!$F$74*hourly1!E1553/hourly1!$E$8763</f>
        <v>532.98947257870248</v>
      </c>
      <c r="C1552" s="441">
        <f>hourly1!$F1553*유형화!$G$71/hourly1!$F$8763+유형화!$G$72*hourly1!$G1553/hourly1!$F$8763+유형화!$G$74*hourly1!I1553/hourly1!$I$8763</f>
        <v>3.1907663280083094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443">
        <f>유형화!$F$71*hourly1!B1554/hourly1!$B$8763+유형화!$F$72*hourly1!C1554/hourly1!$C$8763+유형화!$F$73*hourly1!D1554/hourly1!$D$8763+유형화!$F$74*hourly1!E1554/hourly1!$E$8763</f>
        <v>447.55808058626769</v>
      </c>
      <c r="C1553" s="441">
        <f>hourly1!$F1554*유형화!$G$71/hourly1!$F$8763+유형화!$G$72*hourly1!$G1554/hourly1!$F$8763+유형화!$G$74*hourly1!I1554/hourly1!$I$8763</f>
        <v>3.0912973291972468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443">
        <f>유형화!$F$71*hourly1!B1555/hourly1!$B$8763+유형화!$F$72*hourly1!C1555/hourly1!$C$8763+유형화!$F$73*hourly1!D1555/hourly1!$D$8763+유형화!$F$74*hourly1!E1555/hourly1!$E$8763</f>
        <v>391.46120386538109</v>
      </c>
      <c r="C1554" s="441">
        <f>hourly1!$F1555*유형화!$G$71/hourly1!$F$8763+유형화!$G$72*hourly1!$G1555/hourly1!$F$8763+유형화!$G$74*hourly1!I1555/hourly1!$I$8763</f>
        <v>3.1928160011202729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443">
        <f>유형화!$F$71*hourly1!B1556/hourly1!$B$8763+유형화!$F$72*hourly1!C1556/hourly1!$C$8763+유형화!$F$73*hourly1!D1556/hourly1!$D$8763+유형화!$F$74*hourly1!E1556/hourly1!$E$8763</f>
        <v>224.76225070090678</v>
      </c>
      <c r="C1555" s="441">
        <f>hourly1!$F1556*유형화!$G$71/hourly1!$F$8763+유형화!$G$72*hourly1!$G1556/hourly1!$F$8763+유형화!$G$74*hourly1!I1556/hourly1!$I$8763</f>
        <v>3.3960527939268474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443">
        <f>유형화!$F$71*hourly1!B1557/hourly1!$B$8763+유형화!$F$72*hourly1!C1557/hourly1!$C$8763+유형화!$F$73*hourly1!D1557/hourly1!$D$8763+유형화!$F$74*hourly1!E1557/hourly1!$E$8763</f>
        <v>152.35773198739088</v>
      </c>
      <c r="C1556" s="441">
        <f>hourly1!$F1557*유형화!$G$71/hourly1!$F$8763+유형화!$G$72*hourly1!$G1557/hourly1!$F$8763+유형화!$G$74*hourly1!I1557/hourly1!$I$8763</f>
        <v>3.246092281086193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443">
        <f>유형화!$F$71*hourly1!B1558/hourly1!$B$8763+유형화!$F$72*hourly1!C1558/hourly1!$C$8763+유형화!$F$73*hourly1!D1558/hourly1!$D$8763+유형화!$F$74*hourly1!E1558/hourly1!$E$8763</f>
        <v>161.12875231372445</v>
      </c>
      <c r="C1557" s="441">
        <f>hourly1!$F1558*유형화!$G$71/hourly1!$F$8763+유형화!$G$72*hourly1!$G1558/hourly1!$F$8763+유형화!$G$74*hourly1!I1558/hourly1!$I$8763</f>
        <v>3.2303171963524222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443">
        <f>유형화!$F$71*hourly1!B1559/hourly1!$B$8763+유형화!$F$72*hourly1!C1559/hourly1!$C$8763+유형화!$F$73*hourly1!D1559/hourly1!$D$8763+유형화!$F$74*hourly1!E1559/hourly1!$E$8763</f>
        <v>87.115665916131476</v>
      </c>
      <c r="C1558" s="441">
        <f>hourly1!$F1559*유형화!$G$71/hourly1!$F$8763+유형화!$G$72*hourly1!$G1559/hourly1!$F$8763+유형화!$G$74*hourly1!I1559/hourly1!$I$8763</f>
        <v>3.9472225071085756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443">
        <f>유형화!$F$71*hourly1!B1560/hourly1!$B$8763+유형화!$F$72*hourly1!C1560/hourly1!$C$8763+유형화!$F$73*hourly1!D1560/hourly1!$D$8763+유형화!$F$74*hourly1!E1560/hourly1!$E$8763</f>
        <v>85.43893783455222</v>
      </c>
      <c r="C1559" s="441">
        <f>hourly1!$F1560*유형화!$G$71/hourly1!$F$8763+유형화!$G$72*hourly1!$G1560/hourly1!$F$8763+유형화!$G$74*hourly1!I1560/hourly1!$I$8763</f>
        <v>0.39862071950022748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443">
        <f>유형화!$F$71*hourly1!B1561/hourly1!$B$8763+유형화!$F$72*hourly1!C1561/hourly1!$C$8763+유형화!$F$73*hourly1!D1561/hourly1!$D$8763+유형화!$F$74*hourly1!E1561/hourly1!$E$8763</f>
        <v>83.883210797416169</v>
      </c>
      <c r="C1560" s="441">
        <f>hourly1!$F1561*유형화!$G$71/hourly1!$F$8763+유형화!$G$72*hourly1!$G1561/hourly1!$F$8763+유형화!$G$74*hourly1!I1561/hourly1!$I$8763</f>
        <v>0.32024024943903506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443">
        <f>유형화!$F$71*hourly1!B1562/hourly1!$B$8763+유형화!$F$72*hourly1!C1562/hourly1!$C$8763+유형화!$F$73*hourly1!D1562/hourly1!$D$8763+유형화!$F$74*hourly1!E1562/hourly1!$E$8763</f>
        <v>83.540430665182811</v>
      </c>
      <c r="C1561" s="441">
        <f>hourly1!$F1562*유형화!$G$71/hourly1!$F$8763+유형화!$G$72*hourly1!$G1562/hourly1!$F$8763+유형화!$G$74*hourly1!I1562/hourly1!$I$8763</f>
        <v>0.32310530434578455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443">
        <f>유형화!$F$71*hourly1!B1563/hourly1!$B$8763+유형화!$F$72*hourly1!C1563/hourly1!$C$8763+유형화!$F$73*hourly1!D1563/hourly1!$D$8763+유형화!$F$74*hourly1!E1563/hourly1!$E$8763</f>
        <v>84.300806195915015</v>
      </c>
      <c r="C1562" s="441">
        <f>hourly1!$F1563*유형화!$G$71/hourly1!$F$8763+유형화!$G$72*hourly1!$G1563/hourly1!$F$8763+유형화!$G$74*hourly1!I1563/hourly1!$I$8763</f>
        <v>0.523983942172916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443">
        <f>유형화!$F$71*hourly1!B1564/hourly1!$B$8763+유형화!$F$72*hourly1!C1564/hourly1!$C$8763+유형화!$F$73*hourly1!D1564/hourly1!$D$8763+유형화!$F$74*hourly1!E1564/hourly1!$E$8763</f>
        <v>84.9055412418722</v>
      </c>
      <c r="C1563" s="441">
        <f>hourly1!$F1564*유형화!$G$71/hourly1!$F$8763+유형화!$G$72*hourly1!$G1564/hourly1!$F$8763+유형화!$G$74*hourly1!I1564/hourly1!$I$8763</f>
        <v>1.0087236891544691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443">
        <f>유형화!$F$71*hourly1!B1565/hourly1!$B$8763+유형화!$F$72*hourly1!C1565/hourly1!$C$8763+유형화!$F$73*hourly1!D1565/hourly1!$D$8763+유형화!$F$74*hourly1!E1565/hourly1!$E$8763</f>
        <v>85.767664203661184</v>
      </c>
      <c r="C1564" s="441">
        <f>hourly1!$F1565*유형화!$G$71/hourly1!$F$8763+유형화!$G$72*hourly1!$G1565/hourly1!$F$8763+유형화!$G$74*hourly1!I1565/hourly1!$I$8763</f>
        <v>1.4564443992149281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443">
        <f>유형화!$F$71*hourly1!B1566/hourly1!$B$8763+유형화!$F$72*hourly1!C1566/hourly1!$C$8763+유형화!$F$73*hourly1!D1566/hourly1!$D$8763+유형화!$F$74*hourly1!E1566/hourly1!$E$8763</f>
        <v>86.383187340230748</v>
      </c>
      <c r="C1565" s="441">
        <f>hourly1!$F1566*유형화!$G$71/hourly1!$F$8763+유형화!$G$72*hourly1!$G1566/hourly1!$F$8763+유형화!$G$74*hourly1!I1566/hourly1!$I$8763</f>
        <v>1.8275568787614576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443">
        <f>유형화!$F$71*hourly1!B1567/hourly1!$B$8763+유형화!$F$72*hourly1!C1567/hourly1!$C$8763+유형화!$F$73*hourly1!D1567/hourly1!$D$8763+유형화!$F$74*hourly1!E1567/hourly1!$E$8763</f>
        <v>86.813734538246734</v>
      </c>
      <c r="C1566" s="441">
        <f>hourly1!$F1567*유형화!$G$71/hourly1!$F$8763+유형화!$G$72*hourly1!$G1567/hourly1!$F$8763+유형화!$G$74*hourly1!I1567/hourly1!$I$8763</f>
        <v>2.1205302402877844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443">
        <f>유형화!$F$71*hourly1!B1568/hourly1!$B$8763+유형화!$F$72*hourly1!C1568/hourly1!$C$8763+유형화!$F$73*hourly1!D1568/hourly1!$D$8763+유형화!$F$74*hourly1!E1568/hourly1!$E$8763</f>
        <v>88.186511887637451</v>
      </c>
      <c r="C1567" s="441">
        <f>hourly1!$F1568*유형화!$G$71/hourly1!$F$8763+유형화!$G$72*hourly1!$G1568/hourly1!$F$8763+유형화!$G$74*hourly1!I1568/hourly1!$I$8763</f>
        <v>2.4302181402712777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443">
        <f>유형화!$F$71*hourly1!B1569/hourly1!$B$8763+유형화!$F$72*hourly1!C1569/hourly1!$C$8763+유형화!$F$73*hourly1!D1569/hourly1!$D$8763+유형화!$F$74*hourly1!E1569/hourly1!$E$8763</f>
        <v>95.473585348190525</v>
      </c>
      <c r="C1568" s="441">
        <f>hourly1!$F1569*유형화!$G$71/hourly1!$F$8763+유형화!$G$72*hourly1!$G1569/hourly1!$F$8763+유형화!$G$74*hourly1!I1569/hourly1!$I$8763</f>
        <v>7.30545399134399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443">
        <f>유형화!$F$71*hourly1!B1570/hourly1!$B$8763+유형화!$F$72*hourly1!C1570/hourly1!$C$8763+유형화!$F$73*hourly1!D1570/hourly1!$D$8763+유형화!$F$74*hourly1!E1570/hourly1!$E$8763</f>
        <v>246.05427760047047</v>
      </c>
      <c r="C1569" s="441">
        <f>hourly1!$F1570*유형화!$G$71/hourly1!$F$8763+유형화!$G$72*hourly1!$G1570/hourly1!$F$8763+유형화!$G$74*hourly1!I1570/hourly1!$I$8763</f>
        <v>7.33273168391504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443">
        <f>유형화!$F$71*hourly1!B1571/hourly1!$B$8763+유형화!$F$72*hourly1!C1571/hourly1!$C$8763+유형화!$F$73*hourly1!D1571/hourly1!$D$8763+유형화!$F$74*hourly1!E1571/hourly1!$E$8763</f>
        <v>383.98700044409492</v>
      </c>
      <c r="C1570" s="441">
        <f>hourly1!$F1571*유형화!$G$71/hourly1!$F$8763+유형화!$G$72*hourly1!$G1571/hourly1!$F$8763+유형화!$G$74*hourly1!I1571/hourly1!$I$8763</f>
        <v>6.5930408606111666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443">
        <f>유형화!$F$71*hourly1!B1572/hourly1!$B$8763+유형화!$F$72*hourly1!C1572/hourly1!$C$8763+유형화!$F$73*hourly1!D1572/hourly1!$D$8763+유형화!$F$74*hourly1!E1572/hourly1!$E$8763</f>
        <v>469.00750988828452</v>
      </c>
      <c r="C1571" s="441">
        <f>hourly1!$F1572*유형화!$G$71/hourly1!$F$8763+유형화!$G$72*hourly1!$G1572/hourly1!$F$8763+유형화!$G$74*hourly1!I1572/hourly1!$I$8763</f>
        <v>5.8216310426935962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443">
        <f>유형화!$F$71*hourly1!B1573/hourly1!$B$8763+유형화!$F$72*hourly1!C1573/hourly1!$C$8763+유형화!$F$73*hourly1!D1573/hourly1!$D$8763+유형화!$F$74*hourly1!E1573/hourly1!$E$8763</f>
        <v>552.38600101265661</v>
      </c>
      <c r="C1572" s="441">
        <f>hourly1!$F1573*유형화!$G$71/hourly1!$F$8763+유형화!$G$72*hourly1!$G1573/hourly1!$F$8763+유형화!$G$74*hourly1!I1573/hourly1!$I$8763</f>
        <v>5.2190771161366802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443">
        <f>유형화!$F$71*hourly1!B1574/hourly1!$B$8763+유형화!$F$72*hourly1!C1574/hourly1!$C$8763+유형화!$F$73*hourly1!D1574/hourly1!$D$8763+유형화!$F$74*hourly1!E1574/hourly1!$E$8763</f>
        <v>464.15312295368085</v>
      </c>
      <c r="C1573" s="441">
        <f>hourly1!$F1574*유형화!$G$71/hourly1!$F$8763+유형화!$G$72*hourly1!$G1574/hourly1!$F$8763+유형화!$G$74*hourly1!I1574/hourly1!$I$8763</f>
        <v>4.6882699957041352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443">
        <f>유형화!$F$71*hourly1!B1575/hourly1!$B$8763+유형화!$F$72*hourly1!C1575/hourly1!$C$8763+유형화!$F$73*hourly1!D1575/hourly1!$D$8763+유형화!$F$74*hourly1!E1575/hourly1!$E$8763</f>
        <v>265.60221919021194</v>
      </c>
      <c r="C1574" s="441">
        <f>hourly1!$F1575*유형화!$G$71/hourly1!$F$8763+유형화!$G$72*hourly1!$G1575/hourly1!$F$8763+유형화!$G$74*hourly1!I1575/hourly1!$I$8763</f>
        <v>3.5871983346092953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443">
        <f>유형화!$F$71*hourly1!B1576/hourly1!$B$8763+유형화!$F$72*hourly1!C1576/hourly1!$C$8763+유형화!$F$73*hourly1!D1576/hourly1!$D$8763+유형화!$F$74*hourly1!E1576/hourly1!$E$8763</f>
        <v>368.1712353110961</v>
      </c>
      <c r="C1575" s="441">
        <f>hourly1!$F1576*유형화!$G$71/hourly1!$F$8763+유형화!$G$72*hourly1!$G1576/hourly1!$F$8763+유형화!$G$74*hourly1!I1576/hourly1!$I$8763</f>
        <v>3.8014889296110148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443">
        <f>유형화!$F$71*hourly1!B1577/hourly1!$B$8763+유형화!$F$72*hourly1!C1577/hourly1!$C$8763+유형화!$F$73*hourly1!D1577/hourly1!$D$8763+유형화!$F$74*hourly1!E1577/hourly1!$E$8763</f>
        <v>535.7544990701158</v>
      </c>
      <c r="C1576" s="441">
        <f>hourly1!$F1577*유형화!$G$71/hourly1!$F$8763+유형화!$G$72*hourly1!$G1577/hourly1!$F$8763+유형화!$G$74*hourly1!I1577/hourly1!$I$8763</f>
        <v>3.6756182612400736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443">
        <f>유형화!$F$71*hourly1!B1578/hourly1!$B$8763+유형화!$F$72*hourly1!C1578/hourly1!$C$8763+유형화!$F$73*hourly1!D1578/hourly1!$D$8763+유형화!$F$74*hourly1!E1578/hourly1!$E$8763</f>
        <v>450.33361077223157</v>
      </c>
      <c r="C1577" s="441">
        <f>hourly1!$F1578*유형화!$G$71/hourly1!$F$8763+유형화!$G$72*hourly1!$G1578/hourly1!$F$8763+유형화!$G$74*hourly1!I1578/hourly1!$I$8763</f>
        <v>3.5849479390712653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443">
        <f>유형화!$F$71*hourly1!B1579/hourly1!$B$8763+유형화!$F$72*hourly1!C1579/hourly1!$C$8763+유형화!$F$73*hourly1!D1579/hourly1!$D$8763+유형화!$F$74*hourly1!E1579/hourly1!$E$8763</f>
        <v>394.50590544400563</v>
      </c>
      <c r="C1578" s="441">
        <f>hourly1!$F1579*유형화!$G$71/hourly1!$F$8763+유형화!$G$72*hourly1!$G1579/hourly1!$F$8763+유형화!$G$74*hourly1!I1579/hourly1!$I$8763</f>
        <v>3.7260844272412399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443">
        <f>유형화!$F$71*hourly1!B1580/hourly1!$B$8763+유형화!$F$72*hourly1!C1580/hourly1!$C$8763+유형화!$F$73*hourly1!D1580/hourly1!$D$8763+유형화!$F$74*hourly1!E1580/hourly1!$E$8763</f>
        <v>227.82233810647665</v>
      </c>
      <c r="C1579" s="441">
        <f>hourly1!$F1580*유형화!$G$71/hourly1!$F$8763+유형화!$G$72*hourly1!$G1580/hourly1!$F$8763+유형화!$G$74*hourly1!I1580/hourly1!$I$8763</f>
        <v>3.9609488889898432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443">
        <f>유형화!$F$71*hourly1!B1581/hourly1!$B$8763+유형화!$F$72*hourly1!C1581/hourly1!$C$8763+유형화!$F$73*hourly1!D1581/hourly1!$D$8763+유형화!$F$74*hourly1!E1581/hourly1!$E$8763</f>
        <v>154.33772580951069</v>
      </c>
      <c r="C1580" s="441">
        <f>hourly1!$F1581*유형화!$G$71/hourly1!$F$8763+유형화!$G$72*hourly1!$G1581/hourly1!$F$8763+유형화!$G$74*hourly1!I1581/hourly1!$I$8763</f>
        <v>3.8294706667036071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443">
        <f>유형화!$F$71*hourly1!B1582/hourly1!$B$8763+유형화!$F$72*hourly1!C1582/hourly1!$C$8763+유형화!$F$73*hourly1!D1582/hourly1!$D$8763+유형화!$F$74*hourly1!E1582/hourly1!$E$8763</f>
        <v>162.95630510676492</v>
      </c>
      <c r="C1581" s="441">
        <f>hourly1!$F1582*유형화!$G$71/hourly1!$F$8763+유형화!$G$72*hourly1!$G1582/hourly1!$F$8763+유형화!$G$74*hourly1!I1582/hourly1!$I$8763</f>
        <v>3.7706434717184445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443">
        <f>유형화!$F$71*hourly1!B1583/hourly1!$B$8763+유형화!$F$72*hourly1!C1583/hourly1!$C$8763+유형화!$F$73*hourly1!D1583/hourly1!$D$8763+유형화!$F$74*hourly1!E1583/hourly1!$E$8763</f>
        <v>88.165352820636699</v>
      </c>
      <c r="C1582" s="441">
        <f>hourly1!$F1583*유형화!$G$71/hourly1!$F$8763+유형화!$G$72*hourly1!$G1583/hourly1!$F$8763+유형화!$G$74*hourly1!I1583/hourly1!$I$8763</f>
        <v>4.398262838633392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443">
        <f>유형화!$F$71*hourly1!B1584/hourly1!$B$8763+유형화!$F$72*hourly1!C1584/hourly1!$C$8763+유형화!$F$73*hourly1!D1584/hourly1!$D$8763+유형화!$F$74*hourly1!E1584/hourly1!$E$8763</f>
        <v>86.684843801922312</v>
      </c>
      <c r="C1583" s="441">
        <f>hourly1!$F1584*유형화!$G$71/hourly1!$F$8763+유형화!$G$72*hourly1!$G1584/hourly1!$F$8763+유형화!$G$74*hourly1!I1584/hourly1!$I$8763</f>
        <v>0.39994263737501606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443">
        <f>유형화!$F$71*hourly1!B1585/hourly1!$B$8763+유형화!$F$72*hourly1!C1585/hourly1!$C$8763+유형화!$F$73*hourly1!D1585/hourly1!$D$8763+유형화!$F$74*hourly1!E1585/hourly1!$E$8763</f>
        <v>85.141862448291008</v>
      </c>
      <c r="C1584" s="441">
        <f>hourly1!$F1585*유형화!$G$71/hourly1!$F$8763+유형화!$G$72*hourly1!$G1585/hourly1!$F$8763+유형화!$G$74*hourly1!I1585/hourly1!$I$8763</f>
        <v>0.33184697824468684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443">
        <f>유형화!$F$71*hourly1!B1586/hourly1!$B$8763+유형화!$F$72*hourly1!C1586/hourly1!$C$8763+유형화!$F$73*hourly1!D1586/hourly1!$D$8763+유형화!$F$74*hourly1!E1586/hourly1!$E$8763</f>
        <v>84.629283647337502</v>
      </c>
      <c r="C1585" s="441">
        <f>hourly1!$F1586*유형화!$G$71/hourly1!$F$8763+유형화!$G$72*hourly1!$G1586/hourly1!$F$8763+유형화!$G$74*hourly1!I1586/hourly1!$I$8763</f>
        <v>0.47727995723289107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443">
        <f>유형화!$F$71*hourly1!B1587/hourly1!$B$8763+유형화!$F$72*hourly1!C1587/hourly1!$C$8763+유형화!$F$73*hourly1!D1587/hourly1!$D$8763+유형화!$F$74*hourly1!E1587/hourly1!$E$8763</f>
        <v>84.926188395961603</v>
      </c>
      <c r="C1586" s="441">
        <f>hourly1!$F1587*유형화!$G$71/hourly1!$F$8763+유형화!$G$72*hourly1!$G1587/hourly1!$F$8763+유형화!$G$74*hourly1!I1587/hourly1!$I$8763</f>
        <v>0.75017561844436231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443">
        <f>유형화!$F$71*hourly1!B1588/hourly1!$B$8763+유형화!$F$72*hourly1!C1588/hourly1!$C$8763+유형화!$F$73*hourly1!D1588/hourly1!$D$8763+유형화!$F$74*hourly1!E1588/hourly1!$E$8763</f>
        <v>85.024058560708667</v>
      </c>
      <c r="C1587" s="441">
        <f>hourly1!$F1588*유형화!$G$71/hourly1!$F$8763+유형화!$G$72*hourly1!$G1588/hourly1!$F$8763+유형화!$G$74*hourly1!I1588/hourly1!$I$8763</f>
        <v>1.0717057170765203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443">
        <f>유형화!$F$71*hourly1!B1589/hourly1!$B$8763+유형화!$F$72*hourly1!C1589/hourly1!$C$8763+유형화!$F$73*hourly1!D1589/hourly1!$D$8763+유형화!$F$74*hourly1!E1589/hourly1!$E$8763</f>
        <v>85.298112085764146</v>
      </c>
      <c r="C1588" s="441">
        <f>hourly1!$F1589*유형화!$G$71/hourly1!$F$8763+유형화!$G$72*hourly1!$G1589/hourly1!$F$8763+유형화!$G$74*hourly1!I1589/hourly1!$I$8763</f>
        <v>1.3423113233944863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443">
        <f>유형화!$F$71*hourly1!B1590/hourly1!$B$8763+유형화!$F$72*hourly1!C1590/hourly1!$C$8763+유형화!$F$73*hourly1!D1590/hourly1!$D$8763+유형화!$F$74*hourly1!E1590/hourly1!$E$8763</f>
        <v>85.558490900179606</v>
      </c>
      <c r="C1589" s="441">
        <f>hourly1!$F1590*유형화!$G$71/hourly1!$F$8763+유형화!$G$72*hourly1!$G1590/hourly1!$F$8763+유형화!$G$74*hourly1!I1590/hourly1!$I$8763</f>
        <v>1.595786756358555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443">
        <f>유형화!$F$71*hourly1!B1591/hourly1!$B$8763+유형화!$F$72*hourly1!C1591/hourly1!$C$8763+유형화!$F$73*hourly1!D1591/hourly1!$D$8763+유형화!$F$74*hourly1!E1591/hourly1!$E$8763</f>
        <v>85.819395847309451</v>
      </c>
      <c r="C1590" s="441">
        <f>hourly1!$F1591*유형화!$G$71/hourly1!$F$8763+유형화!$G$72*hourly1!$G1591/hourly1!$F$8763+유형화!$G$74*hourly1!I1591/hourly1!$I$8763</f>
        <v>1.8361685985337646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443">
        <f>유형화!$F$71*hourly1!B1592/hourly1!$B$8763+유형화!$F$72*hourly1!C1592/hourly1!$C$8763+유형화!$F$73*hourly1!D1592/hourly1!$D$8763+유형화!$F$74*hourly1!E1592/hourly1!$E$8763</f>
        <v>87.02297649964423</v>
      </c>
      <c r="C1591" s="441">
        <f>hourly1!$F1592*유형화!$G$71/hourly1!$F$8763+유형화!$G$72*hourly1!$G1592/hourly1!$F$8763+유형화!$G$74*hourly1!I1592/hourly1!$I$8763</f>
        <v>2.0907623768093999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443">
        <f>유형화!$F$71*hourly1!B1593/hourly1!$B$8763+유형화!$F$72*hourly1!C1593/hourly1!$C$8763+유형화!$F$73*hourly1!D1593/hourly1!$D$8763+유형화!$F$74*hourly1!E1593/hourly1!$E$8763</f>
        <v>93.933286797409181</v>
      </c>
      <c r="C1592" s="441">
        <f>hourly1!$F1593*유형화!$G$71/hourly1!$F$8763+유형화!$G$72*hourly1!$G1593/hourly1!$F$8763+유형화!$G$74*hourly1!I1593/hourly1!$I$8763</f>
        <v>6.8594404528056678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443">
        <f>유형화!$F$71*hourly1!B1594/hourly1!$B$8763+유형화!$F$72*hourly1!C1594/hourly1!$C$8763+유형화!$F$73*hourly1!D1594/hourly1!$D$8763+유형화!$F$74*hourly1!E1594/hourly1!$E$8763</f>
        <v>244.15372507829053</v>
      </c>
      <c r="C1593" s="441">
        <f>hourly1!$F1594*유형화!$G$71/hourly1!$F$8763+유형화!$G$72*hourly1!$G1594/hourly1!$F$8763+유형화!$G$74*hourly1!I1594/hourly1!$I$8763</f>
        <v>6.870850885994118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443">
        <f>유형화!$F$71*hourly1!B1595/hourly1!$B$8763+유형화!$F$72*hourly1!C1595/hourly1!$C$8763+유형화!$F$73*hourly1!D1595/hourly1!$D$8763+유형화!$F$74*hourly1!E1595/hourly1!$E$8763</f>
        <v>381.29400673521064</v>
      </c>
      <c r="C1594" s="441">
        <f>hourly1!$F1595*유형화!$G$71/hourly1!$F$8763+유형화!$G$72*hourly1!$G1595/hourly1!$F$8763+유형화!$G$74*hourly1!I1595/hourly1!$I$8763</f>
        <v>6.0325134194138954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443">
        <f>유형화!$F$71*hourly1!B1596/hourly1!$B$8763+유형화!$F$72*hourly1!C1596/hourly1!$C$8763+유형화!$F$73*hourly1!D1596/hourly1!$D$8763+유형화!$F$74*hourly1!E1596/hourly1!$E$8763</f>
        <v>464.72169915586613</v>
      </c>
      <c r="C1595" s="441">
        <f>hourly1!$F1596*유형화!$G$71/hourly1!$F$8763+유형화!$G$72*hourly1!$G1596/hourly1!$F$8763+유형화!$G$74*hourly1!I1596/hourly1!$I$8763</f>
        <v>5.1016751149087236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443">
        <f>유형화!$F$71*hourly1!B1597/hourly1!$B$8763+유형화!$F$72*hourly1!C1597/hourly1!$C$8763+유형화!$F$73*hourly1!D1597/hourly1!$D$8763+유형화!$F$74*hourly1!E1597/hourly1!$E$8763</f>
        <v>547.14470957121682</v>
      </c>
      <c r="C1596" s="441">
        <f>hourly1!$F1597*유형화!$G$71/hourly1!$F$8763+유형화!$G$72*hourly1!$G1597/hourly1!$F$8763+유형화!$G$74*hourly1!I1597/hourly1!$I$8763</f>
        <v>4.3396125947174813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443">
        <f>유형화!$F$71*hourly1!B1598/hourly1!$B$8763+유형화!$F$72*hourly1!C1598/hourly1!$C$8763+유형화!$F$73*hourly1!D1598/hourly1!$D$8763+유형화!$F$74*hourly1!E1598/hourly1!$E$8763</f>
        <v>458.07063062073451</v>
      </c>
      <c r="C1597" s="441">
        <f>hourly1!$F1598*유형화!$G$71/hourly1!$F$8763+유형화!$G$72*hourly1!$G1598/hourly1!$F$8763+유형화!$G$74*hourly1!I1598/hourly1!$I$8763</f>
        <v>3.6577270406212281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443">
        <f>유형화!$F$71*hourly1!B1599/hourly1!$B$8763+유형화!$F$72*hourly1!C1599/hourly1!$C$8763+유형화!$F$73*hourly1!D1599/hourly1!$D$8763+유형화!$F$74*hourly1!E1599/hourly1!$E$8763</f>
        <v>259.89846183274915</v>
      </c>
      <c r="C1598" s="441">
        <f>hourly1!$F1599*유형화!$G$71/hourly1!$F$8763+유형화!$G$72*hourly1!$G1599/hourly1!$F$8763+유형화!$G$74*hourly1!I1599/hourly1!$I$8763</f>
        <v>2.5982760538663001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443">
        <f>유형화!$F$71*hourly1!B1600/hourly1!$B$8763+유형화!$F$72*hourly1!C1600/hourly1!$C$8763+유형화!$F$73*hourly1!D1600/hourly1!$D$8763+유형화!$F$74*hourly1!E1600/hourly1!$E$8763</f>
        <v>361.89260923410353</v>
      </c>
      <c r="C1599" s="441">
        <f>hourly1!$F1600*유형화!$G$71/hourly1!$F$8763+유형화!$G$72*hourly1!$G1600/hourly1!$F$8763+유형화!$G$74*hourly1!I1600/hourly1!$I$8763</f>
        <v>2.8063170863954405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443">
        <f>유형화!$F$71*hourly1!B1601/hourly1!$B$8763+유형화!$F$72*hourly1!C1601/hourly1!$C$8763+유형화!$F$73*hourly1!D1601/hourly1!$D$8763+유형화!$F$74*hourly1!E1601/hourly1!$E$8763</f>
        <v>528.91369781781998</v>
      </c>
      <c r="C1600" s="441">
        <f>hourly1!$F1601*유형화!$G$71/hourly1!$F$8763+유형화!$G$72*hourly1!$G1601/hourly1!$F$8763+유형화!$G$74*hourly1!I1601/hourly1!$I$8763</f>
        <v>2.6351250528168104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443">
        <f>유형화!$F$71*hourly1!B1602/hourly1!$B$8763+유형화!$F$72*hourly1!C1602/hourly1!$C$8763+유형화!$F$73*hourly1!D1602/hourly1!$D$8763+유형화!$F$74*hourly1!E1602/hourly1!$E$8763</f>
        <v>443.64305121947029</v>
      </c>
      <c r="C1601" s="441">
        <f>hourly1!$F1602*유형화!$G$71/hourly1!$F$8763+유형화!$G$72*hourly1!$G1602/hourly1!$F$8763+유형화!$G$74*hourly1!I1602/hourly1!$I$8763</f>
        <v>2.5369055056270153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443">
        <f>유형화!$F$71*hourly1!B1603/hourly1!$B$8763+유형화!$F$72*hourly1!C1603/hourly1!$C$8763+유형화!$F$73*hourly1!D1603/hourly1!$D$8763+유형화!$F$74*hourly1!E1603/hourly1!$E$8763</f>
        <v>387.91978086508544</v>
      </c>
      <c r="C1602" s="441">
        <f>hourly1!$F1603*유형화!$G$71/hourly1!$F$8763+유형화!$G$72*hourly1!$G1603/hourly1!$F$8763+유형화!$G$74*hourly1!I1603/hourly1!$I$8763</f>
        <v>2.69265585987926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443">
        <f>유형화!$F$71*hourly1!B1604/hourly1!$B$8763+유형화!$F$72*hourly1!C1604/hourly1!$C$8763+유형화!$F$73*hourly1!D1604/hourly1!$D$8763+유형화!$F$74*hourly1!E1604/hourly1!$E$8763</f>
        <v>221.9445113994318</v>
      </c>
      <c r="C1603" s="441">
        <f>hourly1!$F1604*유형화!$G$71/hourly1!$F$8763+유형화!$G$72*hourly1!$G1604/hourly1!$F$8763+유형화!$G$74*hourly1!I1604/hourly1!$I$8763</f>
        <v>2.9854283776970933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443">
        <f>유형화!$F$71*hourly1!B1605/hourly1!$B$8763+유형화!$F$72*hourly1!C1605/hourly1!$C$8763+유형화!$F$73*hourly1!D1605/hourly1!$D$8763+유형화!$F$74*hourly1!E1605/hourly1!$E$8763</f>
        <v>151.25112795104317</v>
      </c>
      <c r="C1604" s="441">
        <f>hourly1!$F1605*유형화!$G$71/hourly1!$F$8763+유형화!$G$72*hourly1!$G1605/hourly1!$F$8763+유형화!$G$74*hourly1!I1605/hourly1!$I$8763</f>
        <v>2.9340937081956429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443">
        <f>유형화!$F$71*hourly1!B1606/hourly1!$B$8763+유형화!$F$72*hourly1!C1606/hourly1!$C$8763+유형화!$F$73*hourly1!D1606/hourly1!$D$8763+유형화!$F$74*hourly1!E1606/hourly1!$E$8763</f>
        <v>159.89914698063197</v>
      </c>
      <c r="C1605" s="441">
        <f>hourly1!$F1606*유형화!$G$71/hourly1!$F$8763+유형화!$G$72*hourly1!$G1606/hourly1!$F$8763+유형화!$G$74*hourly1!I1606/hourly1!$I$8763</f>
        <v>2.8832966837181826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443">
        <f>유형화!$F$71*hourly1!B1607/hourly1!$B$8763+유형화!$F$72*hourly1!C1607/hourly1!$C$8763+유형화!$F$73*hourly1!D1607/hourly1!$D$8763+유형화!$F$74*hourly1!E1607/hourly1!$E$8763</f>
        <v>86.350412992938757</v>
      </c>
      <c r="C1606" s="441">
        <f>hourly1!$F1607*유형화!$G$71/hourly1!$F$8763+유형화!$G$72*hourly1!$G1607/hourly1!$F$8763+유형화!$G$74*hourly1!I1607/hourly1!$I$8763</f>
        <v>3.5557220261432327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443">
        <f>유형화!$F$71*hourly1!B1608/hourly1!$B$8763+유형화!$F$72*hourly1!C1608/hourly1!$C$8763+유형화!$F$73*hourly1!D1608/hourly1!$D$8763+유형화!$F$74*hourly1!E1608/hourly1!$E$8763</f>
        <v>84.536132016117378</v>
      </c>
      <c r="C1607" s="441">
        <f>hourly1!$F1608*유형화!$G$71/hourly1!$F$8763+유형화!$G$72*hourly1!$G1608/hourly1!$F$8763+유형화!$G$74*hourly1!I1608/hourly1!$I$8763</f>
        <v>0.39850920030339632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443">
        <f>유형화!$F$71*hourly1!B1609/hourly1!$B$8763+유형화!$F$72*hourly1!C1609/hourly1!$C$8763+유형화!$F$73*hourly1!D1609/hourly1!$D$8763+유형화!$F$74*hourly1!E1609/hourly1!$E$8763</f>
        <v>82.699160973495708</v>
      </c>
      <c r="C1608" s="441">
        <f>hourly1!$F1609*유형화!$G$71/hourly1!$F$8763+유형화!$G$72*hourly1!$G1609/hourly1!$F$8763+유형화!$G$74*hourly1!I1609/hourly1!$I$8763</f>
        <v>0.31876248363827775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443">
        <f>유형화!$F$71*hourly1!B1610/hourly1!$B$8763+유형화!$F$72*hourly1!C1610/hourly1!$C$8763+유형화!$F$73*hourly1!D1610/hourly1!$D$8763+유형화!$F$74*hourly1!E1610/hourly1!$E$8763</f>
        <v>82.065277772299723</v>
      </c>
      <c r="C1609" s="441">
        <f>hourly1!$F1610*유형화!$G$71/hourly1!$F$8763+유형화!$G$72*hourly1!$G1610/hourly1!$F$8763+유형화!$G$74*hourly1!I1610/hourly1!$I$8763</f>
        <v>0.29561736867777733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443">
        <f>유형화!$F$71*hourly1!B1611/hourly1!$B$8763+유형화!$F$72*hourly1!C1611/hourly1!$C$8763+유형화!$F$73*hourly1!D1611/hourly1!$D$8763+유형화!$F$74*hourly1!E1611/hourly1!$E$8763</f>
        <v>82.241878246832158</v>
      </c>
      <c r="C1610" s="441">
        <f>hourly1!$F1611*유형화!$G$71/hourly1!$F$8763+유형화!$G$72*hourly1!$G1611/hourly1!$F$8763+유형화!$G$74*hourly1!I1611/hourly1!$I$8763</f>
        <v>0.25732771635090457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443">
        <f>유형화!$F$71*hourly1!B1612/hourly1!$B$8763+유형화!$F$72*hourly1!C1612/hourly1!$C$8763+유형화!$F$73*hourly1!D1612/hourly1!$D$8763+유형화!$F$74*hourly1!E1612/hourly1!$E$8763</f>
        <v>82.312441649708447</v>
      </c>
      <c r="C1611" s="441">
        <f>hourly1!$F1612*유형화!$G$71/hourly1!$F$8763+유형화!$G$72*hourly1!$G1612/hourly1!$F$8763+유형화!$G$74*hourly1!I1612/hourly1!$I$8763</f>
        <v>0.34301187514815612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443">
        <f>유형화!$F$71*hourly1!B1613/hourly1!$B$8763+유형화!$F$72*hourly1!C1613/hourly1!$C$8763+유형화!$F$73*hourly1!D1613/hourly1!$D$8763+유형화!$F$74*hourly1!E1613/hourly1!$E$8763</f>
        <v>82.623523542015164</v>
      </c>
      <c r="C1612" s="441">
        <f>hourly1!$F1613*유형화!$G$71/hourly1!$F$8763+유형화!$G$72*hourly1!$G1613/hourly1!$F$8763+유형화!$G$74*hourly1!I1613/hourly1!$I$8763</f>
        <v>0.68570381776072586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443">
        <f>유형화!$F$71*hourly1!B1614/hourly1!$B$8763+유형화!$F$72*hourly1!C1614/hourly1!$C$8763+유형화!$F$73*hourly1!D1614/hourly1!$D$8763+유형화!$F$74*hourly1!E1614/hourly1!$E$8763</f>
        <v>82.75011296907347</v>
      </c>
      <c r="C1613" s="441">
        <f>hourly1!$F1614*유형화!$G$71/hourly1!$F$8763+유형화!$G$72*hourly1!$G1614/hourly1!$F$8763+유형화!$G$74*hourly1!I1614/hourly1!$I$8763</f>
        <v>1.0076088003922332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443">
        <f>유형화!$F$71*hourly1!B1615/hourly1!$B$8763+유형화!$F$72*hourly1!C1615/hourly1!$C$8763+유형화!$F$73*hourly1!D1615/hourly1!$D$8763+유형화!$F$74*hourly1!E1615/hourly1!$E$8763</f>
        <v>82.966590511409933</v>
      </c>
      <c r="C1614" s="441">
        <f>hourly1!$F1615*유형화!$G$71/hourly1!$F$8763+유형화!$G$72*hourly1!$G1615/hourly1!$F$8763+유형화!$G$74*hourly1!I1615/hourly1!$I$8763</f>
        <v>1.3399529258501717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443">
        <f>유형화!$F$71*hourly1!B1616/hourly1!$B$8763+유형화!$F$72*hourly1!C1616/hourly1!$C$8763+유형화!$F$73*hourly1!D1616/hourly1!$D$8763+유형화!$F$74*hourly1!E1616/hourly1!$E$8763</f>
        <v>84.135470104266147</v>
      </c>
      <c r="C1615" s="441">
        <f>hourly1!$F1616*유형화!$G$71/hourly1!$F$8763+유형화!$G$72*hourly1!$G1616/hourly1!$F$8763+유형화!$G$74*hourly1!I1616/hourly1!$I$8763</f>
        <v>1.550006458425671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443">
        <f>유형화!$F$71*hourly1!B1617/hourly1!$B$8763+유형화!$F$72*hourly1!C1617/hourly1!$C$8763+유형화!$F$73*hourly1!D1617/hourly1!$D$8763+유형화!$F$74*hourly1!E1617/hourly1!$E$8763</f>
        <v>90.991185838027022</v>
      </c>
      <c r="C1616" s="441">
        <f>hourly1!$F1617*유형화!$G$71/hourly1!$F$8763+유형화!$G$72*hourly1!$G1617/hourly1!$F$8763+유형화!$G$74*hourly1!I1617/hourly1!$I$8763</f>
        <v>6.2060406249509841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443">
        <f>유형화!$F$71*hourly1!B1618/hourly1!$B$8763+유형화!$F$72*hourly1!C1618/hourly1!$C$8763+유형화!$F$73*hourly1!D1618/hourly1!$D$8763+유형화!$F$74*hourly1!E1618/hourly1!$E$8763</f>
        <v>153.55543965419218</v>
      </c>
      <c r="C1617" s="441">
        <f>hourly1!$F1618*유형화!$G$71/hourly1!$F$8763+유형화!$G$72*hourly1!$G1618/hourly1!$F$8763+유형화!$G$74*hourly1!I1618/hourly1!$I$8763</f>
        <v>6.3055051363120311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443">
        <f>유형화!$F$71*hourly1!B1619/hourly1!$B$8763+유형화!$F$72*hourly1!C1619/hourly1!$C$8763+유형화!$F$73*hourly1!D1619/hourly1!$D$8763+유형화!$F$74*hourly1!E1619/hourly1!$E$8763</f>
        <v>155.1463252256053</v>
      </c>
      <c r="C1618" s="441">
        <f>hourly1!$F1619*유형화!$G$71/hourly1!$F$8763+유형화!$G$72*hourly1!$G1619/hourly1!$F$8763+유형화!$G$74*hourly1!I1619/hourly1!$I$8763</f>
        <v>5.8391193630711404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443">
        <f>유형화!$F$71*hourly1!B1620/hourly1!$B$8763+유형화!$F$72*hourly1!C1620/hourly1!$C$8763+유형화!$F$73*hourly1!D1620/hourly1!$D$8763+유형화!$F$74*hourly1!E1620/hourly1!$E$8763</f>
        <v>157.77466963179424</v>
      </c>
      <c r="C1619" s="441">
        <f>hourly1!$F1620*유형화!$G$71/hourly1!$F$8763+유형화!$G$72*hourly1!$G1620/hourly1!$F$8763+유형화!$G$74*hourly1!I1620/hourly1!$I$8763</f>
        <v>5.1117014729755859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443">
        <f>유형화!$F$71*hourly1!B1621/hourly1!$B$8763+유형화!$F$72*hourly1!C1621/hourly1!$C$8763+유형화!$F$73*hourly1!D1621/hourly1!$D$8763+유형화!$F$74*hourly1!E1621/hourly1!$E$8763</f>
        <v>159.67607322666871</v>
      </c>
      <c r="C1620" s="441">
        <f>hourly1!$F1621*유형화!$G$71/hourly1!$F$8763+유형화!$G$72*hourly1!$G1621/hourly1!$F$8763+유형화!$G$74*hourly1!I1621/hourly1!$I$8763</f>
        <v>4.4267848889634882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443">
        <f>유형화!$F$71*hourly1!B1622/hourly1!$B$8763+유형화!$F$72*hourly1!C1622/hourly1!$C$8763+유형화!$F$73*hourly1!D1622/hourly1!$D$8763+유형화!$F$74*hourly1!E1622/hourly1!$E$8763</f>
        <v>156.16440753430999</v>
      </c>
      <c r="C1621" s="441">
        <f>hourly1!$F1622*유형화!$G$71/hourly1!$F$8763+유형화!$G$72*hourly1!$G1622/hourly1!$F$8763+유형화!$G$74*hourly1!I1622/hourly1!$I$8763</f>
        <v>3.8865723158780865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443">
        <f>유형화!$F$71*hourly1!B1623/hourly1!$B$8763+유형화!$F$72*hourly1!C1623/hourly1!$C$8763+유형화!$F$73*hourly1!D1623/hourly1!$D$8763+유형화!$F$74*hourly1!E1623/hourly1!$E$8763</f>
        <v>153.53631599803751</v>
      </c>
      <c r="C1622" s="441">
        <f>hourly1!$F1623*유형화!$G$71/hourly1!$F$8763+유형화!$G$72*hourly1!$G1623/hourly1!$F$8763+유형화!$G$74*hourly1!I1623/hourly1!$I$8763</f>
        <v>2.7054305991526544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443">
        <f>유형화!$F$71*hourly1!B1624/hourly1!$B$8763+유형화!$F$72*hourly1!C1624/hourly1!$C$8763+유형화!$F$73*hourly1!D1624/hourly1!$D$8763+유형화!$F$74*hourly1!E1624/hourly1!$E$8763</f>
        <v>145.66584734498599</v>
      </c>
      <c r="C1623" s="441">
        <f>hourly1!$F1624*유형화!$G$71/hourly1!$F$8763+유형화!$G$72*hourly1!$G1624/hourly1!$F$8763+유형화!$G$74*hourly1!I1624/hourly1!$I$8763</f>
        <v>2.8966427845318425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443">
        <f>유형화!$F$71*hourly1!B1625/hourly1!$B$8763+유형화!$F$72*hourly1!C1625/hourly1!$C$8763+유형화!$F$73*hourly1!D1625/hourly1!$D$8763+유형화!$F$74*hourly1!E1625/hourly1!$E$8763</f>
        <v>147.84770793289769</v>
      </c>
      <c r="C1624" s="441">
        <f>hourly1!$F1625*유형화!$G$71/hourly1!$F$8763+유형화!$G$72*hourly1!$G1625/hourly1!$F$8763+유형화!$G$74*hourly1!I1625/hourly1!$I$8763</f>
        <v>2.7485540234744383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443">
        <f>유형화!$F$71*hourly1!B1626/hourly1!$B$8763+유형화!$F$72*hourly1!C1626/hourly1!$C$8763+유형화!$F$73*hourly1!D1626/hourly1!$D$8763+유형화!$F$74*hourly1!E1626/hourly1!$E$8763</f>
        <v>145.95709979301344</v>
      </c>
      <c r="C1625" s="441">
        <f>hourly1!$F1626*유형화!$G$71/hourly1!$F$8763+유형화!$G$72*hourly1!$G1626/hourly1!$F$8763+유형화!$G$74*hourly1!I1626/hourly1!$I$8763</f>
        <v>2.6231230645631154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443">
        <f>유형화!$F$71*hourly1!B1627/hourly1!$B$8763+유형화!$F$72*hourly1!C1627/hourly1!$C$8763+유형화!$F$73*hourly1!D1627/hourly1!$D$8763+유형화!$F$74*hourly1!E1627/hourly1!$E$8763</f>
        <v>144.58040481673854</v>
      </c>
      <c r="C1626" s="441">
        <f>hourly1!$F1627*유형화!$G$71/hourly1!$F$8763+유형화!$G$72*hourly1!$G1627/hourly1!$F$8763+유형화!$G$74*hourly1!I1627/hourly1!$I$8763</f>
        <v>2.767306046159101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443">
        <f>유형화!$F$71*hourly1!B1628/hourly1!$B$8763+유형화!$F$72*hourly1!C1628/hourly1!$C$8763+유형화!$F$73*hourly1!D1628/hourly1!$D$8763+유형화!$F$74*hourly1!E1628/hourly1!$E$8763</f>
        <v>143.23661202371869</v>
      </c>
      <c r="C1627" s="441">
        <f>hourly1!$F1628*유형화!$G$71/hourly1!$F$8763+유형화!$G$72*hourly1!$G1628/hourly1!$F$8763+유형화!$G$74*hourly1!I1628/hourly1!$I$8763</f>
        <v>2.9409633877464239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443">
        <f>유형화!$F$71*hourly1!B1629/hourly1!$B$8763+유형화!$F$72*hourly1!C1629/hourly1!$C$8763+유형화!$F$73*hourly1!D1629/hourly1!$D$8763+유형화!$F$74*hourly1!E1629/hourly1!$E$8763</f>
        <v>150.59867124590963</v>
      </c>
      <c r="C1628" s="441">
        <f>hourly1!$F1629*유형화!$G$71/hourly1!$F$8763+유형화!$G$72*hourly1!$G1629/hourly1!$F$8763+유형화!$G$74*hourly1!I1629/hourly1!$I$8763</f>
        <v>2.841841135410339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443">
        <f>유형화!$F$71*hourly1!B1630/hourly1!$B$8763+유형화!$F$72*hourly1!C1630/hourly1!$C$8763+유형화!$F$73*hourly1!D1630/hourly1!$D$8763+유형화!$F$74*hourly1!E1630/hourly1!$E$8763</f>
        <v>159.29451147329638</v>
      </c>
      <c r="C1629" s="441">
        <f>hourly1!$F1630*유형화!$G$71/hourly1!$F$8763+유형화!$G$72*hourly1!$G1630/hourly1!$F$8763+유형화!$G$74*hourly1!I1630/hourly1!$I$8763</f>
        <v>2.7210692411496802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443">
        <f>유형화!$F$71*hourly1!B1631/hourly1!$B$8763+유형화!$F$72*hourly1!C1631/hourly1!$C$8763+유형화!$F$73*hourly1!D1631/hourly1!$D$8763+유형화!$F$74*hourly1!E1631/hourly1!$E$8763</f>
        <v>85.997392161379707</v>
      </c>
      <c r="C1630" s="441">
        <f>hourly1!$F1631*유형화!$G$71/hourly1!$F$8763+유형화!$G$72*hourly1!$G1631/hourly1!$F$8763+유형화!$G$74*hourly1!I1631/hourly1!$I$8763</f>
        <v>3.3205584819156919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443">
        <f>유형화!$F$71*hourly1!B1632/hourly1!$B$8763+유형화!$F$72*hourly1!C1632/hourly1!$C$8763+유형화!$F$73*hourly1!D1632/hourly1!$D$8763+유형화!$F$74*hourly1!E1632/hourly1!$E$8763</f>
        <v>84.172536390992335</v>
      </c>
      <c r="C1631" s="441">
        <f>hourly1!$F1632*유형화!$G$71/hourly1!$F$8763+유형화!$G$72*hourly1!$G1632/hourly1!$F$8763+유형화!$G$74*hourly1!I1632/hourly1!$I$8763</f>
        <v>0.36589326145883538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443">
        <f>유형화!$F$71*hourly1!B1633/hourly1!$B$8763+유형화!$F$72*hourly1!C1633/hourly1!$C$8763+유형화!$F$73*hourly1!D1633/hourly1!$D$8763+유형화!$F$74*hourly1!E1633/hourly1!$E$8763</f>
        <v>82.287284376939354</v>
      </c>
      <c r="C1632" s="441">
        <f>hourly1!$F1633*유형화!$G$71/hourly1!$F$8763+유형화!$G$72*hourly1!$G1633/hourly1!$F$8763+유형화!$G$74*hourly1!I1633/hourly1!$I$8763</f>
        <v>0.33859307099658664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443">
        <f>유형화!$F$71*hourly1!B1634/hourly1!$B$8763+유형화!$F$72*hourly1!C1634/hourly1!$C$8763+유형화!$F$73*hourly1!D1634/hourly1!$D$8763+유형화!$F$74*hourly1!E1634/hourly1!$E$8763</f>
        <v>81.513743749643623</v>
      </c>
      <c r="C1633" s="441">
        <f>hourly1!$F1634*유형화!$G$71/hourly1!$F$8763+유형화!$G$72*hourly1!$G1634/hourly1!$F$8763+유형화!$G$74*hourly1!I1634/hourly1!$I$8763</f>
        <v>0.29114077344704548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443">
        <f>유형화!$F$71*hourly1!B1635/hourly1!$B$8763+유형화!$F$72*hourly1!C1635/hourly1!$C$8763+유형화!$F$73*hourly1!D1635/hourly1!$D$8763+유형화!$F$74*hourly1!E1635/hourly1!$E$8763</f>
        <v>81.598152500797042</v>
      </c>
      <c r="C1634" s="441">
        <f>hourly1!$F1635*유형화!$G$71/hourly1!$F$8763+유형화!$G$72*hourly1!$G1635/hourly1!$F$8763+유형화!$G$74*hourly1!I1635/hourly1!$I$8763</f>
        <v>0.26308602432999734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443">
        <f>유형화!$F$71*hourly1!B1636/hourly1!$B$8763+유형화!$F$72*hourly1!C1636/hourly1!$C$8763+유형화!$F$73*hourly1!D1636/hourly1!$D$8763+유형화!$F$74*hourly1!E1636/hourly1!$E$8763</f>
        <v>81.433288103749746</v>
      </c>
      <c r="C1635" s="441">
        <f>hourly1!$F1636*유형화!$G$71/hourly1!$F$8763+유형화!$G$72*hourly1!$G1636/hourly1!$F$8763+유형화!$G$74*hourly1!I1636/hourly1!$I$8763</f>
        <v>0.25941577535281174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443">
        <f>유형화!$F$71*hourly1!B1637/hourly1!$B$8763+유형화!$F$72*hourly1!C1637/hourly1!$C$8763+유형화!$F$73*hourly1!D1637/hourly1!$D$8763+유형화!$F$74*hourly1!E1637/hourly1!$E$8763</f>
        <v>81.501277722266423</v>
      </c>
      <c r="C1636" s="441">
        <f>hourly1!$F1637*유형화!$G$71/hourly1!$F$8763+유형화!$G$72*hourly1!$G1637/hourly1!$F$8763+유형화!$G$74*hourly1!I1637/hourly1!$I$8763</f>
        <v>0.29431994985438681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443">
        <f>유형화!$F$71*hourly1!B1638/hourly1!$B$8763+유형화!$F$72*hourly1!C1638/hourly1!$C$8763+유형화!$F$73*hourly1!D1638/hourly1!$D$8763+유형화!$F$74*hourly1!E1638/hourly1!$E$8763</f>
        <v>81.535959822007499</v>
      </c>
      <c r="C1637" s="441">
        <f>hourly1!$F1638*유형화!$G$71/hourly1!$F$8763+유형화!$G$72*hourly1!$G1638/hourly1!$F$8763+유형화!$G$74*hourly1!I1638/hourly1!$I$8763</f>
        <v>0.39942858178418261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443">
        <f>유형화!$F$71*hourly1!B1639/hourly1!$B$8763+유형화!$F$72*hourly1!C1639/hourly1!$C$8763+유형화!$F$73*hourly1!D1639/hourly1!$D$8763+유형화!$F$74*hourly1!E1639/hourly1!$E$8763</f>
        <v>81.637915810176253</v>
      </c>
      <c r="C1638" s="441">
        <f>hourly1!$F1639*유형화!$G$71/hourly1!$F$8763+유형화!$G$72*hourly1!$G1639/hourly1!$F$8763+유형화!$G$74*hourly1!I1639/hourly1!$I$8763</f>
        <v>0.67906421098470238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443">
        <f>유형화!$F$71*hourly1!B1640/hourly1!$B$8763+유형화!$F$72*hourly1!C1640/hourly1!$C$8763+유형화!$F$73*hourly1!D1640/hourly1!$D$8763+유형화!$F$74*hourly1!E1640/hourly1!$E$8763</f>
        <v>82.643092289904416</v>
      </c>
      <c r="C1639" s="441">
        <f>hourly1!$F1640*유형화!$G$71/hourly1!$F$8763+유형화!$G$72*hourly1!$G1640/hourly1!$F$8763+유형화!$G$74*hourly1!I1640/hourly1!$I$8763</f>
        <v>0.81529209589880691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443">
        <f>유형화!$F$71*hourly1!B1641/hourly1!$B$8763+유형화!$F$72*hourly1!C1641/hourly1!$C$8763+유형화!$F$73*hourly1!D1641/hourly1!$D$8763+유형화!$F$74*hourly1!E1641/hourly1!$E$8763</f>
        <v>89.413185849314701</v>
      </c>
      <c r="C1640" s="441">
        <f>hourly1!$F1641*유형화!$G$71/hourly1!$F$8763+유형화!$G$72*hourly1!$G1641/hourly1!$F$8763+유형화!$G$74*hourly1!I1641/hourly1!$I$8763</f>
        <v>5.4712363315002897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443">
        <f>유형화!$F$71*hourly1!B1642/hourly1!$B$8763+유형화!$F$72*hourly1!C1642/hourly1!$C$8763+유형화!$F$73*hourly1!D1642/hourly1!$D$8763+유형화!$F$74*hourly1!E1642/hourly1!$E$8763</f>
        <v>84.173925191760958</v>
      </c>
      <c r="C1641" s="441">
        <f>hourly1!$F1642*유형화!$G$71/hourly1!$F$8763+유형화!$G$72*hourly1!$G1642/hourly1!$F$8763+유형화!$G$74*hourly1!I1642/hourly1!$I$8763</f>
        <v>5.5895227242272183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443">
        <f>유형화!$F$71*hourly1!B1643/hourly1!$B$8763+유형화!$F$72*hourly1!C1643/hourly1!$C$8763+유형화!$F$73*hourly1!D1643/hourly1!$D$8763+유형화!$F$74*hourly1!E1643/hourly1!$E$8763</f>
        <v>87.048512967162438</v>
      </c>
      <c r="C1642" s="441">
        <f>hourly1!$F1643*유형화!$G$71/hourly1!$F$8763+유형화!$G$72*hourly1!$G1643/hourly1!$F$8763+유형화!$G$74*hourly1!I1643/hourly1!$I$8763</f>
        <v>5.1354126130493158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443">
        <f>유형화!$F$71*hourly1!B1644/hourly1!$B$8763+유형화!$F$72*hourly1!C1644/hourly1!$C$8763+유형화!$F$73*hourly1!D1644/hourly1!$D$8763+유형화!$F$74*hourly1!E1644/hourly1!$E$8763</f>
        <v>90.793178275145152</v>
      </c>
      <c r="C1643" s="441">
        <f>hourly1!$F1644*유형화!$G$71/hourly1!$F$8763+유형화!$G$72*hourly1!$G1644/hourly1!$F$8763+유형화!$G$74*hourly1!I1644/hourly1!$I$8763</f>
        <v>4.4696839407848561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443">
        <f>유형화!$F$71*hourly1!B1645/hourly1!$B$8763+유형화!$F$72*hourly1!C1645/hourly1!$C$8763+유형화!$F$73*hourly1!D1645/hourly1!$D$8763+유형화!$F$74*hourly1!E1645/hourly1!$E$8763</f>
        <v>93.84199674124109</v>
      </c>
      <c r="C1644" s="441">
        <f>hourly1!$F1645*유형화!$G$71/hourly1!$F$8763+유형화!$G$72*hourly1!$G1645/hourly1!$F$8763+유형화!$G$74*hourly1!I1645/hourly1!$I$8763</f>
        <v>3.8816409721660921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443">
        <f>유형화!$F$71*hourly1!B1646/hourly1!$B$8763+유형화!$F$72*hourly1!C1646/hourly1!$C$8763+유형화!$F$73*hourly1!D1646/hourly1!$D$8763+유형화!$F$74*hourly1!E1646/hourly1!$E$8763</f>
        <v>91.231842865235819</v>
      </c>
      <c r="C1645" s="441">
        <f>hourly1!$F1646*유형화!$G$71/hourly1!$F$8763+유형화!$G$72*hourly1!$G1646/hourly1!$F$8763+유형화!$G$74*hourly1!I1646/hourly1!$I$8763</f>
        <v>3.3536101885407978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443">
        <f>유형화!$F$71*hourly1!B1647/hourly1!$B$8763+유형화!$F$72*hourly1!C1647/hourly1!$C$8763+유형화!$F$73*hourly1!D1647/hourly1!$D$8763+유형화!$F$74*hourly1!E1647/hourly1!$E$8763</f>
        <v>89.420423060135789</v>
      </c>
      <c r="C1646" s="441">
        <f>hourly1!$F1647*유형화!$G$71/hourly1!$F$8763+유형화!$G$72*hourly1!$G1647/hourly1!$F$8763+유형화!$G$74*hourly1!I1647/hourly1!$I$8763</f>
        <v>2.1174684652752584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443">
        <f>유형화!$F$71*hourly1!B1648/hourly1!$B$8763+유형화!$F$72*hourly1!C1648/hourly1!$C$8763+유형화!$F$73*hourly1!D1648/hourly1!$D$8763+유형화!$F$74*hourly1!E1648/hourly1!$E$8763</f>
        <v>82.158604638826546</v>
      </c>
      <c r="C1647" s="441">
        <f>hourly1!$F1648*유형화!$G$71/hourly1!$F$8763+유형화!$G$72*hourly1!$G1648/hourly1!$F$8763+유형화!$G$74*hourly1!I1648/hourly1!$I$8763</f>
        <v>2.3105505225599972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443">
        <f>유형화!$F$71*hourly1!B1649/hourly1!$B$8763+유형화!$F$72*hourly1!C1649/hourly1!$C$8763+유형화!$F$73*hourly1!D1649/hourly1!$D$8763+유형화!$F$74*hourly1!E1649/hourly1!$E$8763</f>
        <v>84.71425645068021</v>
      </c>
      <c r="C1648" s="441">
        <f>hourly1!$F1649*유형화!$G$71/hourly1!$F$8763+유형화!$G$72*hourly1!$G1649/hourly1!$F$8763+유형화!$G$74*hourly1!I1649/hourly1!$I$8763</f>
        <v>2.2094114646511884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443">
        <f>유형화!$F$71*hourly1!B1650/hourly1!$B$8763+유형화!$F$72*hourly1!C1650/hourly1!$C$8763+유형화!$F$73*hourly1!D1650/hourly1!$D$8763+유형화!$F$74*hourly1!E1650/hourly1!$E$8763</f>
        <v>83.160605504795555</v>
      </c>
      <c r="C1649" s="441">
        <f>hourly1!$F1650*유형화!$G$71/hourly1!$F$8763+유형화!$G$72*hourly1!$G1650/hourly1!$F$8763+유형화!$G$74*hourly1!I1650/hourly1!$I$8763</f>
        <v>2.1899367805915286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443">
        <f>유형화!$F$71*hourly1!B1651/hourly1!$B$8763+유형화!$F$72*hourly1!C1651/hourly1!$C$8763+유형화!$F$73*hourly1!D1651/hourly1!$D$8763+유형화!$F$74*hourly1!E1651/hourly1!$E$8763</f>
        <v>81.821000514918651</v>
      </c>
      <c r="C1650" s="441">
        <f>hourly1!$F1651*유형화!$G$71/hourly1!$F$8763+유형화!$G$72*hourly1!$G1651/hourly1!$F$8763+유형화!$G$74*hourly1!I1651/hourly1!$I$8763</f>
        <v>2.237567969729239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443">
        <f>유형화!$F$71*hourly1!B1652/hourly1!$B$8763+유형화!$F$72*hourly1!C1652/hourly1!$C$8763+유형화!$F$73*hourly1!D1652/hourly1!$D$8763+유형화!$F$74*hourly1!E1652/hourly1!$E$8763</f>
        <v>80.203775128244999</v>
      </c>
      <c r="C1651" s="441">
        <f>hourly1!$F1652*유형화!$G$71/hourly1!$F$8763+유형화!$G$72*hourly1!$G1652/hourly1!$F$8763+유형화!$G$74*hourly1!I1652/hourly1!$I$8763</f>
        <v>2.4275399209520359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443">
        <f>유형화!$F$71*hourly1!B1653/hourly1!$B$8763+유형화!$F$72*hourly1!C1653/hourly1!$C$8763+유형화!$F$73*hourly1!D1653/hourly1!$D$8763+유형화!$F$74*hourly1!E1653/hourly1!$E$8763</f>
        <v>86.962417006231959</v>
      </c>
      <c r="C1652" s="441">
        <f>hourly1!$F1653*유형화!$G$71/hourly1!$F$8763+유형화!$G$72*hourly1!$G1653/hourly1!$F$8763+유형화!$G$74*hourly1!I1653/hourly1!$I$8763</f>
        <v>2.2149331506041654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443">
        <f>유형화!$F$71*hourly1!B1654/hourly1!$B$8763+유형화!$F$72*hourly1!C1654/hourly1!$C$8763+유형화!$F$73*hourly1!D1654/hourly1!$D$8763+유형화!$F$74*hourly1!E1654/hourly1!$E$8763</f>
        <v>95.547911561625739</v>
      </c>
      <c r="C1653" s="441">
        <f>hourly1!$F1654*유형화!$G$71/hourly1!$F$8763+유형화!$G$72*hourly1!$G1654/hourly1!$F$8763+유형화!$G$74*hourly1!I1654/hourly1!$I$8763</f>
        <v>2.2046930322497369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443">
        <f>유형화!$F$71*hourly1!B1655/hourly1!$B$8763+유형화!$F$72*hourly1!C1655/hourly1!$C$8763+유형화!$F$73*hourly1!D1655/hourly1!$D$8763+유형화!$F$74*hourly1!E1655/hourly1!$E$8763</f>
        <v>84.909866360846948</v>
      </c>
      <c r="C1654" s="441">
        <f>hourly1!$F1655*유형화!$G$71/hourly1!$F$8763+유형화!$G$72*hourly1!$G1655/hourly1!$F$8763+유형화!$G$74*hourly1!I1655/hourly1!$I$8763</f>
        <v>2.8635677310384366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443">
        <f>유형화!$F$71*hourly1!B1656/hourly1!$B$8763+유형화!$F$72*hourly1!C1656/hourly1!$C$8763+유형화!$F$73*hourly1!D1656/hourly1!$D$8763+유형화!$F$74*hourly1!E1656/hourly1!$E$8763</f>
        <v>83.154915142459259</v>
      </c>
      <c r="C1655" s="441">
        <f>hourly1!$F1656*유형화!$G$71/hourly1!$F$8763+유형화!$G$72*hourly1!$G1656/hourly1!$F$8763+유형화!$G$74*hourly1!I1656/hourly1!$I$8763</f>
        <v>0.35844300290290615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443">
        <f>유형화!$F$71*hourly1!B1657/hourly1!$B$8763+유형화!$F$72*hourly1!C1657/hourly1!$C$8763+유형화!$F$73*hourly1!D1657/hourly1!$D$8763+유형화!$F$74*hourly1!E1657/hourly1!$E$8763</f>
        <v>81.380620251932243</v>
      </c>
      <c r="C1656" s="441">
        <f>hourly1!$F1657*유형화!$G$71/hourly1!$F$8763+유형화!$G$72*hourly1!$G1657/hourly1!$F$8763+유형화!$G$74*hourly1!I1657/hourly1!$I$8763</f>
        <v>0.34717453080194505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443">
        <f>유형화!$F$71*hourly1!B1658/hourly1!$B$8763+유형화!$F$72*hourly1!C1658/hourly1!$C$8763+유형화!$F$73*hourly1!D1658/hourly1!$D$8763+유형화!$F$74*hourly1!E1658/hourly1!$E$8763</f>
        <v>80.668741430777274</v>
      </c>
      <c r="C1657" s="441">
        <f>hourly1!$F1658*유형화!$G$71/hourly1!$F$8763+유형화!$G$72*hourly1!$G1658/hourly1!$F$8763+유형화!$G$74*hourly1!I1658/hourly1!$I$8763</f>
        <v>0.2907957249261251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443">
        <f>유형화!$F$71*hourly1!B1659/hourly1!$B$8763+유형화!$F$72*hourly1!C1659/hourly1!$C$8763+유형화!$F$73*hourly1!D1659/hourly1!$D$8763+유형화!$F$74*hourly1!E1659/hourly1!$E$8763</f>
        <v>83.945960489625847</v>
      </c>
      <c r="C1658" s="441">
        <f>hourly1!$F1659*유형화!$G$71/hourly1!$F$8763+유형화!$G$72*hourly1!$G1659/hourly1!$F$8763+유형화!$G$74*hourly1!I1659/hourly1!$I$8763</f>
        <v>0.2519481734090121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443">
        <f>유형화!$F$71*hourly1!B1660/hourly1!$B$8763+유형화!$F$72*hourly1!C1660/hourly1!$C$8763+유형화!$F$73*hourly1!D1660/hourly1!$D$8763+유형화!$F$74*hourly1!E1660/hourly1!$E$8763</f>
        <v>83.929427598564345</v>
      </c>
      <c r="C1659" s="441">
        <f>hourly1!$F1660*유형화!$G$71/hourly1!$F$8763+유형화!$G$72*hourly1!$G1660/hourly1!$F$8763+유형화!$G$74*hourly1!I1660/hourly1!$I$8763</f>
        <v>0.23941284565769105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443">
        <f>유형화!$F$71*hourly1!B1661/hourly1!$B$8763+유형화!$F$72*hourly1!C1661/hourly1!$C$8763+유형화!$F$73*hourly1!D1661/hourly1!$D$8763+유형화!$F$74*hourly1!E1661/hourly1!$E$8763</f>
        <v>84.420925612566506</v>
      </c>
      <c r="C1660" s="441">
        <f>hourly1!$F1661*유형화!$G$71/hourly1!$F$8763+유형화!$G$72*hourly1!$G1661/hourly1!$F$8763+유형화!$G$74*hourly1!I1661/hourly1!$I$8763</f>
        <v>0.25245331474104482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443">
        <f>유형화!$F$71*hourly1!B1662/hourly1!$B$8763+유형화!$F$72*hourly1!C1662/hourly1!$C$8763+유형화!$F$73*hourly1!D1662/hourly1!$D$8763+유형화!$F$74*hourly1!E1662/hourly1!$E$8763</f>
        <v>84.603887079015394</v>
      </c>
      <c r="C1661" s="441">
        <f>hourly1!$F1662*유형화!$G$71/hourly1!$F$8763+유형화!$G$72*hourly1!$G1662/hourly1!$F$8763+유형화!$G$74*hourly1!I1662/hourly1!$I$8763</f>
        <v>0.31879456284171648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443">
        <f>유형화!$F$71*hourly1!B1663/hourly1!$B$8763+유형화!$F$72*hourly1!C1663/hourly1!$C$8763+유형화!$F$73*hourly1!D1663/hourly1!$D$8763+유형화!$F$74*hourly1!E1663/hourly1!$E$8763</f>
        <v>84.969274399330033</v>
      </c>
      <c r="C1662" s="441">
        <f>hourly1!$F1663*유형화!$G$71/hourly1!$F$8763+유형화!$G$72*hourly1!$G1663/hourly1!$F$8763+유형화!$G$74*hourly1!I1663/hourly1!$I$8763</f>
        <v>0.56620381237138295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443">
        <f>유형화!$F$71*hourly1!B1664/hourly1!$B$8763+유형화!$F$72*hourly1!C1664/hourly1!$C$8763+유형화!$F$73*hourly1!D1664/hourly1!$D$8763+유형화!$F$74*hourly1!E1664/hourly1!$E$8763</f>
        <v>86.142225595804888</v>
      </c>
      <c r="C1663" s="441">
        <f>hourly1!$F1664*유형화!$G$71/hourly1!$F$8763+유형화!$G$72*hourly1!$G1664/hourly1!$F$8763+유형화!$G$74*hourly1!I1664/hourly1!$I$8763</f>
        <v>0.8953375918367863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443">
        <f>유형화!$F$71*hourly1!B1665/hourly1!$B$8763+유형화!$F$72*hourly1!C1665/hourly1!$C$8763+유형화!$F$73*hourly1!D1665/hourly1!$D$8763+유형화!$F$74*hourly1!E1665/hourly1!$E$8763</f>
        <v>92.857184238693577</v>
      </c>
      <c r="C1664" s="441">
        <f>hourly1!$F1665*유형화!$G$71/hourly1!$F$8763+유형화!$G$72*hourly1!$G1665/hourly1!$F$8763+유형화!$G$74*hourly1!I1665/hourly1!$I$8763</f>
        <v>5.7655094162162337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443">
        <f>유형화!$F$71*hourly1!B1666/hourly1!$B$8763+유형화!$F$72*hourly1!C1666/hourly1!$C$8763+유형화!$F$73*hourly1!D1666/hourly1!$D$8763+유형화!$F$74*hourly1!E1666/hourly1!$E$8763</f>
        <v>243.72968581015633</v>
      </c>
      <c r="C1665" s="441">
        <f>hourly1!$F1666*유형화!$G$71/hourly1!$F$8763+유형화!$G$72*hourly1!$G1666/hourly1!$F$8763+유형화!$G$74*hourly1!I1666/hourly1!$I$8763</f>
        <v>5.7043320708921774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443">
        <f>유형화!$F$71*hourly1!B1667/hourly1!$B$8763+유형화!$F$72*hourly1!C1667/hourly1!$C$8763+유형화!$F$73*hourly1!D1667/hourly1!$D$8763+유형화!$F$74*hourly1!E1667/hourly1!$E$8763</f>
        <v>382.7676096695568</v>
      </c>
      <c r="C1666" s="441">
        <f>hourly1!$F1667*유형화!$G$71/hourly1!$F$8763+유형화!$G$72*hourly1!$G1667/hourly1!$F$8763+유형화!$G$74*hourly1!I1667/hourly1!$I$8763</f>
        <v>5.1324014734524264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443">
        <f>유형화!$F$71*hourly1!B1668/hourly1!$B$8763+유형화!$F$72*hourly1!C1668/hourly1!$C$8763+유형화!$F$73*hourly1!D1668/hourly1!$D$8763+유형화!$F$74*hourly1!E1668/hourly1!$E$8763</f>
        <v>466.9602611374745</v>
      </c>
      <c r="C1667" s="441">
        <f>hourly1!$F1668*유형화!$G$71/hourly1!$F$8763+유형화!$G$72*hourly1!$G1668/hourly1!$F$8763+유형화!$G$74*hourly1!I1668/hourly1!$I$8763</f>
        <v>4.3409750815660004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443">
        <f>유형화!$F$71*hourly1!B1669/hourly1!$B$8763+유형화!$F$72*hourly1!C1669/hourly1!$C$8763+유형화!$F$73*hourly1!D1669/hourly1!$D$8763+유형화!$F$74*hourly1!E1669/hourly1!$E$8763</f>
        <v>548.97331462968612</v>
      </c>
      <c r="C1668" s="441">
        <f>hourly1!$F1669*유형화!$G$71/hourly1!$F$8763+유형화!$G$72*hourly1!$G1669/hourly1!$F$8763+유형화!$G$74*hourly1!I1669/hourly1!$I$8763</f>
        <v>3.5508811591260026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443">
        <f>유형화!$F$71*hourly1!B1670/hourly1!$B$8763+유형화!$F$72*hourly1!C1670/hourly1!$C$8763+유형화!$F$73*hourly1!D1670/hourly1!$D$8763+유형화!$F$74*hourly1!E1670/hourly1!$E$8763</f>
        <v>459.85916901402521</v>
      </c>
      <c r="C1669" s="441">
        <f>hourly1!$F1670*유형화!$G$71/hourly1!$F$8763+유형화!$G$72*hourly1!$G1670/hourly1!$F$8763+유형화!$G$74*hourly1!I1670/hourly1!$I$8763</f>
        <v>3.0421423475755716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443">
        <f>유형화!$F$71*hourly1!B1671/hourly1!$B$8763+유형화!$F$72*hourly1!C1671/hourly1!$C$8763+유형화!$F$73*hourly1!D1671/hourly1!$D$8763+유형화!$F$74*hourly1!E1671/hourly1!$E$8763</f>
        <v>260.87954766720486</v>
      </c>
      <c r="C1670" s="441">
        <f>hourly1!$F1671*유형화!$G$71/hourly1!$F$8763+유형화!$G$72*hourly1!$G1671/hourly1!$F$8763+유형화!$G$74*hourly1!I1671/hourly1!$I$8763</f>
        <v>1.9246092038193172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443">
        <f>유형화!$F$71*hourly1!B1672/hourly1!$B$8763+유형화!$F$72*hourly1!C1672/hourly1!$C$8763+유형화!$F$73*hourly1!D1672/hourly1!$D$8763+유형화!$F$74*hourly1!E1672/hourly1!$E$8763</f>
        <v>362.18564145635224</v>
      </c>
      <c r="C1671" s="441">
        <f>hourly1!$F1672*유형화!$G$71/hourly1!$F$8763+유형화!$G$72*hourly1!$G1672/hourly1!$F$8763+유형화!$G$74*hourly1!I1672/hourly1!$I$8763</f>
        <v>2.1340569306436756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443">
        <f>유형화!$F$71*hourly1!B1673/hourly1!$B$8763+유형화!$F$72*hourly1!C1673/hourly1!$C$8763+유형화!$F$73*hourly1!D1673/hourly1!$D$8763+유형화!$F$74*hourly1!E1673/hourly1!$E$8763</f>
        <v>528.55214036447148</v>
      </c>
      <c r="C1672" s="441">
        <f>hourly1!$F1673*유형화!$G$71/hourly1!$F$8763+유형화!$G$72*hourly1!$G1673/hourly1!$F$8763+유형화!$G$74*hourly1!I1673/hourly1!$I$8763</f>
        <v>1.9808255518765818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443">
        <f>유형화!$F$71*hourly1!B1674/hourly1!$B$8763+유형화!$F$72*hourly1!C1674/hourly1!$C$8763+유형화!$F$73*hourly1!D1674/hourly1!$D$8763+유형화!$F$74*hourly1!E1674/hourly1!$E$8763</f>
        <v>443.03715488959381</v>
      </c>
      <c r="C1673" s="441">
        <f>hourly1!$F1674*유형화!$G$71/hourly1!$F$8763+유형화!$G$72*hourly1!$G1674/hourly1!$F$8763+유형화!$G$74*hourly1!I1674/hourly1!$I$8763</f>
        <v>1.9190873965839139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443">
        <f>유형화!$F$71*hourly1!B1675/hourly1!$B$8763+유형화!$F$72*hourly1!C1675/hourly1!$C$8763+유형화!$F$73*hourly1!D1675/hourly1!$D$8763+유형화!$F$74*hourly1!E1675/hourly1!$E$8763</f>
        <v>387.0122872515646</v>
      </c>
      <c r="C1674" s="441">
        <f>hourly1!$F1675*유형화!$G$71/hourly1!$F$8763+유형화!$G$72*hourly1!$G1675/hourly1!$F$8763+유형화!$G$74*hourly1!I1675/hourly1!$I$8763</f>
        <v>2.1048342317000968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443">
        <f>유형화!$F$71*hourly1!B1676/hourly1!$B$8763+유형화!$F$72*hourly1!C1676/hourly1!$C$8763+유형화!$F$73*hourly1!D1676/hourly1!$D$8763+유형화!$F$74*hourly1!E1676/hourly1!$E$8763</f>
        <v>220.60366928668589</v>
      </c>
      <c r="C1675" s="441">
        <f>hourly1!$F1676*유형화!$G$71/hourly1!$F$8763+유형화!$G$72*hourly1!$G1676/hourly1!$F$8763+유형화!$G$74*hourly1!I1676/hourly1!$I$8763</f>
        <v>2.3753477240104623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443">
        <f>유형화!$F$71*hourly1!B1677/hourly1!$B$8763+유형화!$F$72*hourly1!C1677/hourly1!$C$8763+유형화!$F$73*hourly1!D1677/hourly1!$D$8763+유형화!$F$74*hourly1!E1677/hourly1!$E$8763</f>
        <v>149.07748411048371</v>
      </c>
      <c r="C1676" s="441">
        <f>hourly1!$F1677*유형화!$G$71/hourly1!$F$8763+유형화!$G$72*hourly1!$G1677/hourly1!$F$8763+유형화!$G$74*hourly1!I1677/hourly1!$I$8763</f>
        <v>2.2147498928484146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443">
        <f>유형화!$F$71*hourly1!B1678/hourly1!$B$8763+유형화!$F$72*hourly1!C1678/hourly1!$C$8763+유형화!$F$73*hourly1!D1678/hourly1!$D$8763+유형화!$F$74*hourly1!E1678/hourly1!$E$8763</f>
        <v>158.09180052778507</v>
      </c>
      <c r="C1677" s="441">
        <f>hourly1!$F1678*유형화!$G$71/hourly1!$F$8763+유형화!$G$72*hourly1!$G1678/hourly1!$F$8763+유형화!$G$74*hourly1!I1678/hourly1!$I$8763</f>
        <v>2.2725409113701387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443">
        <f>유형화!$F$71*hourly1!B1679/hourly1!$B$8763+유형화!$F$72*hourly1!C1679/hourly1!$C$8763+유형화!$F$73*hourly1!D1679/hourly1!$D$8763+유형화!$F$74*hourly1!E1679/hourly1!$E$8763</f>
        <v>85.194295602225125</v>
      </c>
      <c r="C1678" s="441">
        <f>hourly1!$F1679*유형화!$G$71/hourly1!$F$8763+유형화!$G$72*hourly1!$G1679/hourly1!$F$8763+유형화!$G$74*hourly1!I1679/hourly1!$I$8763</f>
        <v>3.0995614535175418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443">
        <f>유형화!$F$71*hourly1!B1680/hourly1!$B$8763+유형화!$F$72*hourly1!C1680/hourly1!$C$8763+유형화!$F$73*hourly1!D1680/hourly1!$D$8763+유형화!$F$74*hourly1!E1680/hourly1!$E$8763</f>
        <v>83.607588354086204</v>
      </c>
      <c r="C1679" s="441">
        <f>hourly1!$F1680*유형화!$G$71/hourly1!$F$8763+유형화!$G$72*hourly1!$G1680/hourly1!$F$8763+유형화!$G$74*hourly1!I1680/hourly1!$I$8763</f>
        <v>0.39836311561325621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443">
        <f>유형화!$F$71*hourly1!B1681/hourly1!$B$8763+유형화!$F$72*hourly1!C1681/hourly1!$C$8763+유형화!$F$73*hourly1!D1681/hourly1!$D$8763+유형화!$F$74*hourly1!E1681/hourly1!$E$8763</f>
        <v>81.985094601499398</v>
      </c>
      <c r="C1680" s="441">
        <f>hourly1!$F1681*유형화!$G$71/hourly1!$F$8763+유형화!$G$72*hourly1!$G1681/hourly1!$F$8763+유형화!$G$74*hourly1!I1681/hourly1!$I$8763</f>
        <v>0.31868261915636992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443">
        <f>유형화!$F$71*hourly1!B1682/hourly1!$B$8763+유형화!$F$72*hourly1!C1682/hourly1!$C$8763+유형화!$F$73*hourly1!D1682/hourly1!$D$8763+유형화!$F$74*hourly1!E1682/hourly1!$E$8763</f>
        <v>81.4940825019019</v>
      </c>
      <c r="C1681" s="441">
        <f>hourly1!$F1682*유형화!$G$71/hourly1!$F$8763+유형화!$G$72*hourly1!$G1682/hourly1!$F$8763+유형화!$G$74*hourly1!I1682/hourly1!$I$8763</f>
        <v>0.29502781477261247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443">
        <f>유형화!$F$71*hourly1!B1683/hourly1!$B$8763+유형화!$F$72*hourly1!C1683/hourly1!$C$8763+유형화!$F$73*hourly1!D1683/hourly1!$D$8763+유형화!$F$74*hourly1!E1683/hourly1!$E$8763</f>
        <v>82.126773680737742</v>
      </c>
      <c r="C1682" s="441">
        <f>hourly1!$F1683*유형화!$G$71/hourly1!$F$8763+유형화!$G$72*hourly1!$G1683/hourly1!$F$8763+유형화!$G$74*hourly1!I1683/hourly1!$I$8763</f>
        <v>0.25514147921975838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443">
        <f>유형화!$F$71*hourly1!B1684/hourly1!$B$8763+유형화!$F$72*hourly1!C1684/hourly1!$C$8763+유형화!$F$73*hourly1!D1684/hourly1!$D$8763+유형화!$F$74*hourly1!E1684/hourly1!$E$8763</f>
        <v>82.581992237118158</v>
      </c>
      <c r="C1683" s="441">
        <f>hourly1!$F1684*유형화!$G$71/hourly1!$F$8763+유형화!$G$72*hourly1!$G1684/hourly1!$F$8763+유형화!$G$74*hourly1!I1684/hourly1!$I$8763</f>
        <v>0.29297444254644633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443">
        <f>유형화!$F$71*hourly1!B1685/hourly1!$B$8763+유형화!$F$72*hourly1!C1685/hourly1!$C$8763+유형화!$F$73*hourly1!D1685/hourly1!$D$8763+유형화!$F$74*hourly1!E1685/hourly1!$E$8763</f>
        <v>83.321350898880553</v>
      </c>
      <c r="C1684" s="441">
        <f>hourly1!$F1685*유형화!$G$71/hourly1!$F$8763+유형화!$G$72*hourly1!$G1685/hourly1!$F$8763+유형화!$G$74*hourly1!I1685/hourly1!$I$8763</f>
        <v>0.63005464699979463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443">
        <f>유형화!$F$71*hourly1!B1686/hourly1!$B$8763+유형화!$F$72*hourly1!C1686/hourly1!$C$8763+유형화!$F$73*hourly1!D1686/hourly1!$D$8763+유형화!$F$74*hourly1!E1686/hourly1!$E$8763</f>
        <v>83.797562624558964</v>
      </c>
      <c r="C1685" s="441">
        <f>hourly1!$F1686*유형화!$G$71/hourly1!$F$8763+유형화!$G$72*hourly1!$G1686/hourly1!$F$8763+유형화!$G$74*hourly1!I1686/hourly1!$I$8763</f>
        <v>1.0021500600218194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443">
        <f>유형화!$F$71*hourly1!B1687/hourly1!$B$8763+유형화!$F$72*hourly1!C1687/hourly1!$C$8763+유형화!$F$73*hourly1!D1687/hourly1!$D$8763+유형화!$F$74*hourly1!E1687/hourly1!$E$8763</f>
        <v>84.389788983729645</v>
      </c>
      <c r="C1686" s="441">
        <f>hourly1!$F1687*유형화!$G$71/hourly1!$F$8763+유형화!$G$72*hourly1!$G1687/hourly1!$F$8763+유형화!$G$74*hourly1!I1687/hourly1!$I$8763</f>
        <v>1.3623753187944516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443">
        <f>유형화!$F$71*hourly1!B1688/hourly1!$B$8763+유형화!$F$72*hourly1!C1688/hourly1!$C$8763+유형화!$F$73*hourly1!D1688/hourly1!$D$8763+유형화!$F$74*hourly1!E1688/hourly1!$E$8763</f>
        <v>85.777791002297405</v>
      </c>
      <c r="C1687" s="441">
        <f>hourly1!$F1688*유형화!$G$71/hourly1!$F$8763+유형화!$G$72*hourly1!$G1688/hourly1!$F$8763+유형화!$G$74*hourly1!I1688/hourly1!$I$8763</f>
        <v>1.6810896031875207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443">
        <f>유형화!$F$71*hourly1!B1689/hourly1!$B$8763+유형화!$F$72*hourly1!C1689/hourly1!$C$8763+유형화!$F$73*hourly1!D1689/hourly1!$D$8763+유형화!$F$74*hourly1!E1689/hourly1!$E$8763</f>
        <v>92.731931473125925</v>
      </c>
      <c r="C1688" s="441">
        <f>hourly1!$F1689*유형화!$G$71/hourly1!$F$8763+유형화!$G$72*hourly1!$G1689/hourly1!$F$8763+유형화!$G$74*hourly1!I1689/hourly1!$I$8763</f>
        <v>6.5077658481005578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443">
        <f>유형화!$F$71*hourly1!B1690/hourly1!$B$8763+유형화!$F$72*hourly1!C1690/hourly1!$C$8763+유형화!$F$73*hourly1!D1690/hourly1!$D$8763+유형화!$F$74*hourly1!E1690/hourly1!$E$8763</f>
        <v>242.27527013011553</v>
      </c>
      <c r="C1689" s="441">
        <f>hourly1!$F1690*유형화!$G$71/hourly1!$F$8763+유형화!$G$72*hourly1!$G1690/hourly1!$F$8763+유형화!$G$74*hourly1!I1690/hourly1!$I$8763</f>
        <v>6.4076146962469931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443">
        <f>유형화!$F$71*hourly1!B1691/hourly1!$B$8763+유형화!$F$72*hourly1!C1691/hourly1!$C$8763+유형화!$F$73*hourly1!D1691/hourly1!$D$8763+유형화!$F$74*hourly1!E1691/hourly1!$E$8763</f>
        <v>379.90731997729659</v>
      </c>
      <c r="C1690" s="441">
        <f>hourly1!$F1691*유형화!$G$71/hourly1!$F$8763+유형화!$G$72*hourly1!$G1691/hourly1!$F$8763+유형화!$G$74*hourly1!I1691/hourly1!$I$8763</f>
        <v>5.7123145774038457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443">
        <f>유형화!$F$71*hourly1!B1692/hourly1!$B$8763+유형화!$F$72*hourly1!C1692/hourly1!$C$8763+유형화!$F$73*hourly1!D1692/hourly1!$D$8763+유형화!$F$74*hourly1!E1692/hourly1!$E$8763</f>
        <v>463.2703217737527</v>
      </c>
      <c r="C1691" s="441">
        <f>hourly1!$F1692*유형화!$G$71/hourly1!$F$8763+유형화!$G$72*hourly1!$G1692/hourly1!$F$8763+유형화!$G$74*hourly1!I1692/hourly1!$I$8763</f>
        <v>4.8437513455207322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443">
        <f>유형화!$F$71*hourly1!B1693/hourly1!$B$8763+유형화!$F$72*hourly1!C1693/hourly1!$C$8763+유형화!$F$73*hourly1!D1693/hourly1!$D$8763+유형화!$F$74*hourly1!E1693/hourly1!$E$8763</f>
        <v>545.79943087990625</v>
      </c>
      <c r="C1692" s="441">
        <f>hourly1!$F1693*유형화!$G$71/hourly1!$F$8763+유형화!$G$72*hourly1!$G1693/hourly1!$F$8763+유형화!$G$74*hourly1!I1693/hourly1!$I$8763</f>
        <v>4.1070526204718734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443">
        <f>유형화!$F$71*hourly1!B1694/hourly1!$B$8763+유형화!$F$72*hourly1!C1694/hourly1!$C$8763+유형화!$F$73*hourly1!D1694/hourly1!$D$8763+유형화!$F$74*hourly1!E1694/hourly1!$E$8763</f>
        <v>456.88850995010029</v>
      </c>
      <c r="C1693" s="441">
        <f>hourly1!$F1694*유형화!$G$71/hourly1!$F$8763+유형화!$G$72*hourly1!$G1694/hourly1!$F$8763+유형화!$G$74*hourly1!I1694/hourly1!$I$8763</f>
        <v>3.496164710913451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443">
        <f>유형화!$F$71*hourly1!B1695/hourly1!$B$8763+유형화!$F$72*hourly1!C1695/hourly1!$C$8763+유형화!$F$73*hourly1!D1695/hourly1!$D$8763+유형화!$F$74*hourly1!E1695/hourly1!$E$8763</f>
        <v>258.58154690867258</v>
      </c>
      <c r="C1694" s="441">
        <f>hourly1!$F1695*유형화!$G$71/hourly1!$F$8763+유형화!$G$72*hourly1!$G1695/hourly1!$F$8763+유형화!$G$74*hourly1!I1695/hourly1!$I$8763</f>
        <v>2.4243872447562378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443">
        <f>유형화!$F$71*hourly1!B1696/hourly1!$B$8763+유형화!$F$72*hourly1!C1696/hourly1!$C$8763+유형화!$F$73*hourly1!D1696/hourly1!$D$8763+유형화!$F$74*hourly1!E1696/hourly1!$E$8763</f>
        <v>360.50574709861792</v>
      </c>
      <c r="C1695" s="441">
        <f>hourly1!$F1696*유형화!$G$71/hourly1!$F$8763+유형화!$G$72*hourly1!$G1696/hourly1!$F$8763+유형화!$G$74*hourly1!I1696/hourly1!$I$8763</f>
        <v>2.6037110228799132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443">
        <f>유형화!$F$71*hourly1!B1697/hourly1!$B$8763+유형화!$F$72*hourly1!C1697/hourly1!$C$8763+유형화!$F$73*hourly1!D1697/hourly1!$D$8763+유형화!$F$74*hourly1!E1697/hourly1!$E$8763</f>
        <v>527.49396423752034</v>
      </c>
      <c r="C1696" s="441">
        <f>hourly1!$F1697*유형화!$G$71/hourly1!$F$8763+유형화!$G$72*hourly1!$G1697/hourly1!$F$8763+유형화!$G$74*hourly1!I1697/hourly1!$I$8763</f>
        <v>2.433893361828197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443">
        <f>유형화!$F$71*hourly1!B1698/hourly1!$B$8763+유형화!$F$72*hourly1!C1698/hourly1!$C$8763+유형화!$F$73*hourly1!D1698/hourly1!$D$8763+유형화!$F$74*hourly1!E1698/hourly1!$E$8763</f>
        <v>442.22672091204385</v>
      </c>
      <c r="C1697" s="441">
        <f>hourly1!$F1698*유형화!$G$71/hourly1!$F$8763+유형화!$G$72*hourly1!$G1698/hourly1!$F$8763+유형화!$G$74*hourly1!I1698/hourly1!$I$8763</f>
        <v>2.3500791355777184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443">
        <f>유형화!$F$71*hourly1!B1699/hourly1!$B$8763+유형화!$F$72*hourly1!C1699/hourly1!$C$8763+유형화!$F$73*hourly1!D1699/hourly1!$D$8763+유형화!$F$74*hourly1!E1699/hourly1!$E$8763</f>
        <v>386.50239355229593</v>
      </c>
      <c r="C1698" s="441">
        <f>hourly1!$F1699*유형화!$G$71/hourly1!$F$8763+유형화!$G$72*hourly1!$G1699/hourly1!$F$8763+유형화!$G$74*hourly1!I1699/hourly1!$I$8763</f>
        <v>2.4995018214707372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443">
        <f>유형화!$F$71*hourly1!B1700/hourly1!$B$8763+유형화!$F$72*hourly1!C1700/hourly1!$C$8763+유형화!$F$73*hourly1!D1700/hourly1!$D$8763+유형화!$F$74*hourly1!E1700/hourly1!$E$8763</f>
        <v>220.20968594235345</v>
      </c>
      <c r="C1699" s="441">
        <f>hourly1!$F1700*유형화!$G$71/hourly1!$F$8763+유형화!$G$72*hourly1!$G1700/hourly1!$F$8763+유형화!$G$74*hourly1!I1700/hourly1!$I$8763</f>
        <v>2.7395210898135072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443">
        <f>유형화!$F$71*hourly1!B1701/hourly1!$B$8763+유형화!$F$72*hourly1!C1701/hourly1!$C$8763+유형화!$F$73*hourly1!D1701/hourly1!$D$8763+유형화!$F$74*hourly1!E1701/hourly1!$E$8763</f>
        <v>150.0669501488949</v>
      </c>
      <c r="C1700" s="441">
        <f>hourly1!$F1701*유형화!$G$71/hourly1!$F$8763+유형화!$G$72*hourly1!$G1701/hourly1!$F$8763+유형화!$G$74*hourly1!I1701/hourly1!$I$8763</f>
        <v>2.6579464043233227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443">
        <f>유형화!$F$71*hourly1!B1702/hourly1!$B$8763+유형화!$F$72*hourly1!C1702/hourly1!$C$8763+유형화!$F$73*hourly1!D1702/hourly1!$D$8763+유형화!$F$74*hourly1!E1702/hourly1!$E$8763</f>
        <v>159.16836760006836</v>
      </c>
      <c r="C1701" s="441">
        <f>hourly1!$F1702*유형화!$G$71/hourly1!$F$8763+유형화!$G$72*hourly1!$G1702/hourly1!$F$8763+유형화!$G$74*hourly1!I1702/hourly1!$I$8763</f>
        <v>2.7253827721497053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443">
        <f>유형화!$F$71*hourly1!B1703/hourly1!$B$8763+유형화!$F$72*hourly1!C1703/hourly1!$C$8763+유형화!$F$73*hourly1!D1703/hourly1!$D$8763+유형화!$F$74*hourly1!E1703/hourly1!$E$8763</f>
        <v>86.20104818126164</v>
      </c>
      <c r="C1702" s="441">
        <f>hourly1!$F1703*유형화!$G$71/hourly1!$F$8763+유형화!$G$72*hourly1!$G1703/hourly1!$F$8763+유형화!$G$74*hourly1!I1703/hourly1!$I$8763</f>
        <v>3.5090726789391162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443">
        <f>유형화!$F$71*hourly1!B1704/hourly1!$B$8763+유형화!$F$72*hourly1!C1704/hourly1!$C$8763+유형화!$F$73*hourly1!D1704/hourly1!$D$8763+유형화!$F$74*hourly1!E1704/hourly1!$E$8763</f>
        <v>84.61233594088678</v>
      </c>
      <c r="C1703" s="441">
        <f>hourly1!$F1704*유형화!$G$71/hourly1!$F$8763+유형화!$G$72*hourly1!$G1704/hourly1!$F$8763+유형화!$G$74*hourly1!I1704/hourly1!$I$8763</f>
        <v>0.39849713270134601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443">
        <f>유형화!$F$71*hourly1!B1705/hourly1!$B$8763+유형화!$F$72*hourly1!C1705/hourly1!$C$8763+유형화!$F$73*hourly1!D1705/hourly1!$D$8763+유형화!$F$74*hourly1!E1705/hourly1!$E$8763</f>
        <v>82.927862806556817</v>
      </c>
      <c r="C1704" s="441">
        <f>hourly1!$F1705*유형화!$G$71/hourly1!$F$8763+유형화!$G$72*hourly1!$G1705/hourly1!$F$8763+유형화!$G$74*hourly1!I1705/hourly1!$I$8763</f>
        <v>0.3187663646761229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443">
        <f>유형화!$F$71*hourly1!B1706/hourly1!$B$8763+유형화!$F$72*hourly1!C1706/hourly1!$C$8763+유형화!$F$73*hourly1!D1706/hourly1!$D$8763+유형화!$F$74*hourly1!E1706/hourly1!$E$8763</f>
        <v>82.582044376396169</v>
      </c>
      <c r="C1705" s="441">
        <f>hourly1!$F1706*유형화!$G$71/hourly1!$F$8763+유형화!$G$72*hourly1!$G1706/hourly1!$F$8763+유형화!$G$74*hourly1!I1706/hourly1!$I$8763</f>
        <v>0.29757680765984695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443">
        <f>유형화!$F$71*hourly1!B1707/hourly1!$B$8763+유형화!$F$72*hourly1!C1707/hourly1!$C$8763+유형화!$F$73*hourly1!D1707/hourly1!$D$8763+유형화!$F$74*hourly1!E1707/hourly1!$E$8763</f>
        <v>83.224551959299731</v>
      </c>
      <c r="C1706" s="441">
        <f>hourly1!$F1707*유형화!$G$71/hourly1!$F$8763+유형화!$G$72*hourly1!$G1707/hourly1!$F$8763+유형화!$G$74*hourly1!I1707/hourly1!$I$8763</f>
        <v>0.28942941768098324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443">
        <f>유형화!$F$71*hourly1!B1708/hourly1!$B$8763+유형화!$F$72*hourly1!C1708/hourly1!$C$8763+유형화!$F$73*hourly1!D1708/hourly1!$D$8763+유형화!$F$74*hourly1!E1708/hourly1!$E$8763</f>
        <v>83.441887429756079</v>
      </c>
      <c r="C1707" s="441">
        <f>hourly1!$F1708*유형화!$G$71/hourly1!$F$8763+유형화!$G$72*hourly1!$G1708/hourly1!$F$8763+유형화!$G$74*hourly1!I1708/hourly1!$I$8763</f>
        <v>0.52589529267043622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443">
        <f>유형화!$F$71*hourly1!B1709/hourly1!$B$8763+유형화!$F$72*hourly1!C1709/hourly1!$C$8763+유형화!$F$73*hourly1!D1709/hourly1!$D$8763+유형화!$F$74*hourly1!E1709/hourly1!$E$8763</f>
        <v>84.128120907167158</v>
      </c>
      <c r="C1708" s="441">
        <f>hourly1!$F1709*유형화!$G$71/hourly1!$F$8763+유형화!$G$72*hourly1!$G1709/hourly1!$F$8763+유형화!$G$74*hourly1!I1709/hourly1!$I$8763</f>
        <v>0.95672984963151186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443">
        <f>유형화!$F$71*hourly1!B1710/hourly1!$B$8763+유형화!$F$72*hourly1!C1710/hourly1!$C$8763+유형화!$F$73*hourly1!D1710/hourly1!$D$8763+유형화!$F$74*hourly1!E1710/hourly1!$E$8763</f>
        <v>84.534930513888483</v>
      </c>
      <c r="C1709" s="441">
        <f>hourly1!$F1710*유형화!$G$71/hourly1!$F$8763+유형화!$G$72*hourly1!$G1710/hourly1!$F$8763+유형화!$G$74*hourly1!I1710/hourly1!$I$8763</f>
        <v>1.272655972180138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443">
        <f>유형화!$F$71*hourly1!B1711/hourly1!$B$8763+유형화!$F$72*hourly1!C1711/hourly1!$C$8763+유형화!$F$73*hourly1!D1711/hourly1!$D$8763+유형화!$F$74*hourly1!E1711/hourly1!$E$8763</f>
        <v>85.039382768507352</v>
      </c>
      <c r="C1710" s="441">
        <f>hourly1!$F1711*유형화!$G$71/hourly1!$F$8763+유형화!$G$72*hourly1!$G1711/hourly1!$F$8763+유형화!$G$74*hourly1!I1711/hourly1!$I$8763</f>
        <v>1.5891701326035208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443">
        <f>유형화!$F$71*hourly1!B1712/hourly1!$B$8763+유형화!$F$72*hourly1!C1712/hourly1!$C$8763+유형화!$F$73*hourly1!D1712/hourly1!$D$8763+유형화!$F$74*hourly1!E1712/hourly1!$E$8763</f>
        <v>86.345180105400942</v>
      </c>
      <c r="C1711" s="441">
        <f>hourly1!$F1712*유형화!$G$71/hourly1!$F$8763+유형화!$G$72*hourly1!$G1712/hourly1!$F$8763+유형화!$G$74*hourly1!I1712/hourly1!$I$8763</f>
        <v>1.8810255733067942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443">
        <f>유형화!$F$71*hourly1!B1713/hourly1!$B$8763+유형화!$F$72*hourly1!C1713/hourly1!$C$8763+유형화!$F$73*hourly1!D1713/hourly1!$D$8763+유형화!$F$74*hourly1!E1713/hourly1!$E$8763</f>
        <v>93.280995989978393</v>
      </c>
      <c r="C1712" s="441">
        <f>hourly1!$F1713*유형화!$G$71/hourly1!$F$8763+유형화!$G$72*hourly1!$G1713/hourly1!$F$8763+유형화!$G$74*hourly1!I1713/hourly1!$I$8763</f>
        <v>6.6805014431996579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443">
        <f>유형화!$F$71*hourly1!B1714/hourly1!$B$8763+유형화!$F$72*hourly1!C1714/hourly1!$C$8763+유형화!$F$73*hourly1!D1714/hourly1!$D$8763+유형화!$F$74*hourly1!E1714/hourly1!$E$8763</f>
        <v>242.18000218933429</v>
      </c>
      <c r="C1713" s="441">
        <f>hourly1!$F1714*유형화!$G$71/hourly1!$F$8763+유형화!$G$72*hourly1!$G1714/hourly1!$F$8763+유형화!$G$74*hourly1!I1714/hourly1!$I$8763</f>
        <v>6.5965944358881936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443">
        <f>유형화!$F$71*hourly1!B1715/hourly1!$B$8763+유형화!$F$72*hourly1!C1715/hourly1!$C$8763+유형화!$F$73*hourly1!D1715/hourly1!$D$8763+유형화!$F$74*hourly1!E1715/hourly1!$E$8763</f>
        <v>380.13981375784886</v>
      </c>
      <c r="C1714" s="441">
        <f>hourly1!$F1715*유형화!$G$71/hourly1!$F$8763+유형화!$G$72*hourly1!$G1715/hourly1!$F$8763+유형화!$G$74*hourly1!I1715/hourly1!$I$8763</f>
        <v>5.9841891618147436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443">
        <f>유형화!$F$71*hourly1!B1716/hourly1!$B$8763+유형화!$F$72*hourly1!C1716/hourly1!$C$8763+유형화!$F$73*hourly1!D1716/hourly1!$D$8763+유형화!$F$74*hourly1!E1716/hourly1!$E$8763</f>
        <v>464.07167877699573</v>
      </c>
      <c r="C1715" s="441">
        <f>hourly1!$F1716*유형화!$G$71/hourly1!$F$8763+유형화!$G$72*hourly1!$G1716/hourly1!$F$8763+유형화!$G$74*hourly1!I1716/hourly1!$I$8763</f>
        <v>5.1833554373977542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443">
        <f>유형화!$F$71*hourly1!B1717/hourly1!$B$8763+유형화!$F$72*hourly1!C1717/hourly1!$C$8763+유형화!$F$73*hourly1!D1717/hourly1!$D$8763+유형화!$F$74*hourly1!E1717/hourly1!$E$8763</f>
        <v>546.8867196837208</v>
      </c>
      <c r="C1716" s="441">
        <f>hourly1!$F1717*유형화!$G$71/hourly1!$F$8763+유형화!$G$72*hourly1!$G1717/hourly1!$F$8763+유형화!$G$74*hourly1!I1717/hourly1!$I$8763</f>
        <v>4.479279200444827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443">
        <f>유형화!$F$71*hourly1!B1718/hourly1!$B$8763+유형화!$F$72*hourly1!C1718/hourly1!$C$8763+유형화!$F$73*hourly1!D1718/hourly1!$D$8763+유형화!$F$74*hourly1!E1718/hourly1!$E$8763</f>
        <v>458.37974544028032</v>
      </c>
      <c r="C1717" s="441">
        <f>hourly1!$F1718*유형화!$G$71/hourly1!$F$8763+유형화!$G$72*hourly1!$G1718/hourly1!$F$8763+유형화!$G$74*hourly1!I1718/hourly1!$I$8763</f>
        <v>3.8867622441676266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443">
        <f>유형화!$F$71*hourly1!B1719/hourly1!$B$8763+유형화!$F$72*hourly1!C1719/hourly1!$C$8763+유형화!$F$73*hourly1!D1719/hourly1!$D$8763+유형화!$F$74*hourly1!E1719/hourly1!$E$8763</f>
        <v>260.25968275075797</v>
      </c>
      <c r="C1718" s="441">
        <f>hourly1!$F1719*유형화!$G$71/hourly1!$F$8763+유형화!$G$72*hourly1!$G1719/hourly1!$F$8763+유형화!$G$74*hourly1!I1719/hourly1!$I$8763</f>
        <v>2.8302221570789938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443">
        <f>유형화!$F$71*hourly1!B1720/hourly1!$B$8763+유형화!$F$72*hourly1!C1720/hourly1!$C$8763+유형화!$F$73*hourly1!D1720/hourly1!$D$8763+유형화!$F$74*hourly1!E1720/hourly1!$E$8763</f>
        <v>361.85494571564755</v>
      </c>
      <c r="C1719" s="441">
        <f>hourly1!$F1720*유형화!$G$71/hourly1!$F$8763+유형화!$G$72*hourly1!$G1720/hourly1!$F$8763+유형화!$G$74*hourly1!I1720/hourly1!$I$8763</f>
        <v>2.952435129204531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443">
        <f>유형화!$F$71*hourly1!B1721/hourly1!$B$8763+유형화!$F$72*hourly1!C1721/hourly1!$C$8763+유형화!$F$73*hourly1!D1721/hourly1!$D$8763+유형화!$F$74*hourly1!E1721/hourly1!$E$8763</f>
        <v>528.47931601290361</v>
      </c>
      <c r="C1720" s="441">
        <f>hourly1!$F1721*유형화!$G$71/hourly1!$F$8763+유형화!$G$72*hourly1!$G1721/hourly1!$F$8763+유형화!$G$74*hourly1!I1721/hourly1!$I$8763</f>
        <v>2.6864352839080805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443">
        <f>유형화!$F$71*hourly1!B1722/hourly1!$B$8763+유형화!$F$72*hourly1!C1722/hourly1!$C$8763+유형화!$F$73*hourly1!D1722/hourly1!$D$8763+유형화!$F$74*hourly1!E1722/hourly1!$E$8763</f>
        <v>442.86041695696491</v>
      </c>
      <c r="C1721" s="441">
        <f>hourly1!$F1722*유형화!$G$71/hourly1!$F$8763+유형화!$G$72*hourly1!$G1722/hourly1!$F$8763+유형화!$G$74*hourly1!I1722/hourly1!$I$8763</f>
        <v>2.5139792448162517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443">
        <f>유형화!$F$71*hourly1!B1723/hourly1!$B$8763+유형화!$F$72*hourly1!C1723/hourly1!$C$8763+유형화!$F$73*hourly1!D1723/hourly1!$D$8763+유형화!$F$74*hourly1!E1723/hourly1!$E$8763</f>
        <v>386.78545295264286</v>
      </c>
      <c r="C1722" s="441">
        <f>hourly1!$F1723*유형화!$G$71/hourly1!$F$8763+유형화!$G$72*hourly1!$G1723/hourly1!$F$8763+유형화!$G$74*hourly1!I1723/hourly1!$I$8763</f>
        <v>2.6048391920685319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443">
        <f>유형화!$F$71*hourly1!B1724/hourly1!$B$8763+유형화!$F$72*hourly1!C1724/hourly1!$C$8763+유형화!$F$73*hourly1!D1724/hourly1!$D$8763+유형화!$F$74*hourly1!E1724/hourly1!$E$8763</f>
        <v>220.22085796764929</v>
      </c>
      <c r="C1723" s="441">
        <f>hourly1!$F1724*유형화!$G$71/hourly1!$F$8763+유형화!$G$72*hourly1!$G1724/hourly1!$F$8763+유형화!$G$74*hourly1!I1724/hourly1!$I$8763</f>
        <v>2.8064543781092133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443">
        <f>유형화!$F$71*hourly1!B1725/hourly1!$B$8763+유형화!$F$72*hourly1!C1725/hourly1!$C$8763+유형화!$F$73*hourly1!D1725/hourly1!$D$8763+유형화!$F$74*hourly1!E1725/hourly1!$E$8763</f>
        <v>150.37725943190028</v>
      </c>
      <c r="C1724" s="441">
        <f>hourly1!$F1725*유형화!$G$71/hourly1!$F$8763+유형화!$G$72*hourly1!$G1725/hourly1!$F$8763+유형화!$G$74*hourly1!I1725/hourly1!$I$8763</f>
        <v>2.7554187304454878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443">
        <f>유형화!$F$71*hourly1!B1726/hourly1!$B$8763+유형화!$F$72*hourly1!C1726/hourly1!$C$8763+유형화!$F$73*hourly1!D1726/hourly1!$D$8763+유형화!$F$74*hourly1!E1726/hourly1!$E$8763</f>
        <v>159.3316962583817</v>
      </c>
      <c r="C1725" s="441">
        <f>hourly1!$F1726*유형화!$G$71/hourly1!$F$8763+유형화!$G$72*hourly1!$G1726/hourly1!$F$8763+유형화!$G$74*hourly1!I1726/hourly1!$I$8763</f>
        <v>2.7795152454489909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443">
        <f>유형화!$F$71*hourly1!B1727/hourly1!$B$8763+유형화!$F$72*hourly1!C1727/hourly1!$C$8763+유형화!$F$73*hourly1!D1727/hourly1!$D$8763+유형화!$F$74*hourly1!E1727/hourly1!$E$8763</f>
        <v>86.366922184328388</v>
      </c>
      <c r="C1726" s="441">
        <f>hourly1!$F1727*유형화!$G$71/hourly1!$F$8763+유형화!$G$72*hourly1!$G1727/hourly1!$F$8763+유형화!$G$74*hourly1!I1727/hourly1!$I$8763</f>
        <v>3.5675245047952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443">
        <f>유형화!$F$71*hourly1!B1728/hourly1!$B$8763+유형화!$F$72*hourly1!C1728/hourly1!$C$8763+유형화!$F$73*hourly1!D1728/hourly1!$D$8763+유형화!$F$74*hourly1!E1728/hourly1!$E$8763</f>
        <v>84.711367389553004</v>
      </c>
      <c r="C1727" s="441">
        <f>hourly1!$F1728*유형화!$G$71/hourly1!$F$8763+유형화!$G$72*hourly1!$G1728/hourly1!$F$8763+유형화!$G$74*hourly1!I1728/hourly1!$I$8763</f>
        <v>0.39852011572233581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443">
        <f>유형화!$F$71*hourly1!B1729/hourly1!$B$8763+유형화!$F$72*hourly1!C1729/hourly1!$C$8763+유형화!$F$73*hourly1!D1729/hourly1!$D$8763+유형화!$F$74*hourly1!E1729/hourly1!$E$8763</f>
        <v>83.130371762322596</v>
      </c>
      <c r="C1728" s="441">
        <f>hourly1!$F1729*유형화!$G$71/hourly1!$F$8763+유형화!$G$72*hourly1!$G1729/hourly1!$F$8763+유형화!$G$74*hourly1!I1729/hourly1!$I$8763</f>
        <v>0.31878674012480995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443">
        <f>유형화!$F$71*hourly1!B1730/hourly1!$B$8763+유형화!$F$72*hourly1!C1730/hourly1!$C$8763+유형화!$F$73*hourly1!D1730/hourly1!$D$8763+유형화!$F$74*hourly1!E1730/hourly1!$E$8763</f>
        <v>82.874540986061803</v>
      </c>
      <c r="C1729" s="441">
        <f>hourly1!$F1730*유형화!$G$71/hourly1!$F$8763+유형화!$G$72*hourly1!$G1730/hourly1!$F$8763+유형화!$G$74*hourly1!I1730/hourly1!$I$8763</f>
        <v>0.29822227276646907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443">
        <f>유형화!$F$71*hourly1!B1731/hourly1!$B$8763+유형화!$F$72*hourly1!C1731/hourly1!$C$8763+유형화!$F$73*hourly1!D1731/hourly1!$D$8763+유형화!$F$74*hourly1!E1731/hourly1!$E$8763</f>
        <v>83.51112365101045</v>
      </c>
      <c r="C1730" s="441">
        <f>hourly1!$F1731*유형화!$G$71/hourly1!$F$8763+유형화!$G$72*hourly1!$G1731/hourly1!$F$8763+유형화!$G$74*hourly1!I1731/hourly1!$I$8763</f>
        <v>0.3091879632742921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443">
        <f>유형화!$F$71*hourly1!B1732/hourly1!$B$8763+유형화!$F$72*hourly1!C1732/hourly1!$C$8763+유형화!$F$73*hourly1!D1732/hourly1!$D$8763+유형화!$F$74*hourly1!E1732/hourly1!$E$8763</f>
        <v>83.868258745597416</v>
      </c>
      <c r="C1731" s="441">
        <f>hourly1!$F1732*유형화!$G$71/hourly1!$F$8763+유형화!$G$72*hourly1!$G1732/hourly1!$F$8763+유형화!$G$74*hourly1!I1732/hourly1!$I$8763</f>
        <v>0.65202459582902694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443">
        <f>유형화!$F$71*hourly1!B1733/hourly1!$B$8763+유형화!$F$72*hourly1!C1733/hourly1!$C$8763+유형화!$F$73*hourly1!D1733/hourly1!$D$8763+유형화!$F$74*hourly1!E1733/hourly1!$E$8763</f>
        <v>84.855136779845836</v>
      </c>
      <c r="C1732" s="441">
        <f>hourly1!$F1733*유형화!$G$71/hourly1!$F$8763+유형화!$G$72*hourly1!$G1733/hourly1!$F$8763+유형화!$G$74*hourly1!I1733/hourly1!$I$8763</f>
        <v>1.150199889418333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443">
        <f>유형화!$F$71*hourly1!B1734/hourly1!$B$8763+유형화!$F$72*hourly1!C1734/hourly1!$C$8763+유형화!$F$73*hourly1!D1734/hourly1!$D$8763+유형화!$F$74*hourly1!E1734/hourly1!$E$8763</f>
        <v>85.34680543148508</v>
      </c>
      <c r="C1733" s="441">
        <f>hourly1!$F1734*유형화!$G$71/hourly1!$F$8763+유형화!$G$72*hourly1!$G1734/hourly1!$F$8763+유형화!$G$74*hourly1!I1734/hourly1!$I$8763</f>
        <v>1.4908202067986216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443">
        <f>유형화!$F$71*hourly1!B1735/hourly1!$B$8763+유형화!$F$72*hourly1!C1735/hourly1!$C$8763+유형화!$F$73*hourly1!D1735/hourly1!$D$8763+유형화!$F$74*hourly1!E1735/hourly1!$E$8763</f>
        <v>85.950132716936167</v>
      </c>
      <c r="C1734" s="441">
        <f>hourly1!$F1735*유형화!$G$71/hourly1!$F$8763+유형화!$G$72*hourly1!$G1735/hourly1!$F$8763+유형화!$G$74*hourly1!I1735/hourly1!$I$8763</f>
        <v>1.8420635311732498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443">
        <f>유형화!$F$71*hourly1!B1736/hourly1!$B$8763+유형화!$F$72*hourly1!C1736/hourly1!$C$8763+유형화!$F$73*hourly1!D1736/hourly1!$D$8763+유형화!$F$74*hourly1!E1736/hourly1!$E$8763</f>
        <v>87.350472784653363</v>
      </c>
      <c r="C1735" s="441">
        <f>hourly1!$F1736*유형화!$G$71/hourly1!$F$8763+유형화!$G$72*hourly1!$G1736/hourly1!$F$8763+유형화!$G$74*hourly1!I1736/hourly1!$I$8763</f>
        <v>2.1666350900104563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443">
        <f>유형화!$F$71*hourly1!B1737/hourly1!$B$8763+유형화!$F$72*hourly1!C1737/hourly1!$C$8763+유형화!$F$73*hourly1!D1737/hourly1!$D$8763+유형화!$F$74*hourly1!E1737/hourly1!$E$8763</f>
        <v>94.200339439409092</v>
      </c>
      <c r="C1736" s="441">
        <f>hourly1!$F1737*유형화!$G$71/hourly1!$F$8763+유형화!$G$72*hourly1!$G1737/hourly1!$F$8763+유형화!$G$74*hourly1!I1737/hourly1!$I$8763</f>
        <v>6.9299177350662191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443">
        <f>유형화!$F$71*hourly1!B1738/hourly1!$B$8763+유형화!$F$72*hourly1!C1738/hourly1!$C$8763+유형화!$F$73*hourly1!D1738/hourly1!$D$8763+유형화!$F$74*hourly1!E1738/hourly1!$E$8763</f>
        <v>243.28325509208668</v>
      </c>
      <c r="C1737" s="441">
        <f>hourly1!$F1738*유형화!$G$71/hourly1!$F$8763+유형화!$G$72*hourly1!$G1738/hourly1!$F$8763+유형화!$G$74*hourly1!I1738/hourly1!$I$8763</f>
        <v>6.8339044366089663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443">
        <f>유형화!$F$71*hourly1!B1739/hourly1!$B$8763+유형화!$F$72*hourly1!C1739/hourly1!$C$8763+유형화!$F$73*hourly1!D1739/hourly1!$D$8763+유형화!$F$74*hourly1!E1739/hourly1!$E$8763</f>
        <v>381.17951362064917</v>
      </c>
      <c r="C1738" s="441">
        <f>hourly1!$F1739*유형화!$G$71/hourly1!$F$8763+유형화!$G$72*hourly1!$G1739/hourly1!$F$8763+유형화!$G$74*hourly1!I1739/hourly1!$I$8763</f>
        <v>6.1765253927798334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443">
        <f>유형화!$F$71*hourly1!B1740/hourly1!$B$8763+유형화!$F$72*hourly1!C1740/hourly1!$C$8763+유형화!$F$73*hourly1!D1740/hourly1!$D$8763+유형화!$F$74*hourly1!E1740/hourly1!$E$8763</f>
        <v>465.31309128658881</v>
      </c>
      <c r="C1739" s="441">
        <f>hourly1!$F1740*유형화!$G$71/hourly1!$F$8763+유형화!$G$72*hourly1!$G1740/hourly1!$F$8763+유형화!$G$74*hourly1!I1740/hourly1!$I$8763</f>
        <v>5.3589360758022213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443">
        <f>유형화!$F$71*hourly1!B1741/hourly1!$B$8763+유형화!$F$72*hourly1!C1741/hourly1!$C$8763+유형화!$F$73*hourly1!D1741/hourly1!$D$8763+유형화!$F$74*hourly1!E1741/hourly1!$E$8763</f>
        <v>548.37898373965788</v>
      </c>
      <c r="C1740" s="441">
        <f>hourly1!$F1741*유형화!$G$71/hourly1!$F$8763+유형화!$G$72*hourly1!$G1741/hourly1!$F$8763+유형화!$G$74*hourly1!I1741/hourly1!$I$8763</f>
        <v>4.6799443811904693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443">
        <f>유형화!$F$71*hourly1!B1742/hourly1!$B$8763+유형화!$F$72*hourly1!C1742/hourly1!$C$8763+유형화!$F$73*hourly1!D1742/hourly1!$D$8763+유형화!$F$74*hourly1!E1742/hourly1!$E$8763</f>
        <v>460.09673452434703</v>
      </c>
      <c r="C1741" s="441">
        <f>hourly1!$F1742*유형화!$G$71/hourly1!$F$8763+유형화!$G$72*hourly1!$G1742/hourly1!$F$8763+유형화!$G$74*hourly1!I1742/hourly1!$I$8763</f>
        <v>4.127661598483007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443">
        <f>유형화!$F$71*hourly1!B1743/hourly1!$B$8763+유형화!$F$72*hourly1!C1743/hourly1!$C$8763+유형화!$F$73*hourly1!D1743/hourly1!$D$8763+유형화!$F$74*hourly1!E1743/hourly1!$E$8763</f>
        <v>262.03481660966736</v>
      </c>
      <c r="C1742" s="441">
        <f>hourly1!$F1743*유형화!$G$71/hourly1!$F$8763+유형화!$G$72*hourly1!$G1743/hourly1!$F$8763+유형화!$G$74*hourly1!I1743/hourly1!$I$8763</f>
        <v>3.1097166741691069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443">
        <f>유형화!$F$71*hourly1!B1744/hourly1!$B$8763+유형화!$F$72*hourly1!C1744/hourly1!$C$8763+유형화!$F$73*hourly1!D1744/hourly1!$D$8763+유형화!$F$74*hourly1!E1744/hourly1!$E$8763</f>
        <v>364.46833222688906</v>
      </c>
      <c r="C1743" s="441">
        <f>hourly1!$F1744*유형화!$G$71/hourly1!$F$8763+유형화!$G$72*hourly1!$G1744/hourly1!$F$8763+유형화!$G$74*hourly1!I1744/hourly1!$I$8763</f>
        <v>3.3467391748832576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443">
        <f>유형화!$F$71*hourly1!B1745/hourly1!$B$8763+유형화!$F$72*hourly1!C1745/hourly1!$C$8763+유형화!$F$73*hourly1!D1745/hourly1!$D$8763+유형화!$F$74*hourly1!E1745/hourly1!$E$8763</f>
        <v>531.5424037969259</v>
      </c>
      <c r="C1744" s="441">
        <f>hourly1!$F1745*유형화!$G$71/hourly1!$F$8763+유형화!$G$72*hourly1!$G1745/hourly1!$F$8763+유형화!$G$74*hourly1!I1745/hourly1!$I$8763</f>
        <v>3.1845014233079918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443">
        <f>유형화!$F$71*hourly1!B1746/hourly1!$B$8763+유형화!$F$72*hourly1!C1746/hourly1!$C$8763+유형화!$F$73*hourly1!D1746/hourly1!$D$8763+유형화!$F$74*hourly1!E1746/hourly1!$E$8763</f>
        <v>446.57703267128693</v>
      </c>
      <c r="C1745" s="441">
        <f>hourly1!$F1746*유형화!$G$71/hourly1!$F$8763+유형화!$G$72*hourly1!$G1746/hourly1!$F$8763+유형화!$G$74*hourly1!I1746/hourly1!$I$8763</f>
        <v>3.1579692538505681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443">
        <f>유형화!$F$71*hourly1!B1747/hourly1!$B$8763+유형화!$F$72*hourly1!C1747/hourly1!$C$8763+유형화!$F$73*hourly1!D1747/hourly1!$D$8763+유형화!$F$74*hourly1!E1747/hourly1!$E$8763</f>
        <v>390.60814839803044</v>
      </c>
      <c r="C1746" s="441">
        <f>hourly1!$F1747*유형화!$G$71/hourly1!$F$8763+유형화!$G$72*hourly1!$G1747/hourly1!$F$8763+유형화!$G$74*hourly1!I1747/hourly1!$I$8763</f>
        <v>3.2370615305090489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443">
        <f>유형화!$F$71*hourly1!B1748/hourly1!$B$8763+유형화!$F$72*hourly1!C1748/hourly1!$C$8763+유형화!$F$73*hourly1!D1748/hourly1!$D$8763+유형화!$F$74*hourly1!E1748/hourly1!$E$8763</f>
        <v>224.16669690781254</v>
      </c>
      <c r="C1747" s="441">
        <f>hourly1!$F1748*유형화!$G$71/hourly1!$F$8763+유형화!$G$72*hourly1!$G1748/hourly1!$F$8763+유형화!$G$74*hourly1!I1748/hourly1!$I$8763</f>
        <v>3.4573278322504124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443">
        <f>유형화!$F$71*hourly1!B1749/hourly1!$B$8763+유형화!$F$72*hourly1!C1749/hourly1!$C$8763+유형화!$F$73*hourly1!D1749/hourly1!$D$8763+유형화!$F$74*hourly1!E1749/hourly1!$E$8763</f>
        <v>152.38092448623374</v>
      </c>
      <c r="C1748" s="441">
        <f>hourly1!$F1749*유형화!$G$71/hourly1!$F$8763+유형화!$G$72*hourly1!$G1749/hourly1!$F$8763+유형화!$G$74*hourly1!I1749/hourly1!$I$8763</f>
        <v>3.3291243569284479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443">
        <f>유형화!$F$71*hourly1!B1750/hourly1!$B$8763+유형화!$F$72*hourly1!C1750/hourly1!$C$8763+유형화!$F$73*hourly1!D1750/hourly1!$D$8763+유형화!$F$74*hourly1!E1750/hourly1!$E$8763</f>
        <v>160.90507481108912</v>
      </c>
      <c r="C1749" s="441">
        <f>hourly1!$F1750*유형화!$G$71/hourly1!$F$8763+유형화!$G$72*hourly1!$G1750/hourly1!$F$8763+유형화!$G$74*hourly1!I1750/hourly1!$I$8763</f>
        <v>3.2373857184515451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443">
        <f>유형화!$F$71*hourly1!B1751/hourly1!$B$8763+유형화!$F$72*hourly1!C1751/hourly1!$C$8763+유형화!$F$73*hourly1!D1751/hourly1!$D$8763+유형화!$F$74*hourly1!E1751/hourly1!$E$8763</f>
        <v>86.952858650598159</v>
      </c>
      <c r="C1750" s="441">
        <f>hourly1!$F1751*유형화!$G$71/hourly1!$F$8763+유형화!$G$72*hourly1!$G1751/hourly1!$F$8763+유형화!$G$74*hourly1!I1751/hourly1!$I$8763</f>
        <v>3.879266262134585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443">
        <f>유형화!$F$71*hourly1!B1752/hourly1!$B$8763+유형화!$F$72*hourly1!C1752/hourly1!$C$8763+유형화!$F$73*hourly1!D1752/hourly1!$D$8763+유형화!$F$74*hourly1!E1752/hourly1!$E$8763</f>
        <v>85.06698096520914</v>
      </c>
      <c r="C1751" s="441">
        <f>hourly1!$F1752*유형화!$G$71/hourly1!$F$8763+유형화!$G$72*hourly1!$G1752/hourly1!$F$8763+유형화!$G$74*hourly1!I1752/hourly1!$I$8763</f>
        <v>0.3985851231062415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443">
        <f>유형화!$F$71*hourly1!B1753/hourly1!$B$8763+유형화!$F$72*hourly1!C1753/hourly1!$C$8763+유형화!$F$73*hourly1!D1753/hourly1!$D$8763+유형화!$F$74*hourly1!E1753/hourly1!$E$8763</f>
        <v>83.286173404866034</v>
      </c>
      <c r="C1752" s="441">
        <f>hourly1!$F1753*유형화!$G$71/hourly1!$F$8763+유형화!$G$72*hourly1!$G1753/hourly1!$F$8763+유형화!$G$74*hourly1!I1753/hourly1!$I$8763</f>
        <v>0.31911317179231691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443">
        <f>유형화!$F$71*hourly1!B1754/hourly1!$B$8763+유형화!$F$72*hourly1!C1754/hourly1!$C$8763+유형화!$F$73*hourly1!D1754/hourly1!$D$8763+유형화!$F$74*hourly1!E1754/hourly1!$E$8763</f>
        <v>82.693252716443411</v>
      </c>
      <c r="C1753" s="441">
        <f>hourly1!$F1754*유형화!$G$71/hourly1!$F$8763+유형화!$G$72*hourly1!$G1754/hourly1!$F$8763+유형화!$G$74*hourly1!I1754/hourly1!$I$8763</f>
        <v>0.29874105837217629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443">
        <f>유형화!$F$71*hourly1!B1755/hourly1!$B$8763+유형화!$F$72*hourly1!C1755/hourly1!$C$8763+유형화!$F$73*hourly1!D1755/hourly1!$D$8763+유형화!$F$74*hourly1!E1755/hourly1!$E$8763</f>
        <v>82.804100821478983</v>
      </c>
      <c r="C1754" s="441">
        <f>hourly1!$F1755*유형화!$G$71/hourly1!$F$8763+유형화!$G$72*hourly1!$G1755/hourly1!$F$8763+유형화!$G$74*hourly1!I1755/hourly1!$I$8763</f>
        <v>0.27503143432885541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443">
        <f>유형화!$F$71*hourly1!B1756/hourly1!$B$8763+유형화!$F$72*hourly1!C1756/hourly1!$C$8763+유형화!$F$73*hourly1!D1756/hourly1!$D$8763+유형화!$F$74*hourly1!E1756/hourly1!$E$8763</f>
        <v>82.650427409465038</v>
      </c>
      <c r="C1755" s="441">
        <f>hourly1!$F1756*유형화!$G$71/hourly1!$F$8763+유형화!$G$72*hourly1!$G1756/hourly1!$F$8763+유형화!$G$74*hourly1!I1756/hourly1!$I$8763</f>
        <v>0.32699076899972623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443">
        <f>유형화!$F$71*hourly1!B1757/hourly1!$B$8763+유형화!$F$72*hourly1!C1757/hourly1!$C$8763+유형화!$F$73*hourly1!D1757/hourly1!$D$8763+유형화!$F$74*hourly1!E1757/hourly1!$E$8763</f>
        <v>82.814893652025731</v>
      </c>
      <c r="C1756" s="441">
        <f>hourly1!$F1757*유형화!$G$71/hourly1!$F$8763+유형화!$G$72*hourly1!$G1757/hourly1!$F$8763+유형화!$G$74*hourly1!I1757/hourly1!$I$8763</f>
        <v>0.51571072167016596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443">
        <f>유형화!$F$71*hourly1!B1758/hourly1!$B$8763+유형화!$F$72*hourly1!C1758/hourly1!$C$8763+유형화!$F$73*hourly1!D1758/hourly1!$D$8763+유형화!$F$74*hourly1!E1758/hourly1!$E$8763</f>
        <v>83.007624123198738</v>
      </c>
      <c r="C1757" s="441">
        <f>hourly1!$F1758*유형화!$G$71/hourly1!$F$8763+유형화!$G$72*hourly1!$G1758/hourly1!$F$8763+유형화!$G$74*hourly1!I1758/hourly1!$I$8763</f>
        <v>0.75381063487485989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443">
        <f>유형화!$F$71*hourly1!B1759/hourly1!$B$8763+유형화!$F$72*hourly1!C1759/hourly1!$C$8763+유형화!$F$73*hourly1!D1759/hourly1!$D$8763+유형화!$F$74*hourly1!E1759/hourly1!$E$8763</f>
        <v>83.188476318855649</v>
      </c>
      <c r="C1758" s="441">
        <f>hourly1!$F1759*유형화!$G$71/hourly1!$F$8763+유형화!$G$72*hourly1!$G1759/hourly1!$F$8763+유형화!$G$74*hourly1!I1759/hourly1!$I$8763</f>
        <v>0.98049156447965424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443">
        <f>유형화!$F$71*hourly1!B1760/hourly1!$B$8763+유형화!$F$72*hourly1!C1760/hourly1!$C$8763+유형화!$F$73*hourly1!D1760/hourly1!$D$8763+유형화!$F$74*hourly1!E1760/hourly1!$E$8763</f>
        <v>84.405196069247282</v>
      </c>
      <c r="C1759" s="441">
        <f>hourly1!$F1760*유형화!$G$71/hourly1!$F$8763+유형화!$G$72*hourly1!$G1760/hourly1!$F$8763+유형화!$G$74*hourly1!I1760/hourly1!$I$8763</f>
        <v>1.2397975291114716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443">
        <f>유형화!$F$71*hourly1!B1761/hourly1!$B$8763+유형화!$F$72*hourly1!C1761/hourly1!$C$8763+유형화!$F$73*hourly1!D1761/hourly1!$D$8763+유형화!$F$74*hourly1!E1761/hourly1!$E$8763</f>
        <v>91.38288927393036</v>
      </c>
      <c r="C1760" s="441">
        <f>hourly1!$F1761*유형화!$G$71/hourly1!$F$8763+유형화!$G$72*hourly1!$G1761/hourly1!$F$8763+유형화!$G$74*hourly1!I1761/hourly1!$I$8763</f>
        <v>6.0815286836731381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443">
        <f>유형화!$F$71*hourly1!B1762/hourly1!$B$8763+유형화!$F$72*hourly1!C1762/hourly1!$C$8763+유형화!$F$73*hourly1!D1762/hourly1!$D$8763+유형화!$F$74*hourly1!E1762/hourly1!$E$8763</f>
        <v>238.68383608234566</v>
      </c>
      <c r="C1761" s="441">
        <f>hourly1!$F1762*유형화!$G$71/hourly1!$F$8763+유형화!$G$72*hourly1!$G1762/hourly1!$F$8763+유형화!$G$74*hourly1!I1762/hourly1!$I$8763</f>
        <v>5.9392202433563606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443">
        <f>유형화!$F$71*hourly1!B1763/hourly1!$B$8763+유형화!$F$72*hourly1!C1763/hourly1!$C$8763+유형화!$F$73*hourly1!D1763/hourly1!$D$8763+유형화!$F$74*hourly1!E1763/hourly1!$E$8763</f>
        <v>375.99507295197077</v>
      </c>
      <c r="C1762" s="441">
        <f>hourly1!$F1763*유형화!$G$71/hourly1!$F$8763+유형화!$G$72*hourly1!$G1763/hourly1!$F$8763+유형화!$G$74*hourly1!I1763/hourly1!$I$8763</f>
        <v>5.3155184809400051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443">
        <f>유형화!$F$71*hourly1!B1764/hourly1!$B$8763+유형화!$F$72*hourly1!C1764/hourly1!$C$8763+유형화!$F$73*hourly1!D1764/hourly1!$D$8763+유형화!$F$74*hourly1!E1764/hourly1!$E$8763</f>
        <v>459.85557825926821</v>
      </c>
      <c r="C1763" s="441">
        <f>hourly1!$F1764*유형화!$G$71/hourly1!$F$8763+유형화!$G$72*hourly1!$G1764/hourly1!$F$8763+유형화!$G$74*hourly1!I1764/hourly1!$I$8763</f>
        <v>4.55081582411339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443">
        <f>유형화!$F$71*hourly1!B1765/hourly1!$B$8763+유형화!$F$72*hourly1!C1765/hourly1!$C$8763+유형화!$F$73*hourly1!D1765/hourly1!$D$8763+유형화!$F$74*hourly1!E1765/hourly1!$E$8763</f>
        <v>542.70560462153367</v>
      </c>
      <c r="C1764" s="441">
        <f>hourly1!$F1765*유형화!$G$71/hourly1!$F$8763+유형화!$G$72*hourly1!$G1765/hourly1!$F$8763+유형화!$G$74*hourly1!I1765/hourly1!$I$8763</f>
        <v>3.8463346251178132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443">
        <f>유형화!$F$71*hourly1!B1766/hourly1!$B$8763+유형화!$F$72*hourly1!C1766/hourly1!$C$8763+유형화!$F$73*hourly1!D1766/hourly1!$D$8763+유형화!$F$74*hourly1!E1766/hourly1!$E$8763</f>
        <v>453.66138725754439</v>
      </c>
      <c r="C1765" s="441">
        <f>hourly1!$F1766*유형화!$G$71/hourly1!$F$8763+유형화!$G$72*hourly1!$G1766/hourly1!$F$8763+유형화!$G$74*hourly1!I1766/hourly1!$I$8763</f>
        <v>3.2055179709340753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443">
        <f>유형화!$F$71*hourly1!B1767/hourly1!$B$8763+유형화!$F$72*hourly1!C1767/hourly1!$C$8763+유형화!$F$73*hourly1!D1767/hourly1!$D$8763+유형화!$F$74*hourly1!E1767/hourly1!$E$8763</f>
        <v>255.19595399052642</v>
      </c>
      <c r="C1766" s="441">
        <f>hourly1!$F1767*유형화!$G$71/hourly1!$F$8763+유형화!$G$72*hourly1!$G1767/hourly1!$F$8763+유형화!$G$74*hourly1!I1767/hourly1!$I$8763</f>
        <v>2.061763504595302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443">
        <f>유형화!$F$71*hourly1!B1768/hourly1!$B$8763+유형화!$F$72*hourly1!C1768/hourly1!$C$8763+유형화!$F$73*hourly1!D1768/hourly1!$D$8763+유형화!$F$74*hourly1!E1768/hourly1!$E$8763</f>
        <v>357.15476992113179</v>
      </c>
      <c r="C1767" s="441">
        <f>hourly1!$F1768*유형화!$G$71/hourly1!$F$8763+유형화!$G$72*hourly1!$G1768/hourly1!$F$8763+유형화!$G$74*hourly1!I1768/hourly1!$I$8763</f>
        <v>2.2322772055280602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443">
        <f>유형화!$F$71*hourly1!B1769/hourly1!$B$8763+유형화!$F$72*hourly1!C1769/hourly1!$C$8763+유형화!$F$73*hourly1!D1769/hourly1!$D$8763+유형화!$F$74*hourly1!E1769/hourly1!$E$8763</f>
        <v>523.81186946517107</v>
      </c>
      <c r="C1768" s="441">
        <f>hourly1!$F1769*유형화!$G$71/hourly1!$F$8763+유형화!$G$72*hourly1!$G1769/hourly1!$F$8763+유형화!$G$74*hourly1!I1769/hourly1!$I$8763</f>
        <v>2.0151880183926836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443">
        <f>유형화!$F$71*hourly1!B1770/hourly1!$B$8763+유형화!$F$72*hourly1!C1770/hourly1!$C$8763+유형화!$F$73*hourly1!D1770/hourly1!$D$8763+유형화!$F$74*hourly1!E1770/hourly1!$E$8763</f>
        <v>438.46743156864312</v>
      </c>
      <c r="C1769" s="441">
        <f>hourly1!$F1770*유형화!$G$71/hourly1!$F$8763+유형화!$G$72*hourly1!$G1770/hourly1!$F$8763+유형화!$G$74*hourly1!I1770/hourly1!$I$8763</f>
        <v>1.8777778723249994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443">
        <f>유형화!$F$71*hourly1!B1771/hourly1!$B$8763+유형화!$F$72*hourly1!C1771/hourly1!$C$8763+유형화!$F$73*hourly1!D1771/hourly1!$D$8763+유형화!$F$74*hourly1!E1771/hourly1!$E$8763</f>
        <v>382.70669677304556</v>
      </c>
      <c r="C1770" s="441">
        <f>hourly1!$F1771*유형화!$G$71/hourly1!$F$8763+유형화!$G$72*hourly1!$G1771/hourly1!$F$8763+유형화!$G$74*hourly1!I1771/hourly1!$I$8763</f>
        <v>2.0139173423456884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443">
        <f>유형화!$F$71*hourly1!B1772/hourly1!$B$8763+유형화!$F$72*hourly1!C1772/hourly1!$C$8763+유형화!$F$73*hourly1!D1772/hourly1!$D$8763+유형화!$F$74*hourly1!E1772/hourly1!$E$8763</f>
        <v>216.42133606136719</v>
      </c>
      <c r="C1771" s="441">
        <f>hourly1!$F1772*유형화!$G$71/hourly1!$F$8763+유형화!$G$72*hourly1!$G1772/hourly1!$F$8763+유형화!$G$74*hourly1!I1772/hourly1!$I$8763</f>
        <v>2.2552037695449059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443">
        <f>유형화!$F$71*hourly1!B1773/hourly1!$B$8763+유형화!$F$72*hourly1!C1773/hourly1!$C$8763+유형화!$F$73*hourly1!D1773/hourly1!$D$8763+유형화!$F$74*hourly1!E1773/hourly1!$E$8763</f>
        <v>148.07001106142394</v>
      </c>
      <c r="C1772" s="441">
        <f>hourly1!$F1773*유형화!$G$71/hourly1!$F$8763+유형화!$G$72*hourly1!$G1773/hourly1!$F$8763+유형화!$G$74*hourly1!I1773/hourly1!$I$8763</f>
        <v>2.1354238443009748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443">
        <f>유형화!$F$71*hourly1!B1774/hourly1!$B$8763+유형화!$F$72*hourly1!C1774/hourly1!$C$8763+유형화!$F$73*hourly1!D1774/hourly1!$D$8763+유형화!$F$74*hourly1!E1774/hourly1!$E$8763</f>
        <v>156.80304081383034</v>
      </c>
      <c r="C1773" s="441">
        <f>hourly1!$F1774*유형화!$G$71/hourly1!$F$8763+유형화!$G$72*hourly1!$G1774/hourly1!$F$8763+유형화!$G$74*hourly1!I1774/hourly1!$I$8763</f>
        <v>2.0969922915278882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443">
        <f>유형화!$F$71*hourly1!B1775/hourly1!$B$8763+유형화!$F$72*hourly1!C1775/hourly1!$C$8763+유형화!$F$73*hourly1!D1775/hourly1!$D$8763+유형화!$F$74*hourly1!E1775/hourly1!$E$8763</f>
        <v>84.564045489586732</v>
      </c>
      <c r="C1774" s="441">
        <f>hourly1!$F1775*유형화!$G$71/hourly1!$F$8763+유형화!$G$72*hourly1!$G1775/hourly1!$F$8763+유형화!$G$74*hourly1!I1775/hourly1!$I$8763</f>
        <v>2.7912137850561733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443">
        <f>유형화!$F$71*hourly1!B1776/hourly1!$B$8763+유형화!$F$72*hourly1!C1776/hourly1!$C$8763+유형화!$F$73*hourly1!D1776/hourly1!$D$8763+유형화!$F$74*hourly1!E1776/hourly1!$E$8763</f>
        <v>82.695188908498693</v>
      </c>
      <c r="C1775" s="441">
        <f>hourly1!$F1776*유형화!$G$71/hourly1!$F$8763+유형화!$G$72*hourly1!$G1776/hourly1!$F$8763+유형화!$G$74*hourly1!I1776/hourly1!$I$8763</f>
        <v>0.39826930365159241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443">
        <f>유형화!$F$71*hourly1!B1777/hourly1!$B$8763+유형화!$F$72*hourly1!C1777/hourly1!$C$8763+유형화!$F$73*hourly1!D1777/hourly1!$D$8763+유형화!$F$74*hourly1!E1777/hourly1!$E$8763</f>
        <v>80.885922782234388</v>
      </c>
      <c r="C1776" s="441">
        <f>hourly1!$F1777*유형화!$G$71/hourly1!$F$8763+유형화!$G$72*hourly1!$G1777/hourly1!$F$8763+유형화!$G$74*hourly1!I1777/hourly1!$I$8763</f>
        <v>0.3186057260940629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443">
        <f>유형화!$F$71*hourly1!B1778/hourly1!$B$8763+유형화!$F$72*hourly1!C1778/hourly1!$C$8763+유형화!$F$73*hourly1!D1778/hourly1!$D$8763+유형화!$F$74*hourly1!E1778/hourly1!$E$8763</f>
        <v>80.130232747753354</v>
      </c>
      <c r="C1777" s="441">
        <f>hourly1!$F1778*유형화!$G$71/hourly1!$F$8763+유형화!$G$72*hourly1!$G1778/hourly1!$F$8763+유형화!$G$74*hourly1!I1778/hourly1!$I$8763</f>
        <v>0.29482060373641122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443">
        <f>유형화!$F$71*hourly1!B1779/hourly1!$B$8763+유형화!$F$72*hourly1!C1779/hourly1!$C$8763+유형화!$F$73*hourly1!D1779/hourly1!$D$8763+유형화!$F$74*hourly1!E1779/hourly1!$E$8763</f>
        <v>80.385923767082829</v>
      </c>
      <c r="C1778" s="441">
        <f>hourly1!$F1779*유형화!$G$71/hourly1!$F$8763+유형화!$G$72*hourly1!$G1779/hourly1!$F$8763+유형화!$G$74*hourly1!I1779/hourly1!$I$8763</f>
        <v>0.25073534908240264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443">
        <f>유형화!$F$71*hourly1!B1780/hourly1!$B$8763+유형화!$F$72*hourly1!C1780/hourly1!$C$8763+유형화!$F$73*hourly1!D1780/hourly1!$D$8763+유형화!$F$74*hourly1!E1780/hourly1!$E$8763</f>
        <v>80.401432832321717</v>
      </c>
      <c r="C1779" s="441">
        <f>hourly1!$F1780*유형화!$G$71/hourly1!$F$8763+유형화!$G$72*hourly1!$G1780/hourly1!$F$8763+유형화!$G$74*hourly1!I1780/hourly1!$I$8763</f>
        <v>0.2540209508244039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443">
        <f>유형화!$F$71*hourly1!B1781/hourly1!$B$8763+유형화!$F$72*hourly1!C1781/hourly1!$C$8763+유형화!$F$73*hourly1!D1781/hourly1!$D$8763+유형화!$F$74*hourly1!E1781/hourly1!$E$8763</f>
        <v>80.700868705896141</v>
      </c>
      <c r="C1780" s="441">
        <f>hourly1!$F1781*유형화!$G$71/hourly1!$F$8763+유형화!$G$72*hourly1!$G1781/hourly1!$F$8763+유형화!$G$74*hourly1!I1781/hourly1!$I$8763</f>
        <v>0.24259669143868992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443">
        <f>유형화!$F$71*hourly1!B1782/hourly1!$B$8763+유형화!$F$72*hourly1!C1782/hourly1!$C$8763+유형화!$F$73*hourly1!D1782/hourly1!$D$8763+유형화!$F$74*hourly1!E1782/hourly1!$E$8763</f>
        <v>80.82150003545901</v>
      </c>
      <c r="C1781" s="441">
        <f>hourly1!$F1782*유형화!$G$71/hourly1!$F$8763+유형화!$G$72*hourly1!$G1782/hourly1!$F$8763+유형화!$G$74*hourly1!I1782/hourly1!$I$8763</f>
        <v>0.23844780134100799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443">
        <f>유형화!$F$71*hourly1!B1783/hourly1!$B$8763+유형화!$F$72*hourly1!C1783/hourly1!$C$8763+유형화!$F$73*hourly1!D1783/hourly1!$D$8763+유형화!$F$74*hourly1!E1783/hourly1!$E$8763</f>
        <v>80.960370632454314</v>
      </c>
      <c r="C1782" s="441">
        <f>hourly1!$F1783*유형화!$G$71/hourly1!$F$8763+유형화!$G$72*hourly1!$G1783/hourly1!$F$8763+유형화!$G$74*hourly1!I1783/hourly1!$I$8763</f>
        <v>0.27128168471706071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443">
        <f>유형화!$F$71*hourly1!B1784/hourly1!$B$8763+유형화!$F$72*hourly1!C1784/hourly1!$C$8763+유형화!$F$73*hourly1!D1784/hourly1!$D$8763+유형화!$F$74*hourly1!E1784/hourly1!$E$8763</f>
        <v>82.139720740320513</v>
      </c>
      <c r="C1783" s="441">
        <f>hourly1!$F1784*유형화!$G$71/hourly1!$F$8763+유형화!$G$72*hourly1!$G1784/hourly1!$F$8763+유형화!$G$74*hourly1!I1784/hourly1!$I$8763</f>
        <v>0.35997740759971553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443">
        <f>유형화!$F$71*hourly1!B1785/hourly1!$B$8763+유형화!$F$72*hourly1!C1785/hourly1!$C$8763+유형화!$F$73*hourly1!D1785/hourly1!$D$8763+유형화!$F$74*hourly1!E1785/hourly1!$E$8763</f>
        <v>88.911222060236852</v>
      </c>
      <c r="C1784" s="441">
        <f>hourly1!$F1785*유형화!$G$71/hourly1!$F$8763+유형화!$G$72*hourly1!$G1785/hourly1!$F$8763+유형화!$G$74*hourly1!I1785/hourly1!$I$8763</f>
        <v>5.0383835135773101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443">
        <f>유형화!$F$71*hourly1!B1786/hourly1!$B$8763+유형화!$F$72*hourly1!C1786/hourly1!$C$8763+유형화!$F$73*hourly1!D1786/hourly1!$D$8763+유형화!$F$74*hourly1!E1786/hourly1!$E$8763</f>
        <v>149.04317381760137</v>
      </c>
      <c r="C1785" s="441">
        <f>hourly1!$F1786*유형화!$G$71/hourly1!$F$8763+유형화!$G$72*hourly1!$G1786/hourly1!$F$8763+유형화!$G$74*hourly1!I1786/hourly1!$I$8763</f>
        <v>5.0986254681394625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443">
        <f>유형화!$F$71*hourly1!B1787/hourly1!$B$8763+유형화!$F$72*hourly1!C1787/hourly1!$C$8763+유형화!$F$73*hourly1!D1787/hourly1!$D$8763+유형화!$F$74*hourly1!E1787/hourly1!$E$8763</f>
        <v>150.67186984543574</v>
      </c>
      <c r="C1786" s="441">
        <f>hourly1!$F1787*유형화!$G$71/hourly1!$F$8763+유형화!$G$72*hourly1!$G1787/hourly1!$F$8763+유형화!$G$74*hourly1!I1787/hourly1!$I$8763</f>
        <v>4.6479780310552465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443">
        <f>유형화!$F$71*hourly1!B1788/hourly1!$B$8763+유형화!$F$72*hourly1!C1788/hourly1!$C$8763+유형화!$F$73*hourly1!D1788/hourly1!$D$8763+유형화!$F$74*hourly1!E1788/hourly1!$E$8763</f>
        <v>153.22781175421517</v>
      </c>
      <c r="C1787" s="441">
        <f>hourly1!$F1788*유형화!$G$71/hourly1!$F$8763+유형화!$G$72*hourly1!$G1788/hourly1!$F$8763+유형화!$G$74*hourly1!I1788/hourly1!$I$8763</f>
        <v>3.8859104776430553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443">
        <f>유형화!$F$71*hourly1!B1789/hourly1!$B$8763+유형화!$F$72*hourly1!C1789/hourly1!$C$8763+유형화!$F$73*hourly1!D1789/hourly1!$D$8763+유형화!$F$74*hourly1!E1789/hourly1!$E$8763</f>
        <v>155.54723016064736</v>
      </c>
      <c r="C1788" s="441">
        <f>hourly1!$F1789*유형화!$G$71/hourly1!$F$8763+유형화!$G$72*hourly1!$G1789/hourly1!$F$8763+유형화!$G$74*hourly1!I1789/hourly1!$I$8763</f>
        <v>3.298356822998862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443">
        <f>유형화!$F$71*hourly1!B1790/hourly1!$B$8763+유형화!$F$72*hourly1!C1790/hourly1!$C$8763+유형화!$F$73*hourly1!D1790/hourly1!$D$8763+유형화!$F$74*hourly1!E1790/hourly1!$E$8763</f>
        <v>152.50418281911595</v>
      </c>
      <c r="C1789" s="441">
        <f>hourly1!$F1790*유형화!$G$71/hourly1!$F$8763+유형화!$G$72*hourly1!$G1790/hourly1!$F$8763+유형화!$G$74*hourly1!I1790/hourly1!$I$8763</f>
        <v>2.9041958299494466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443">
        <f>유형화!$F$71*hourly1!B1791/hourly1!$B$8763+유형화!$F$72*hourly1!C1791/hourly1!$C$8763+유형화!$F$73*hourly1!D1791/hourly1!$D$8763+유형화!$F$74*hourly1!E1791/hourly1!$E$8763</f>
        <v>150.3452689459258</v>
      </c>
      <c r="C1790" s="441">
        <f>hourly1!$F1791*유형화!$G$71/hourly1!$F$8763+유형화!$G$72*hourly1!$G1791/hourly1!$F$8763+유형화!$G$74*hourly1!I1791/hourly1!$I$8763</f>
        <v>1.8348528054218201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443">
        <f>유형화!$F$71*hourly1!B1792/hourly1!$B$8763+유형화!$F$72*hourly1!C1792/hourly1!$C$8763+유형화!$F$73*hourly1!D1792/hourly1!$D$8763+유형화!$F$74*hourly1!E1792/hourly1!$E$8763</f>
        <v>143.53468753613072</v>
      </c>
      <c r="C1791" s="441">
        <f>hourly1!$F1792*유형화!$G$71/hourly1!$F$8763+유형화!$G$72*hourly1!$G1792/hourly1!$F$8763+유형화!$G$74*hourly1!I1792/hourly1!$I$8763</f>
        <v>2.3658967298041418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443">
        <f>유형화!$F$71*hourly1!B1793/hourly1!$B$8763+유형화!$F$72*hourly1!C1793/hourly1!$C$8763+유형화!$F$73*hourly1!D1793/hourly1!$D$8763+유형화!$F$74*hourly1!E1793/hourly1!$E$8763</f>
        <v>145.79762470133798</v>
      </c>
      <c r="C1792" s="441">
        <f>hourly1!$F1793*유형화!$G$71/hourly1!$F$8763+유형화!$G$72*hourly1!$G1793/hourly1!$F$8763+유형화!$G$74*hourly1!I1793/hourly1!$I$8763</f>
        <v>2.2787395958622234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443">
        <f>유형화!$F$71*hourly1!B1794/hourly1!$B$8763+유형화!$F$72*hourly1!C1794/hourly1!$C$8763+유형화!$F$73*hourly1!D1794/hourly1!$D$8763+유형화!$F$74*hourly1!E1794/hourly1!$E$8763</f>
        <v>144.0524424876744</v>
      </c>
      <c r="C1793" s="441">
        <f>hourly1!$F1794*유형화!$G$71/hourly1!$F$8763+유형화!$G$72*hourly1!$G1794/hourly1!$F$8763+유형화!$G$74*hourly1!I1794/hourly1!$I$8763</f>
        <v>2.2060654036165115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443">
        <f>유형화!$F$71*hourly1!B1795/hourly1!$B$8763+유형화!$F$72*hourly1!C1795/hourly1!$C$8763+유형화!$F$73*hourly1!D1795/hourly1!$D$8763+유형화!$F$74*hourly1!E1795/hourly1!$E$8763</f>
        <v>142.46414262158925</v>
      </c>
      <c r="C1794" s="441">
        <f>hourly1!$F1795*유형화!$G$71/hourly1!$F$8763+유형화!$G$72*hourly1!$G1795/hourly1!$F$8763+유형화!$G$74*hourly1!I1795/hourly1!$I$8763</f>
        <v>2.2812890738791887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443">
        <f>유형화!$F$71*hourly1!B1796/hourly1!$B$8763+유형화!$F$72*hourly1!C1796/hourly1!$C$8763+유형화!$F$73*hourly1!D1796/hourly1!$D$8763+유형화!$F$74*hourly1!E1796/hourly1!$E$8763</f>
        <v>140.98680691779916</v>
      </c>
      <c r="C1795" s="441">
        <f>hourly1!$F1796*유형화!$G$71/hourly1!$F$8763+유형화!$G$72*hourly1!$G1796/hourly1!$F$8763+유형화!$G$74*hourly1!I1796/hourly1!$I$8763</f>
        <v>2.44489846912664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443">
        <f>유형화!$F$71*hourly1!B1797/hourly1!$B$8763+유형화!$F$72*hourly1!C1797/hourly1!$C$8763+유형화!$F$73*hourly1!D1797/hourly1!$D$8763+유형화!$F$74*hourly1!E1797/hourly1!$E$8763</f>
        <v>148.09710452624833</v>
      </c>
      <c r="C1796" s="441">
        <f>hourly1!$F1797*유형화!$G$71/hourly1!$F$8763+유형화!$G$72*hourly1!$G1797/hourly1!$F$8763+유형화!$G$74*hourly1!I1797/hourly1!$I$8763</f>
        <v>2.2242869975819248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443">
        <f>유형화!$F$71*hourly1!B1798/hourly1!$B$8763+유형화!$F$72*hourly1!C1798/hourly1!$C$8763+유형화!$F$73*hourly1!D1798/hourly1!$D$8763+유형화!$F$74*hourly1!E1798/hourly1!$E$8763</f>
        <v>157.04063476375825</v>
      </c>
      <c r="C1797" s="441">
        <f>hourly1!$F1798*유형화!$G$71/hourly1!$F$8763+유형화!$G$72*hourly1!$G1798/hourly1!$F$8763+유형화!$G$74*hourly1!I1798/hourly1!$I$8763</f>
        <v>2.1655009173414341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443">
        <f>유형화!$F$71*hourly1!B1799/hourly1!$B$8763+유형화!$F$72*hourly1!C1799/hourly1!$C$8763+유형화!$F$73*hourly1!D1799/hourly1!$D$8763+유형화!$F$74*hourly1!E1799/hourly1!$E$8763</f>
        <v>85.112939368802117</v>
      </c>
      <c r="C1798" s="441">
        <f>hourly1!$F1799*유형화!$G$71/hourly1!$F$8763+유형화!$G$72*hourly1!$G1799/hourly1!$F$8763+유형화!$G$74*hourly1!I1799/hourly1!$I$8763</f>
        <v>2.9254798659807704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443">
        <f>유형화!$F$71*hourly1!B1800/hourly1!$B$8763+유형화!$F$72*hourly1!C1800/hourly1!$C$8763+유형화!$F$73*hourly1!D1800/hourly1!$D$8763+유형화!$F$74*hourly1!E1800/hourly1!$E$8763</f>
        <v>83.519961187499689</v>
      </c>
      <c r="C1799" s="441">
        <f>hourly1!$F1800*유형화!$G$71/hourly1!$F$8763+유형화!$G$72*hourly1!$G1800/hourly1!$F$8763+유형화!$G$74*hourly1!I1800/hourly1!$I$8763</f>
        <v>0.36579587166540861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443">
        <f>유형화!$F$71*hourly1!B1801/hourly1!$B$8763+유형화!$F$72*hourly1!C1801/hourly1!$C$8763+유형화!$F$73*hourly1!D1801/hourly1!$D$8763+유형화!$F$74*hourly1!E1801/hourly1!$E$8763</f>
        <v>81.881806691774329</v>
      </c>
      <c r="C1800" s="441">
        <f>hourly1!$F1801*유형화!$G$71/hourly1!$F$8763+유형화!$G$72*hourly1!$G1801/hourly1!$F$8763+유형화!$G$74*hourly1!I1801/hourly1!$I$8763</f>
        <v>0.33853000413160295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443">
        <f>유형화!$F$71*hourly1!B1802/hourly1!$B$8763+유형화!$F$72*hourly1!C1802/hourly1!$C$8763+유형화!$F$73*hourly1!D1802/hourly1!$D$8763+유형화!$F$74*hourly1!E1802/hourly1!$E$8763</f>
        <v>81.30197770206496</v>
      </c>
      <c r="C1801" s="441">
        <f>hourly1!$F1802*유형화!$G$71/hourly1!$F$8763+유형화!$G$72*hourly1!$G1802/hourly1!$F$8763+유형화!$G$74*hourly1!I1802/hourly1!$I$8763</f>
        <v>0.29090014910064554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443">
        <f>유형화!$F$71*hourly1!B1803/hourly1!$B$8763+유형화!$F$72*hourly1!C1803/hourly1!$C$8763+유형화!$F$73*hourly1!D1803/hourly1!$D$8763+유형화!$F$74*hourly1!E1803/hourly1!$E$8763</f>
        <v>81.715859290857267</v>
      </c>
      <c r="C1802" s="441">
        <f>hourly1!$F1803*유형화!$G$71/hourly1!$F$8763+유형화!$G$72*hourly1!$G1803/hourly1!$F$8763+유형화!$G$74*hourly1!I1803/hourly1!$I$8763</f>
        <v>0.26214578227079327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443">
        <f>유형화!$F$71*hourly1!B1804/hourly1!$B$8763+유형화!$F$72*hourly1!C1804/hourly1!$C$8763+유형화!$F$73*hourly1!D1804/hourly1!$D$8763+유형화!$F$74*hourly1!E1804/hourly1!$E$8763</f>
        <v>81.800917413018539</v>
      </c>
      <c r="C1803" s="441">
        <f>hourly1!$F1804*유형화!$G$71/hourly1!$F$8763+유형화!$G$72*hourly1!$G1804/hourly1!$F$8763+유형화!$G$74*hourly1!I1804/hourly1!$I$8763</f>
        <v>0.26870491815274627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443">
        <f>유형화!$F$71*hourly1!B1805/hourly1!$B$8763+유형화!$F$72*hourly1!C1805/hourly1!$C$8763+유형화!$F$73*hourly1!D1805/hourly1!$D$8763+유형화!$F$74*hourly1!E1805/hourly1!$E$8763</f>
        <v>82.251751530112301</v>
      </c>
      <c r="C1804" s="441">
        <f>hourly1!$F1805*유형화!$G$71/hourly1!$F$8763+유형화!$G$72*hourly1!$G1805/hourly1!$F$8763+유형화!$G$74*hourly1!I1805/hourly1!$I$8763</f>
        <v>0.43315601348286425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443">
        <f>유형화!$F$71*hourly1!B1806/hourly1!$B$8763+유형화!$F$72*hourly1!C1806/hourly1!$C$8763+유형화!$F$73*hourly1!D1806/hourly1!$D$8763+유형화!$F$74*hourly1!E1806/hourly1!$E$8763</f>
        <v>82.385574097009993</v>
      </c>
      <c r="C1805" s="441">
        <f>hourly1!$F1806*유형화!$G$71/hourly1!$F$8763+유형화!$G$72*hourly1!$G1806/hourly1!$F$8763+유형화!$G$74*hourly1!I1806/hourly1!$I$8763</f>
        <v>0.77556979483612676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443">
        <f>유형화!$F$71*hourly1!B1807/hourly1!$B$8763+유형화!$F$72*hourly1!C1807/hourly1!$C$8763+유형화!$F$73*hourly1!D1807/hourly1!$D$8763+유형화!$F$74*hourly1!E1807/hourly1!$E$8763</f>
        <v>82.605469132022861</v>
      </c>
      <c r="C1806" s="441">
        <f>hourly1!$F1807*유형화!$G$71/hourly1!$F$8763+유형화!$G$72*hourly1!$G1807/hourly1!$F$8763+유형화!$G$74*hourly1!I1807/hourly1!$I$8763</f>
        <v>1.1465596578432249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443">
        <f>유형화!$F$71*hourly1!B1808/hourly1!$B$8763+유형화!$F$72*hourly1!C1808/hourly1!$C$8763+유형화!$F$73*hourly1!D1808/hourly1!$D$8763+유형화!$F$74*hourly1!E1808/hourly1!$E$8763</f>
        <v>83.758199768501058</v>
      </c>
      <c r="C1807" s="441">
        <f>hourly1!$F1808*유형화!$G$71/hourly1!$F$8763+유형화!$G$72*hourly1!$G1808/hourly1!$F$8763+유형화!$G$74*hourly1!I1808/hourly1!$I$8763</f>
        <v>1.3671816203183662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443">
        <f>유형화!$F$71*hourly1!B1809/hourly1!$B$8763+유형화!$F$72*hourly1!C1809/hourly1!$C$8763+유형화!$F$73*hourly1!D1809/hourly1!$D$8763+유형화!$F$74*hourly1!E1809/hourly1!$E$8763</f>
        <v>90.469868896941165</v>
      </c>
      <c r="C1808" s="441">
        <f>hourly1!$F1809*유형화!$G$71/hourly1!$F$8763+유형화!$G$72*hourly1!$G1809/hourly1!$F$8763+유형화!$G$74*hourly1!I1809/hourly1!$I$8763</f>
        <v>5.9846542799439977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443">
        <f>유형화!$F$71*hourly1!B1810/hourly1!$B$8763+유형화!$F$72*hourly1!C1810/hourly1!$C$8763+유형화!$F$73*hourly1!D1810/hourly1!$D$8763+유형화!$F$74*hourly1!E1810/hourly1!$E$8763</f>
        <v>85.113915795281088</v>
      </c>
      <c r="C1809" s="441">
        <f>hourly1!$F1810*유형화!$G$71/hourly1!$F$8763+유형화!$G$72*hourly1!$G1810/hourly1!$F$8763+유형화!$G$74*hourly1!I1810/hourly1!$I$8763</f>
        <v>6.0501678360829745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443">
        <f>유형화!$F$71*hourly1!B1811/hourly1!$B$8763+유형화!$F$72*hourly1!C1811/hourly1!$C$8763+유형화!$F$73*hourly1!D1811/hourly1!$D$8763+유형화!$F$74*hourly1!E1811/hourly1!$E$8763</f>
        <v>87.913716886287986</v>
      </c>
      <c r="C1810" s="441">
        <f>hourly1!$F1811*유형화!$G$71/hourly1!$F$8763+유형화!$G$72*hourly1!$G1811/hourly1!$F$8763+유형화!$G$74*hourly1!I1811/hourly1!$I$8763</f>
        <v>5.5604434417602606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443">
        <f>유형화!$F$71*hourly1!B1812/hourly1!$B$8763+유형화!$F$72*hourly1!C1812/hourly1!$C$8763+유형화!$F$73*hourly1!D1812/hourly1!$D$8763+유형화!$F$74*hourly1!E1812/hourly1!$E$8763</f>
        <v>91.769173420093935</v>
      </c>
      <c r="C1811" s="441">
        <f>hourly1!$F1812*유형화!$G$71/hourly1!$F$8763+유형화!$G$72*hourly1!$G1812/hourly1!$F$8763+유형화!$G$74*hourly1!I1812/hourly1!$I$8763</f>
        <v>4.9420943582269699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443">
        <f>유형화!$F$71*hourly1!B1813/hourly1!$B$8763+유형화!$F$72*hourly1!C1813/hourly1!$C$8763+유형화!$F$73*hourly1!D1813/hourly1!$D$8763+유형화!$F$74*hourly1!E1813/hourly1!$E$8763</f>
        <v>94.876245679522924</v>
      </c>
      <c r="C1812" s="441">
        <f>hourly1!$F1813*유형화!$G$71/hourly1!$F$8763+유형화!$G$72*hourly1!$G1813/hourly1!$F$8763+유형화!$G$74*hourly1!I1813/hourly1!$I$8763</f>
        <v>4.3564820714823798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443">
        <f>유형화!$F$71*hourly1!B1814/hourly1!$B$8763+유형화!$F$72*hourly1!C1814/hourly1!$C$8763+유형화!$F$73*hourly1!D1814/hourly1!$D$8763+유형화!$F$74*hourly1!E1814/hourly1!$E$8763</f>
        <v>92.156367062926336</v>
      </c>
      <c r="C1813" s="441">
        <f>hourly1!$F1814*유형화!$G$71/hourly1!$F$8763+유형화!$G$72*hourly1!$G1814/hourly1!$F$8763+유형화!$G$74*hourly1!I1814/hourly1!$I$8763</f>
        <v>3.7952647758080778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443">
        <f>유형화!$F$71*hourly1!B1815/hourly1!$B$8763+유형화!$F$72*hourly1!C1815/hourly1!$C$8763+유형화!$F$73*hourly1!D1815/hourly1!$D$8763+유형화!$F$74*hourly1!E1815/hourly1!$E$8763</f>
        <v>90.260813422865994</v>
      </c>
      <c r="C1814" s="441">
        <f>hourly1!$F1815*유형화!$G$71/hourly1!$F$8763+유형화!$G$72*hourly1!$G1815/hourly1!$F$8763+유형화!$G$74*hourly1!I1815/hourly1!$I$8763</f>
        <v>2.5469279220148242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443">
        <f>유형화!$F$71*hourly1!B1816/hourly1!$B$8763+유형화!$F$72*hourly1!C1816/hourly1!$C$8763+유형화!$F$73*hourly1!D1816/hourly1!$D$8763+유형화!$F$74*hourly1!E1816/hourly1!$E$8763</f>
        <v>82.942822039409464</v>
      </c>
      <c r="C1815" s="441">
        <f>hourly1!$F1816*유형화!$G$71/hourly1!$F$8763+유형화!$G$72*hourly1!$G1816/hourly1!$F$8763+유형화!$G$74*hourly1!I1816/hourly1!$I$8763</f>
        <v>2.7135365105395475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443">
        <f>유형화!$F$71*hourly1!B1817/hourly1!$B$8763+유형화!$F$72*hourly1!C1817/hourly1!$C$8763+유형화!$F$73*hourly1!D1817/hourly1!$D$8763+유형화!$F$74*hourly1!E1817/hourly1!$E$8763</f>
        <v>85.339804548429541</v>
      </c>
      <c r="C1816" s="441">
        <f>hourly1!$F1817*유형화!$G$71/hourly1!$F$8763+유형화!$G$72*hourly1!$G1817/hourly1!$F$8763+유형화!$G$74*hourly1!I1817/hourly1!$I$8763</f>
        <v>2.5132231701310497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443">
        <f>유형화!$F$71*hourly1!B1818/hourly1!$B$8763+유형화!$F$72*hourly1!C1818/hourly1!$C$8763+유형화!$F$73*hourly1!D1818/hourly1!$D$8763+유형화!$F$74*hourly1!E1818/hourly1!$E$8763</f>
        <v>83.704460833782036</v>
      </c>
      <c r="C1817" s="441">
        <f>hourly1!$F1818*유형화!$G$71/hourly1!$F$8763+유형화!$G$72*hourly1!$G1818/hourly1!$F$8763+유형화!$G$74*hourly1!I1818/hourly1!$I$8763</f>
        <v>2.4522874800540695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443">
        <f>유형화!$F$71*hourly1!B1819/hourly1!$B$8763+유형화!$F$72*hourly1!C1819/hourly1!$C$8763+유형화!$F$73*hourly1!D1819/hourly1!$D$8763+유형화!$F$74*hourly1!E1819/hourly1!$E$8763</f>
        <v>82.387925104454524</v>
      </c>
      <c r="C1818" s="441">
        <f>hourly1!$F1819*유형화!$G$71/hourly1!$F$8763+유형화!$G$72*hourly1!$G1819/hourly1!$F$8763+유형화!$G$74*hourly1!I1819/hourly1!$I$8763</f>
        <v>2.4919579328767876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443">
        <f>유형화!$F$71*hourly1!B1820/hourly1!$B$8763+유형화!$F$72*hourly1!C1820/hourly1!$C$8763+유형화!$F$73*hourly1!D1820/hourly1!$D$8763+유형화!$F$74*hourly1!E1820/hourly1!$E$8763</f>
        <v>80.840234554900178</v>
      </c>
      <c r="C1819" s="441">
        <f>hourly1!$F1820*유형화!$G$71/hourly1!$F$8763+유형화!$G$72*hourly1!$G1820/hourly1!$F$8763+유형화!$G$74*hourly1!I1820/hourly1!$I$8763</f>
        <v>2.6856715684296137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443">
        <f>유형화!$F$71*hourly1!B1821/hourly1!$B$8763+유형화!$F$72*hourly1!C1821/hourly1!$C$8763+유형화!$F$73*hourly1!D1821/hourly1!$D$8763+유형화!$F$74*hourly1!E1821/hourly1!$E$8763</f>
        <v>87.770225060144313</v>
      </c>
      <c r="C1820" s="441">
        <f>hourly1!$F1821*유형화!$G$71/hourly1!$F$8763+유형화!$G$72*hourly1!$G1821/hourly1!$F$8763+유형화!$G$74*hourly1!I1821/hourly1!$I$8763</f>
        <v>2.577123002862256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443">
        <f>유형화!$F$71*hourly1!B1822/hourly1!$B$8763+유형화!$F$72*hourly1!C1822/hourly1!$C$8763+유형화!$F$73*hourly1!D1822/hourly1!$D$8763+유형화!$F$74*hourly1!E1822/hourly1!$E$8763</f>
        <v>96.24309877505037</v>
      </c>
      <c r="C1821" s="441">
        <f>hourly1!$F1822*유형화!$G$71/hourly1!$F$8763+유형화!$G$72*hourly1!$G1822/hourly1!$F$8763+유형화!$G$74*hourly1!I1822/hourly1!$I$8763</f>
        <v>2.5273941734104466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443">
        <f>유형화!$F$71*hourly1!B1823/hourly1!$B$8763+유형화!$F$72*hourly1!C1823/hourly1!$C$8763+유형화!$F$73*hourly1!D1823/hourly1!$D$8763+유형화!$F$74*hourly1!E1823/hourly1!$E$8763</f>
        <v>85.412484260866961</v>
      </c>
      <c r="C1822" s="441">
        <f>hourly1!$F1823*유형화!$G$71/hourly1!$F$8763+유형화!$G$72*hourly1!$G1823/hourly1!$F$8763+유형화!$G$74*hourly1!I1823/hourly1!$I$8763</f>
        <v>3.0966410938215043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443">
        <f>유형화!$F$71*hourly1!B1824/hourly1!$B$8763+유형화!$F$72*hourly1!C1824/hourly1!$C$8763+유형화!$F$73*hourly1!D1824/hourly1!$D$8763+유형화!$F$74*hourly1!E1824/hourly1!$E$8763</f>
        <v>83.534730822977778</v>
      </c>
      <c r="C1823" s="441">
        <f>hourly1!$F1824*유형화!$G$71/hourly1!$F$8763+유형화!$G$72*hourly1!$G1824/hourly1!$F$8763+유형화!$G$74*hourly1!I1824/hourly1!$I$8763</f>
        <v>0.3584904849752929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443">
        <f>유형화!$F$71*hourly1!B1825/hourly1!$B$8763+유형화!$F$72*hourly1!C1825/hourly1!$C$8763+유형화!$F$73*hourly1!D1825/hourly1!$D$8763+유형화!$F$74*hourly1!E1825/hourly1!$E$8763</f>
        <v>81.589281642502513</v>
      </c>
      <c r="C1824" s="441">
        <f>hourly1!$F1825*유형화!$G$71/hourly1!$F$8763+유형화!$G$72*hourly1!$G1825/hourly1!$F$8763+유형화!$G$74*hourly1!I1825/hourly1!$I$8763</f>
        <v>0.34720509397497568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443">
        <f>유형화!$F$71*hourly1!B1826/hourly1!$B$8763+유형화!$F$72*hourly1!C1826/hourly1!$C$8763+유형화!$F$73*hourly1!D1826/hourly1!$D$8763+유형화!$F$74*hourly1!E1826/hourly1!$E$8763</f>
        <v>80.75589934386177</v>
      </c>
      <c r="C1825" s="441">
        <f>hourly1!$F1826*유형화!$G$71/hourly1!$F$8763+유형화!$G$72*hourly1!$G1826/hourly1!$F$8763+유형화!$G$74*hourly1!I1826/hourly1!$I$8763</f>
        <v>0.2908098543295301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443">
        <f>유형화!$F$71*hourly1!B1827/hourly1!$B$8763+유형화!$F$72*hourly1!C1827/hourly1!$C$8763+유형화!$F$73*hourly1!D1827/hourly1!$D$8763+유형화!$F$74*hourly1!E1827/hourly1!$E$8763</f>
        <v>83.616198515990718</v>
      </c>
      <c r="C1826" s="441">
        <f>hourly1!$F1827*유형화!$G$71/hourly1!$F$8763+유형화!$G$72*hourly1!$G1827/hourly1!$F$8763+유형화!$G$74*hourly1!I1827/hourly1!$I$8763</f>
        <v>0.25185393695883451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443">
        <f>유형화!$F$71*hourly1!B1828/hourly1!$B$8763+유형화!$F$72*hourly1!C1828/hourly1!$C$8763+유형화!$F$73*hourly1!D1828/hourly1!$D$8763+유형화!$F$74*hourly1!E1828/hourly1!$E$8763</f>
        <v>82.927557151922713</v>
      </c>
      <c r="C1827" s="441">
        <f>hourly1!$F1828*유형화!$G$71/hourly1!$F$8763+유형화!$G$72*hourly1!$G1828/hourly1!$F$8763+유형화!$G$74*hourly1!I1828/hourly1!$I$8763</f>
        <v>0.23791646300352037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443">
        <f>유형화!$F$71*hourly1!B1829/hourly1!$B$8763+유형화!$F$72*hourly1!C1829/hourly1!$C$8763+유형화!$F$73*hourly1!D1829/hourly1!$D$8763+유형화!$F$74*hourly1!E1829/hourly1!$E$8763</f>
        <v>82.781183238829243</v>
      </c>
      <c r="C1828" s="441">
        <f>hourly1!$F1829*유형화!$G$71/hourly1!$F$8763+유형화!$G$72*hourly1!$G1829/hourly1!$F$8763+유형화!$G$74*hourly1!I1829/hourly1!$I$8763</f>
        <v>0.23679005241018186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443">
        <f>유형화!$F$71*hourly1!B1830/hourly1!$B$8763+유형화!$F$72*hourly1!C1830/hourly1!$C$8763+유형화!$F$73*hourly1!D1830/hourly1!$D$8763+유형화!$F$74*hourly1!E1830/hourly1!$E$8763</f>
        <v>82.575508006908208</v>
      </c>
      <c r="C1829" s="441">
        <f>hourly1!$F1830*유형화!$G$71/hourly1!$F$8763+유형화!$G$72*hourly1!$G1830/hourly1!$F$8763+유형화!$G$74*hourly1!I1830/hourly1!$I$8763</f>
        <v>0.23928004139392739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443">
        <f>유형화!$F$71*hourly1!B1831/hourly1!$B$8763+유형화!$F$72*hourly1!C1831/hourly1!$C$8763+유형화!$F$73*hourly1!D1831/hourly1!$D$8763+유형화!$F$74*hourly1!E1831/hourly1!$E$8763</f>
        <v>82.439348652369119</v>
      </c>
      <c r="C1830" s="441">
        <f>hourly1!$F1831*유형화!$G$71/hourly1!$F$8763+유형화!$G$72*hourly1!$G1831/hourly1!$F$8763+유형화!$G$74*hourly1!I1831/hourly1!$I$8763</f>
        <v>0.24801546924754825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443">
        <f>유형화!$F$71*hourly1!B1832/hourly1!$B$8763+유형화!$F$72*hourly1!C1832/hourly1!$C$8763+유형화!$F$73*hourly1!D1832/hourly1!$D$8763+유형화!$F$74*hourly1!E1832/hourly1!$E$8763</f>
        <v>83.387105567212188</v>
      </c>
      <c r="C1831" s="441">
        <f>hourly1!$F1832*유형화!$G$71/hourly1!$F$8763+유형화!$G$72*hourly1!$G1832/hourly1!$F$8763+유형화!$G$74*hourly1!I1832/hourly1!$I$8763</f>
        <v>0.40145599956975869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443">
        <f>유형화!$F$71*hourly1!B1833/hourly1!$B$8763+유형화!$F$72*hourly1!C1833/hourly1!$C$8763+유형화!$F$73*hourly1!D1833/hourly1!$D$8763+유형화!$F$74*hourly1!E1833/hourly1!$E$8763</f>
        <v>90.030183105471465</v>
      </c>
      <c r="C1832" s="441">
        <f>hourly1!$F1833*유형화!$G$71/hourly1!$F$8763+유형화!$G$72*hourly1!$G1833/hourly1!$F$8763+유형화!$G$74*hourly1!I1833/hourly1!$I$8763</f>
        <v>5.000188582830341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443">
        <f>유형화!$F$71*hourly1!B1834/hourly1!$B$8763+유형화!$F$72*hourly1!C1834/hourly1!$C$8763+유형화!$F$73*hourly1!D1834/hourly1!$D$8763+유형화!$F$74*hourly1!E1834/hourly1!$E$8763</f>
        <v>241.81965341924857</v>
      </c>
      <c r="C1833" s="441">
        <f>hourly1!$F1834*유형화!$G$71/hourly1!$F$8763+유형화!$G$72*hourly1!$G1834/hourly1!$F$8763+유형화!$G$74*hourly1!I1834/hourly1!$I$8763</f>
        <v>4.9713152985752691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443">
        <f>유형화!$F$71*hourly1!B1835/hourly1!$B$8763+유형화!$F$72*hourly1!C1835/hourly1!$C$8763+유형화!$F$73*hourly1!D1835/hourly1!$D$8763+유형화!$F$74*hourly1!E1835/hourly1!$E$8763</f>
        <v>379.55414272790347</v>
      </c>
      <c r="C1834" s="441">
        <f>hourly1!$F1835*유형화!$G$71/hourly1!$F$8763+유형화!$G$72*hourly1!$G1835/hourly1!$F$8763+유형화!$G$74*hourly1!I1835/hourly1!$I$8763</f>
        <v>4.3210571708561751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443">
        <f>유형화!$F$71*hourly1!B1836/hourly1!$B$8763+유형화!$F$72*hourly1!C1836/hourly1!$C$8763+유형화!$F$73*hourly1!D1836/hourly1!$D$8763+유형화!$F$74*hourly1!E1836/hourly1!$E$8763</f>
        <v>462.94147934738419</v>
      </c>
      <c r="C1835" s="441">
        <f>hourly1!$F1836*유형화!$G$71/hourly1!$F$8763+유형화!$G$72*hourly1!$G1836/hourly1!$F$8763+유형화!$G$74*hourly1!I1836/hourly1!$I$8763</f>
        <v>3.5100827190383228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443">
        <f>유형화!$F$71*hourly1!B1837/hourly1!$B$8763+유형화!$F$72*hourly1!C1837/hourly1!$C$8763+유형화!$F$73*hourly1!D1837/hourly1!$D$8763+유형화!$F$74*hourly1!E1837/hourly1!$E$8763</f>
        <v>544.5251184858929</v>
      </c>
      <c r="C1836" s="441">
        <f>hourly1!$F1837*유형화!$G$71/hourly1!$F$8763+유형화!$G$72*hourly1!$G1837/hourly1!$F$8763+유형화!$G$74*hourly1!I1837/hourly1!$I$8763</f>
        <v>2.8279784320747612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443">
        <f>유형화!$F$71*hourly1!B1838/hourly1!$B$8763+유형화!$F$72*hourly1!C1838/hourly1!$C$8763+유형화!$F$73*hourly1!D1838/hourly1!$D$8763+유형화!$F$74*hourly1!E1838/hourly1!$E$8763</f>
        <v>455.38382252619539</v>
      </c>
      <c r="C1837" s="441">
        <f>hourly1!$F1838*유형화!$G$71/hourly1!$F$8763+유형화!$G$72*hourly1!$G1838/hourly1!$F$8763+유형화!$G$74*hourly1!I1838/hourly1!$I$8763</f>
        <v>2.2500561792554712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443">
        <f>유형화!$F$71*hourly1!B1839/hourly1!$B$8763+유형화!$F$72*hourly1!C1839/hourly1!$C$8763+유형화!$F$73*hourly1!D1839/hourly1!$D$8763+유형화!$F$74*hourly1!E1839/hourly1!$E$8763</f>
        <v>256.73410061110661</v>
      </c>
      <c r="C1838" s="441">
        <f>hourly1!$F1839*유형화!$G$71/hourly1!$F$8763+유형화!$G$72*hourly1!$G1839/hourly1!$F$8763+유형화!$G$74*hourly1!I1839/hourly1!$I$8763</f>
        <v>1.1040427669671768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443">
        <f>유형화!$F$71*hourly1!B1840/hourly1!$B$8763+유형화!$F$72*hourly1!C1840/hourly1!$C$8763+유형화!$F$73*hourly1!D1840/hourly1!$D$8763+유형화!$F$74*hourly1!E1840/hourly1!$E$8763</f>
        <v>357.7943340047953</v>
      </c>
      <c r="C1839" s="441">
        <f>hourly1!$F1840*유형화!$G$71/hourly1!$F$8763+유형화!$G$72*hourly1!$G1840/hourly1!$F$8763+유형화!$G$74*hourly1!I1840/hourly1!$I$8763</f>
        <v>1.300823392677122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443">
        <f>유형화!$F$71*hourly1!B1841/hourly1!$B$8763+유형화!$F$72*hourly1!C1841/hourly1!$C$8763+유형화!$F$73*hourly1!D1841/hourly1!$D$8763+유형화!$F$74*hourly1!E1841/hourly1!$E$8763</f>
        <v>524.23400801962532</v>
      </c>
      <c r="C1840" s="441">
        <f>hourly1!$F1841*유형화!$G$71/hourly1!$F$8763+유형화!$G$72*hourly1!$G1841/hourly1!$F$8763+유형화!$G$74*hourly1!I1841/hourly1!$I$8763</f>
        <v>1.163587408182746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443">
        <f>유형화!$F$71*hourly1!B1842/hourly1!$B$8763+유형화!$F$72*hourly1!C1842/hourly1!$C$8763+유형화!$F$73*hourly1!D1842/hourly1!$D$8763+유형화!$F$74*hourly1!E1842/hourly1!$E$8763</f>
        <v>438.65738917821318</v>
      </c>
      <c r="C1841" s="441">
        <f>hourly1!$F1842*유형화!$G$71/hourly1!$F$8763+유형화!$G$72*hourly1!$G1842/hourly1!$F$8763+유형화!$G$74*hourly1!I1842/hourly1!$I$8763</f>
        <v>1.1300147935093554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443">
        <f>유형화!$F$71*hourly1!B1843/hourly1!$B$8763+유형화!$F$72*hourly1!C1843/hourly1!$C$8763+유형화!$F$73*hourly1!D1843/hourly1!$D$8763+유형화!$F$74*hourly1!E1843/hourly1!$E$8763</f>
        <v>382.15523384940479</v>
      </c>
      <c r="C1842" s="441">
        <f>hourly1!$F1843*유형화!$G$71/hourly1!$F$8763+유형화!$G$72*hourly1!$G1843/hourly1!$F$8763+유형화!$G$74*hourly1!I1843/hourly1!$I$8763</f>
        <v>1.3024966051181184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443">
        <f>유형화!$F$71*hourly1!B1844/hourly1!$B$8763+유형화!$F$72*hourly1!C1844/hourly1!$C$8763+유형화!$F$73*hourly1!D1844/hourly1!$D$8763+유형화!$F$74*hourly1!E1844/hourly1!$E$8763</f>
        <v>215.50257562386329</v>
      </c>
      <c r="C1843" s="441">
        <f>hourly1!$F1844*유형화!$G$71/hourly1!$F$8763+유형화!$G$72*hourly1!$G1844/hourly1!$F$8763+유형화!$G$74*hourly1!I1844/hourly1!$I$8763</f>
        <v>1.5548455062064162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443">
        <f>유형화!$F$71*hourly1!B1845/hourly1!$B$8763+유형화!$F$72*hourly1!C1845/hourly1!$C$8763+유형화!$F$73*hourly1!D1845/hourly1!$D$8763+유형화!$F$74*hourly1!E1845/hourly1!$E$8763</f>
        <v>146.58150577343756</v>
      </c>
      <c r="C1844" s="441">
        <f>hourly1!$F1845*유형화!$G$71/hourly1!$F$8763+유형화!$G$72*hourly1!$G1845/hourly1!$F$8763+유형화!$G$74*hourly1!I1845/hourly1!$I$8763</f>
        <v>1.4547254026556142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443">
        <f>유형화!$F$71*hourly1!B1846/hourly1!$B$8763+유형화!$F$72*hourly1!C1846/hourly1!$C$8763+유형화!$F$73*hourly1!D1846/hourly1!$D$8763+유형화!$F$74*hourly1!E1846/hourly1!$E$8763</f>
        <v>155.07979501640318</v>
      </c>
      <c r="C1845" s="441">
        <f>hourly1!$F1846*유형화!$G$71/hourly1!$F$8763+유형화!$G$72*hourly1!$G1846/hourly1!$F$8763+유형화!$G$74*hourly1!I1846/hourly1!$I$8763</f>
        <v>1.3817259309254988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443">
        <f>유형화!$F$71*hourly1!B1847/hourly1!$B$8763+유형화!$F$72*hourly1!C1847/hourly1!$C$8763+유형화!$F$73*hourly1!D1847/hourly1!$D$8763+유형화!$F$74*hourly1!E1847/hourly1!$E$8763</f>
        <v>82.934664612369076</v>
      </c>
      <c r="C1846" s="441">
        <f>hourly1!$F1847*유형화!$G$71/hourly1!$F$8763+유형화!$G$72*hourly1!$G1847/hourly1!$F$8763+유형화!$G$74*hourly1!I1847/hourly1!$I$8763</f>
        <v>2.1030607186873009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443">
        <f>유형화!$F$71*hourly1!B1848/hourly1!$B$8763+유형화!$F$72*hourly1!C1848/hourly1!$C$8763+유형화!$F$73*hourly1!D1848/hourly1!$D$8763+유형화!$F$74*hourly1!E1848/hourly1!$E$8763</f>
        <v>81.119317150315808</v>
      </c>
      <c r="C1847" s="441">
        <f>hourly1!$F1848*유형화!$G$71/hourly1!$F$8763+유형화!$G$72*hourly1!$G1848/hourly1!$F$8763+유형화!$G$74*hourly1!I1848/hourly1!$I$8763</f>
        <v>0.39805869670727667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443">
        <f>유형화!$F$71*hourly1!B1849/hourly1!$B$8763+유형화!$F$72*hourly1!C1849/hourly1!$C$8763+유형화!$F$73*hourly1!D1849/hourly1!$D$8763+유형화!$F$74*hourly1!E1849/hourly1!$E$8763</f>
        <v>79.227599865790395</v>
      </c>
      <c r="C1848" s="441">
        <f>hourly1!$F1849*유형화!$G$71/hourly1!$F$8763+유형화!$G$72*hourly1!$G1849/hourly1!$F$8763+유형화!$G$74*hourly1!I1849/hourly1!$I$8763</f>
        <v>0.31846352244176851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443">
        <f>유형화!$F$71*hourly1!B1850/hourly1!$B$8763+유형화!$F$72*hourly1!C1850/hourly1!$C$8763+유형화!$F$73*hourly1!D1850/hourly1!$D$8763+유형화!$F$74*hourly1!E1850/hourly1!$E$8763</f>
        <v>78.39566324713067</v>
      </c>
      <c r="C1849" s="441">
        <f>hourly1!$F1850*유형화!$G$71/hourly1!$F$8763+유형화!$G$72*hourly1!$G1850/hourly1!$F$8763+유형화!$G$74*hourly1!I1850/hourly1!$I$8763</f>
        <v>0.29469398487671322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443">
        <f>유형화!$F$71*hourly1!B1851/hourly1!$B$8763+유형화!$F$72*hourly1!C1851/hourly1!$C$8763+유형화!$F$73*hourly1!D1851/hourly1!$D$8763+유형화!$F$74*hourly1!E1851/hourly1!$E$8763</f>
        <v>78.723799423278948</v>
      </c>
      <c r="C1850" s="441">
        <f>hourly1!$F1851*유형화!$G$71/hourly1!$F$8763+유형화!$G$72*hourly1!$G1851/hourly1!$F$8763+유형화!$G$74*hourly1!I1851/hourly1!$I$8763</f>
        <v>0.25173544402212478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443">
        <f>유형화!$F$71*hourly1!B1852/hourly1!$B$8763+유형화!$F$72*hourly1!C1852/hourly1!$C$8763+유형화!$F$73*hourly1!D1852/hourly1!$D$8763+유형화!$F$74*hourly1!E1852/hourly1!$E$8763</f>
        <v>78.674821681496141</v>
      </c>
      <c r="C1851" s="441">
        <f>hourly1!$F1852*유형화!$G$71/hourly1!$F$8763+유형화!$G$72*hourly1!$G1852/hourly1!$F$8763+유형화!$G$74*hourly1!I1852/hourly1!$I$8763</f>
        <v>0.2374107152593242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443">
        <f>유형화!$F$71*hourly1!B1853/hourly1!$B$8763+유형화!$F$72*hourly1!C1853/hourly1!$C$8763+유형화!$F$73*hourly1!D1853/hourly1!$D$8763+유형화!$F$74*hourly1!E1853/hourly1!$E$8763</f>
        <v>78.948704568914522</v>
      </c>
      <c r="C1852" s="441">
        <f>hourly1!$F1853*유형화!$G$71/hourly1!$F$8763+유형화!$G$72*hourly1!$G1853/hourly1!$F$8763+유형화!$G$74*hourly1!I1853/hourly1!$I$8763</f>
        <v>0.23459114126482253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443">
        <f>유형화!$F$71*hourly1!B1854/hourly1!$B$8763+유형화!$F$72*hourly1!C1854/hourly1!$C$8763+유형화!$F$73*hourly1!D1854/hourly1!$D$8763+유형화!$F$74*hourly1!E1854/hourly1!$E$8763</f>
        <v>79.073289003736861</v>
      </c>
      <c r="C1853" s="441">
        <f>hourly1!$F1854*유형화!$G$71/hourly1!$F$8763+유형화!$G$72*hourly1!$G1854/hourly1!$F$8763+유형화!$G$74*hourly1!I1854/hourly1!$I$8763</f>
        <v>0.23463983616153589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443">
        <f>유형화!$F$71*hourly1!B1855/hourly1!$B$8763+유형화!$F$72*hourly1!C1855/hourly1!$C$8763+유형화!$F$73*hourly1!D1855/hourly1!$D$8763+유형화!$F$74*hourly1!E1855/hourly1!$E$8763</f>
        <v>79.163124979737006</v>
      </c>
      <c r="C1854" s="441">
        <f>hourly1!$F1855*유형화!$G$71/hourly1!$F$8763+유형화!$G$72*hourly1!$G1855/hourly1!$F$8763+유형화!$G$74*hourly1!I1855/hourly1!$I$8763</f>
        <v>0.23268906887340099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443">
        <f>유형화!$F$71*hourly1!B1856/hourly1!$B$8763+유형화!$F$72*hourly1!C1856/hourly1!$C$8763+유형화!$F$73*hourly1!D1856/hourly1!$D$8763+유형화!$F$74*hourly1!E1856/hourly1!$E$8763</f>
        <v>80.302261484459365</v>
      </c>
      <c r="C1855" s="441">
        <f>hourly1!$F1856*유형화!$G$71/hourly1!$F$8763+유형화!$G$72*hourly1!$G1856/hourly1!$F$8763+유형화!$G$74*hourly1!I1856/hourly1!$I$8763</f>
        <v>0.37045220746134333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443">
        <f>유형화!$F$71*hourly1!B1857/hourly1!$B$8763+유형화!$F$72*hourly1!C1857/hourly1!$C$8763+유형화!$F$73*hourly1!D1857/hourly1!$D$8763+유형화!$F$74*hourly1!E1857/hourly1!$E$8763</f>
        <v>87.080616749466046</v>
      </c>
      <c r="C1856" s="441">
        <f>hourly1!$F1857*유형화!$G$71/hourly1!$F$8763+유형화!$G$72*hourly1!$G1857/hourly1!$F$8763+유형화!$G$74*hourly1!I1857/hourly1!$I$8763</f>
        <v>4.0394923019993163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443">
        <f>유형화!$F$71*hourly1!B1858/hourly1!$B$8763+유형화!$F$72*hourly1!C1858/hourly1!$C$8763+유형화!$F$73*hourly1!D1858/hourly1!$D$8763+유형화!$F$74*hourly1!E1858/hourly1!$E$8763</f>
        <v>229.89919248732394</v>
      </c>
      <c r="C1857" s="441">
        <f>hourly1!$F1858*유형화!$G$71/hourly1!$F$8763+유형화!$G$72*hourly1!$G1858/hourly1!$F$8763+유형화!$G$74*hourly1!I1858/hourly1!$I$8763</f>
        <v>4.0471350357758791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443">
        <f>유형화!$F$71*hourly1!B1859/hourly1!$B$8763+유형화!$F$72*hourly1!C1859/hourly1!$C$8763+유형화!$F$73*hourly1!D1859/hourly1!$D$8763+유형화!$F$74*hourly1!E1859/hourly1!$E$8763</f>
        <v>366.25172549256001</v>
      </c>
      <c r="C1858" s="441">
        <f>hourly1!$F1859*유형화!$G$71/hourly1!$F$8763+유형화!$G$72*hourly1!$G1859/hourly1!$F$8763+유형화!$G$74*hourly1!I1859/hourly1!$I$8763</f>
        <v>3.393994934250673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443">
        <f>유형화!$F$71*hourly1!B1860/hourly1!$B$8763+유형화!$F$72*hourly1!C1860/hourly1!$C$8763+유형화!$F$73*hourly1!D1860/hourly1!$D$8763+유형화!$F$74*hourly1!E1860/hourly1!$E$8763</f>
        <v>448.72184689313946</v>
      </c>
      <c r="C1859" s="441">
        <f>hourly1!$F1860*유형화!$G$71/hourly1!$F$8763+유형화!$G$72*hourly1!$G1860/hourly1!$F$8763+유형화!$G$74*hourly1!I1860/hourly1!$I$8763</f>
        <v>2.5815424134259879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443">
        <f>유형화!$F$71*hourly1!B1861/hourly1!$B$8763+유형화!$F$72*hourly1!C1861/hourly1!$C$8763+유형화!$F$73*hourly1!D1861/hourly1!$D$8763+유형화!$F$74*hourly1!E1861/hourly1!$E$8763</f>
        <v>532.41419751135561</v>
      </c>
      <c r="C1860" s="441">
        <f>hourly1!$F1861*유형화!$G$71/hourly1!$F$8763+유형화!$G$72*hourly1!$G1861/hourly1!$F$8763+유형화!$G$74*hourly1!I1861/hourly1!$I$8763</f>
        <v>2.1098937103021962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443">
        <f>유형화!$F$71*hourly1!B1862/hourly1!$B$8763+유형화!$F$72*hourly1!C1862/hourly1!$C$8763+유형화!$F$73*hourly1!D1862/hourly1!$D$8763+유형화!$F$74*hourly1!E1862/hourly1!$E$8763</f>
        <v>445.00419575763533</v>
      </c>
      <c r="C1861" s="441">
        <f>hourly1!$F1862*유형화!$G$71/hourly1!$F$8763+유형화!$G$72*hourly1!$G1862/hourly1!$F$8763+유형화!$G$74*hourly1!I1862/hourly1!$I$8763</f>
        <v>1.5151721426053149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443">
        <f>유형화!$F$71*hourly1!B1863/hourly1!$B$8763+유형화!$F$72*hourly1!C1863/hourly1!$C$8763+유형화!$F$73*hourly1!D1863/hourly1!$D$8763+유형화!$F$74*hourly1!E1863/hourly1!$E$8763</f>
        <v>247.83400643478194</v>
      </c>
      <c r="C1862" s="441">
        <f>hourly1!$F1863*유형화!$G$71/hourly1!$F$8763+유형화!$G$72*hourly1!$G1863/hourly1!$F$8763+유형화!$G$74*hourly1!I1863/hourly1!$I$8763</f>
        <v>0.48196982762145846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443">
        <f>유형화!$F$71*hourly1!B1864/hourly1!$B$8763+유형화!$F$72*hourly1!C1864/hourly1!$C$8763+유형화!$F$73*hourly1!D1864/hourly1!$D$8763+유형화!$F$74*hourly1!E1864/hourly1!$E$8763</f>
        <v>350.64152657299184</v>
      </c>
      <c r="C1863" s="441">
        <f>hourly1!$F1864*유형화!$G$71/hourly1!$F$8763+유형화!$G$72*hourly1!$G1864/hourly1!$F$8763+유형화!$G$74*hourly1!I1864/hourly1!$I$8763</f>
        <v>0.55702970595882739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443">
        <f>유형화!$F$71*hourly1!B1865/hourly1!$B$8763+유형화!$F$72*hourly1!C1865/hourly1!$C$8763+유형화!$F$73*hourly1!D1865/hourly1!$D$8763+유형화!$F$74*hourly1!E1865/hourly1!$E$8763</f>
        <v>519.12515508424895</v>
      </c>
      <c r="C1864" s="441">
        <f>hourly1!$F1865*유형화!$G$71/hourly1!$F$8763+유형화!$G$72*hourly1!$G1865/hourly1!$F$8763+유형화!$G$74*hourly1!I1865/hourly1!$I$8763</f>
        <v>0.50890708040396804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443">
        <f>유형화!$F$71*hourly1!B1866/hourly1!$B$8763+유형화!$F$72*hourly1!C1866/hourly1!$C$8763+유형화!$F$73*hourly1!D1866/hourly1!$D$8763+유형화!$F$74*hourly1!E1866/hourly1!$E$8763</f>
        <v>434.02209360527138</v>
      </c>
      <c r="C1865" s="441">
        <f>hourly1!$F1866*유형화!$G$71/hourly1!$F$8763+유형화!$G$72*hourly1!$G1866/hourly1!$F$8763+유형화!$G$74*hourly1!I1866/hourly1!$I$8763</f>
        <v>0.60232529864957529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443">
        <f>유형화!$F$71*hourly1!B1867/hourly1!$B$8763+유형화!$F$72*hourly1!C1867/hourly1!$C$8763+유형화!$F$73*hourly1!D1867/hourly1!$D$8763+유형화!$F$74*hourly1!E1867/hourly1!$E$8763</f>
        <v>377.89233595970205</v>
      </c>
      <c r="C1866" s="441">
        <f>hourly1!$F1867*유형화!$G$71/hourly1!$F$8763+유형화!$G$72*hourly1!$G1867/hourly1!$F$8763+유형화!$G$74*hourly1!I1867/hourly1!$I$8763</f>
        <v>0.87504182570800459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443">
        <f>유형화!$F$71*hourly1!B1868/hourly1!$B$8763+유형화!$F$72*hourly1!C1868/hourly1!$C$8763+유형화!$F$73*hourly1!D1868/hourly1!$D$8763+유형화!$F$74*hourly1!E1868/hourly1!$E$8763</f>
        <v>210.34627594550363</v>
      </c>
      <c r="C1867" s="441">
        <f>hourly1!$F1868*유형화!$G$71/hourly1!$F$8763+유형화!$G$72*hourly1!$G1868/hourly1!$F$8763+유형화!$G$74*hourly1!I1868/hourly1!$I$8763</f>
        <v>1.1366063724420385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443">
        <f>유형화!$F$71*hourly1!B1869/hourly1!$B$8763+유형화!$F$72*hourly1!C1869/hourly1!$C$8763+유형화!$F$73*hourly1!D1869/hourly1!$D$8763+유형화!$F$74*hourly1!E1869/hourly1!$E$8763</f>
        <v>144.19015200760705</v>
      </c>
      <c r="C1868" s="441">
        <f>hourly1!$F1869*유형화!$G$71/hourly1!$F$8763+유형화!$G$72*hourly1!$G1869/hourly1!$F$8763+유형화!$G$74*hourly1!I1869/hourly1!$I$8763</f>
        <v>0.93119977627394956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443">
        <f>유형화!$F$71*hourly1!B1870/hourly1!$B$8763+유형화!$F$72*hourly1!C1870/hourly1!$C$8763+유형화!$F$73*hourly1!D1870/hourly1!$D$8763+유형화!$F$74*hourly1!E1870/hourly1!$E$8763</f>
        <v>153.01200339005973</v>
      </c>
      <c r="C1869" s="441">
        <f>hourly1!$F1870*유형화!$G$71/hourly1!$F$8763+유형화!$G$72*hourly1!$G1870/hourly1!$F$8763+유형화!$G$74*hourly1!I1870/hourly1!$I$8763</f>
        <v>1.0081432314317593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443">
        <f>유형화!$F$71*hourly1!B1871/hourly1!$B$8763+유형화!$F$72*hourly1!C1871/hourly1!$C$8763+유형화!$F$73*hourly1!D1871/hourly1!$D$8763+유형화!$F$74*hourly1!E1871/hourly1!$E$8763</f>
        <v>82.394601230873775</v>
      </c>
      <c r="C1870" s="441">
        <f>hourly1!$F1871*유형화!$G$71/hourly1!$F$8763+유형화!$G$72*hourly1!$G1871/hourly1!$F$8763+유형화!$G$74*hourly1!I1871/hourly1!$I$8763</f>
        <v>1.8654499375335227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443">
        <f>유형화!$F$71*hourly1!B1872/hourly1!$B$8763+유형화!$F$72*hourly1!C1872/hourly1!$C$8763+유형화!$F$73*hourly1!D1872/hourly1!$D$8763+유형화!$F$74*hourly1!E1872/hourly1!$E$8763</f>
        <v>80.753792371904623</v>
      </c>
      <c r="C1871" s="441">
        <f>hourly1!$F1872*유형화!$G$71/hourly1!$F$8763+유형화!$G$72*hourly1!$G1872/hourly1!$F$8763+유형화!$G$74*hourly1!I1872/hourly1!$I$8763</f>
        <v>0.39801770324503788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443">
        <f>유형화!$F$71*hourly1!B1873/hourly1!$B$8763+유형화!$F$72*hourly1!C1873/hourly1!$C$8763+유형화!$F$73*hourly1!D1873/hourly1!$D$8763+유형화!$F$74*hourly1!E1873/hourly1!$E$8763</f>
        <v>79.102266521338549</v>
      </c>
      <c r="C1872" s="441">
        <f>hourly1!$F1873*유형화!$G$71/hourly1!$F$8763+유형화!$G$72*hourly1!$G1873/hourly1!$F$8763+유형화!$G$74*hourly1!I1873/hourly1!$I$8763</f>
        <v>0.31845230381674738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443">
        <f>유형화!$F$71*hourly1!B1874/hourly1!$B$8763+유형화!$F$72*hourly1!C1874/hourly1!$C$8763+유형화!$F$73*hourly1!D1874/hourly1!$D$8763+유형화!$F$74*hourly1!E1874/hourly1!$E$8763</f>
        <v>78.49924503278632</v>
      </c>
      <c r="C1873" s="441">
        <f>hourly1!$F1874*유형화!$G$71/hourly1!$F$8763+유형화!$G$72*hourly1!$G1874/hourly1!$F$8763+유형화!$G$74*hourly1!I1874/hourly1!$I$8763</f>
        <v>0.29469859360915429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443">
        <f>유형화!$F$71*hourly1!B1875/hourly1!$B$8763+유형화!$F$72*hourly1!C1875/hourly1!$C$8763+유형화!$F$73*hourly1!D1875/hourly1!$D$8763+유형화!$F$74*hourly1!E1875/hourly1!$E$8763</f>
        <v>78.854076519272411</v>
      </c>
      <c r="C1874" s="441">
        <f>hourly1!$F1875*유형화!$G$71/hourly1!$F$8763+유형화!$G$72*hourly1!$G1875/hourly1!$F$8763+유형화!$G$74*hourly1!I1875/hourly1!$I$8763</f>
        <v>0.25174132622010881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443">
        <f>유형화!$F$71*hourly1!B1876/hourly1!$B$8763+유형화!$F$72*hourly1!C1876/hourly1!$C$8763+유형화!$F$73*hourly1!D1876/hourly1!$D$8763+유형화!$F$74*hourly1!E1876/hourly1!$E$8763</f>
        <v>78.95139211169888</v>
      </c>
      <c r="C1875" s="441">
        <f>hourly1!$F1876*유형화!$G$71/hourly1!$F$8763+유형화!$G$72*hourly1!$G1876/hourly1!$F$8763+유형화!$G$74*hourly1!I1876/hourly1!$I$8763</f>
        <v>0.23742508722759456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443">
        <f>유형화!$F$71*hourly1!B1877/hourly1!$B$8763+유형화!$F$72*hourly1!C1877/hourly1!$C$8763+유형화!$F$73*hourly1!D1877/hourly1!$D$8763+유형화!$F$74*hourly1!E1877/hourly1!$E$8763</f>
        <v>79.381332598116302</v>
      </c>
      <c r="C1876" s="441">
        <f>hourly1!$F1877*유형화!$G$71/hourly1!$F$8763+유형화!$G$72*hourly1!$G1877/hourly1!$F$8763+유형화!$G$74*hourly1!I1877/hourly1!$I$8763</f>
        <v>0.23464317142843413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443">
        <f>유형화!$F$71*hourly1!B1878/hourly1!$B$8763+유형화!$F$72*hourly1!C1878/hourly1!$C$8763+유형화!$F$73*hourly1!D1878/hourly1!$D$8763+유형화!$F$74*hourly1!E1878/hourly1!$E$8763</f>
        <v>79.548206727333891</v>
      </c>
      <c r="C1877" s="441">
        <f>hourly1!$F1878*유형화!$G$71/hourly1!$F$8763+유형화!$G$72*hourly1!$G1878/hourly1!$F$8763+유형화!$G$74*hourly1!I1878/hourly1!$I$8763</f>
        <v>0.23470138699611132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443">
        <f>유형화!$F$71*hourly1!B1879/hourly1!$B$8763+유형화!$F$72*hourly1!C1879/hourly1!$C$8763+유형화!$F$73*hourly1!D1879/hourly1!$D$8763+유형화!$F$74*hourly1!E1879/hourly1!$E$8763</f>
        <v>79.723465800441332</v>
      </c>
      <c r="C1878" s="441">
        <f>hourly1!$F1879*유형화!$G$71/hourly1!$F$8763+유형화!$G$72*hourly1!$G1879/hourly1!$F$8763+유형화!$G$74*hourly1!I1879/hourly1!$I$8763</f>
        <v>0.23273503491537947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443">
        <f>유형화!$F$71*hourly1!B1880/hourly1!$B$8763+유형화!$F$72*hourly1!C1880/hourly1!$C$8763+유형화!$F$73*hourly1!D1880/hourly1!$D$8763+유형화!$F$74*hourly1!E1880/hourly1!$E$8763</f>
        <v>80.842481283788686</v>
      </c>
      <c r="C1879" s="441">
        <f>hourly1!$F1880*유형화!$G$71/hourly1!$F$8763+유형화!$G$72*hourly1!$G1880/hourly1!$F$8763+유형화!$G$74*hourly1!I1880/hourly1!$I$8763</f>
        <v>0.37082436260596408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443">
        <f>유형화!$F$71*hourly1!B1881/hourly1!$B$8763+유형화!$F$72*hourly1!C1881/hourly1!$C$8763+유형화!$F$73*hourly1!D1881/hourly1!$D$8763+유형화!$F$74*hourly1!E1881/hourly1!$E$8763</f>
        <v>87.616779164979761</v>
      </c>
      <c r="C1880" s="441">
        <f>hourly1!$F1881*유형화!$G$71/hourly1!$F$8763+유형화!$G$72*hourly1!$G1881/hourly1!$F$8763+유형화!$G$74*hourly1!I1881/hourly1!$I$8763</f>
        <v>4.3485737291782902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443">
        <f>유형화!$F$71*hourly1!B1882/hourly1!$B$8763+유형화!$F$72*hourly1!C1882/hourly1!$C$8763+유형화!$F$73*hourly1!D1882/hourly1!$D$8763+유형화!$F$74*hourly1!E1882/hourly1!$E$8763</f>
        <v>228.07691524123061</v>
      </c>
      <c r="C1881" s="441">
        <f>hourly1!$F1882*유형화!$G$71/hourly1!$F$8763+유형화!$G$72*hourly1!$G1882/hourly1!$F$8763+유형화!$G$74*hourly1!I1882/hourly1!$I$8763</f>
        <v>4.319584862764887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443">
        <f>유형화!$F$71*hourly1!B1883/hourly1!$B$8763+유형화!$F$72*hourly1!C1883/hourly1!$C$8763+유형화!$F$73*hourly1!D1883/hourly1!$D$8763+유형화!$F$74*hourly1!E1883/hourly1!$E$8763</f>
        <v>365.26254859014506</v>
      </c>
      <c r="C1882" s="441">
        <f>hourly1!$F1883*유형화!$G$71/hourly1!$F$8763+유형화!$G$72*hourly1!$G1883/hourly1!$F$8763+유형화!$G$74*hourly1!I1883/hourly1!$I$8763</f>
        <v>3.7472136462472716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443">
        <f>유형화!$F$71*hourly1!B1884/hourly1!$B$8763+유형화!$F$72*hourly1!C1884/hourly1!$C$8763+유형화!$F$73*hourly1!D1884/hourly1!$D$8763+유형화!$F$74*hourly1!E1884/hourly1!$E$8763</f>
        <v>448.39863550879534</v>
      </c>
      <c r="C1883" s="441">
        <f>hourly1!$F1884*유형화!$G$71/hourly1!$F$8763+유형화!$G$72*hourly1!$G1884/hourly1!$F$8763+유형화!$G$74*hourly1!I1884/hourly1!$I$8763</f>
        <v>2.9531335340930078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443">
        <f>유형화!$F$71*hourly1!B1885/hourly1!$B$8763+유형화!$F$72*hourly1!C1885/hourly1!$C$8763+유형화!$F$73*hourly1!D1885/hourly1!$D$8763+유형화!$F$74*hourly1!E1885/hourly1!$E$8763</f>
        <v>531.40133041698971</v>
      </c>
      <c r="C1884" s="441">
        <f>hourly1!$F1885*유형화!$G$71/hourly1!$F$8763+유형화!$G$72*hourly1!$G1885/hourly1!$F$8763+유형화!$G$74*hourly1!I1885/hourly1!$I$8763</f>
        <v>2.2871408906138573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443">
        <f>유형화!$F$71*hourly1!B1886/hourly1!$B$8763+유형화!$F$72*hourly1!C1886/hourly1!$C$8763+유형화!$F$73*hourly1!D1886/hourly1!$D$8763+유형화!$F$74*hourly1!E1886/hourly1!$E$8763</f>
        <v>444.41432514584346</v>
      </c>
      <c r="C1885" s="441">
        <f>hourly1!$F1886*유형화!$G$71/hourly1!$F$8763+유형화!$G$72*hourly1!$G1886/hourly1!$F$8763+유형화!$G$74*hourly1!I1886/hourly1!$I$8763</f>
        <v>1.7499671701612136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443">
        <f>유형화!$F$71*hourly1!B1887/hourly1!$B$8763+유형화!$F$72*hourly1!C1887/hourly1!$C$8763+유형화!$F$73*hourly1!D1887/hourly1!$D$8763+유형화!$F$74*hourly1!E1887/hourly1!$E$8763</f>
        <v>247.38224329055282</v>
      </c>
      <c r="C1886" s="441">
        <f>hourly1!$F1887*유형화!$G$71/hourly1!$F$8763+유형화!$G$72*hourly1!$G1887/hourly1!$F$8763+유형화!$G$74*hourly1!I1887/hourly1!$I$8763</f>
        <v>0.65679687763058625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443">
        <f>유형화!$F$71*hourly1!B1888/hourly1!$B$8763+유형화!$F$72*hourly1!C1888/hourly1!$C$8763+유형화!$F$73*hourly1!D1888/hourly1!$D$8763+유형화!$F$74*hourly1!E1888/hourly1!$E$8763</f>
        <v>350.47854866982146</v>
      </c>
      <c r="C1887" s="441">
        <f>hourly1!$F1888*유형화!$G$71/hourly1!$F$8763+유형화!$G$72*hourly1!$G1888/hourly1!$F$8763+유형화!$G$74*hourly1!I1888/hourly1!$I$8763</f>
        <v>0.97773166144202728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443">
        <f>유형화!$F$71*hourly1!B1889/hourly1!$B$8763+유형화!$F$72*hourly1!C1889/hourly1!$C$8763+유형화!$F$73*hourly1!D1889/hourly1!$D$8763+유형화!$F$74*hourly1!E1889/hourly1!$E$8763</f>
        <v>519.10972659789422</v>
      </c>
      <c r="C1888" s="441">
        <f>hourly1!$F1889*유형화!$G$71/hourly1!$F$8763+유형화!$G$72*hourly1!$G1889/hourly1!$F$8763+유형화!$G$74*hourly1!I1889/hourly1!$I$8763</f>
        <v>0.89441044828030913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443">
        <f>유형화!$F$71*hourly1!B1890/hourly1!$B$8763+유형화!$F$72*hourly1!C1890/hourly1!$C$8763+유형화!$F$73*hourly1!D1890/hourly1!$D$8763+유형화!$F$74*hourly1!E1890/hourly1!$E$8763</f>
        <v>433.90996097802321</v>
      </c>
      <c r="C1889" s="441">
        <f>hourly1!$F1890*유형화!$G$71/hourly1!$F$8763+유형화!$G$72*hourly1!$G1890/hourly1!$F$8763+유형화!$G$74*hourly1!I1890/hourly1!$I$8763</f>
        <v>0.77198680856924073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443">
        <f>유형화!$F$71*hourly1!B1891/hourly1!$B$8763+유형화!$F$72*hourly1!C1891/hourly1!$C$8763+유형화!$F$73*hourly1!D1891/hourly1!$D$8763+유형화!$F$74*hourly1!E1891/hourly1!$E$8763</f>
        <v>377.55267700311498</v>
      </c>
      <c r="C1890" s="441">
        <f>hourly1!$F1891*유형화!$G$71/hourly1!$F$8763+유형화!$G$72*hourly1!$G1891/hourly1!$F$8763+유형화!$G$74*hourly1!I1891/hourly1!$I$8763</f>
        <v>0.95500697203433993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443">
        <f>유형화!$F$71*hourly1!B1892/hourly1!$B$8763+유형화!$F$72*hourly1!C1892/hourly1!$C$8763+유형화!$F$73*hourly1!D1892/hourly1!$D$8763+유형화!$F$74*hourly1!E1892/hourly1!$E$8763</f>
        <v>210.40913695503849</v>
      </c>
      <c r="C1891" s="441">
        <f>hourly1!$F1892*유형화!$G$71/hourly1!$F$8763+유형화!$G$72*hourly1!$G1892/hourly1!$F$8763+유형화!$G$74*hourly1!I1892/hourly1!$I$8763</f>
        <v>1.2548073216951574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443">
        <f>유형화!$F$71*hourly1!B1893/hourly1!$B$8763+유형화!$F$72*hourly1!C1893/hourly1!$C$8763+유형화!$F$73*hourly1!D1893/hourly1!$D$8763+유형화!$F$74*hourly1!E1893/hourly1!$E$8763</f>
        <v>144.94176813963466</v>
      </c>
      <c r="C1892" s="441">
        <f>hourly1!$F1893*유형화!$G$71/hourly1!$F$8763+유형화!$G$72*hourly1!$G1893/hourly1!$F$8763+유형화!$G$74*hourly1!I1893/hourly1!$I$8763</f>
        <v>1.1370698532584589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443">
        <f>유형화!$F$71*hourly1!B1894/hourly1!$B$8763+유형화!$F$72*hourly1!C1894/hourly1!$C$8763+유형화!$F$73*hourly1!D1894/hourly1!$D$8763+유형화!$F$74*hourly1!E1894/hourly1!$E$8763</f>
        <v>153.74555563222629</v>
      </c>
      <c r="C1893" s="441">
        <f>hourly1!$F1894*유형화!$G$71/hourly1!$F$8763+유형화!$G$72*hourly1!$G1894/hourly1!$F$8763+유형화!$G$74*hourly1!I1894/hourly1!$I$8763</f>
        <v>1.2483589166742233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443">
        <f>유형화!$F$71*hourly1!B1895/hourly1!$B$8763+유형화!$F$72*hourly1!C1895/hourly1!$C$8763+유형화!$F$73*hourly1!D1895/hourly1!$D$8763+유형화!$F$74*hourly1!E1895/hourly1!$E$8763</f>
        <v>83.185952232674467</v>
      </c>
      <c r="C1894" s="441">
        <f>hourly1!$F1895*유형화!$G$71/hourly1!$F$8763+유형화!$G$72*hourly1!$G1895/hourly1!$F$8763+유형화!$G$74*hourly1!I1895/hourly1!$I$8763</f>
        <v>2.1435922767819053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443">
        <f>유형화!$F$71*hourly1!B1896/hourly1!$B$8763+유형화!$F$72*hourly1!C1896/hourly1!$C$8763+유형화!$F$73*hourly1!D1896/hourly1!$D$8763+유형화!$F$74*hourly1!E1896/hourly1!$E$8763</f>
        <v>81.561581466079517</v>
      </c>
      <c r="C1895" s="441">
        <f>hourly1!$F1896*유형화!$G$71/hourly1!$F$8763+유형화!$G$72*hourly1!$G1896/hourly1!$F$8763+유형화!$G$74*hourly1!I1896/hourly1!$I$8763</f>
        <v>0.39809981145194873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443">
        <f>유형화!$F$71*hourly1!B1897/hourly1!$B$8763+유형화!$F$72*hourly1!C1897/hourly1!$C$8763+유형화!$F$73*hourly1!D1897/hourly1!$D$8763+유형화!$F$74*hourly1!E1897/hourly1!$E$8763</f>
        <v>79.957118423813213</v>
      </c>
      <c r="C1896" s="441">
        <f>hourly1!$F1897*유형화!$G$71/hourly1!$F$8763+유형화!$G$72*hourly1!$G1897/hourly1!$F$8763+유형화!$G$74*hourly1!I1897/hourly1!$I$8763</f>
        <v>0.31851458234591878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443">
        <f>유형화!$F$71*hourly1!B1898/hourly1!$B$8763+유형화!$F$72*hourly1!C1898/hourly1!$C$8763+유형화!$F$73*hourly1!D1898/hourly1!$D$8763+유형화!$F$74*hourly1!E1898/hourly1!$E$8763</f>
        <v>79.450938534251051</v>
      </c>
      <c r="C1897" s="441">
        <f>hourly1!$F1898*유형화!$G$71/hourly1!$F$8763+유형화!$G$72*hourly1!$G1898/hourly1!$F$8763+유형화!$G$74*hourly1!I1898/hourly1!$I$8763</f>
        <v>0.2947585071308888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443">
        <f>유형화!$F$71*hourly1!B1899/hourly1!$B$8763+유형화!$F$72*hourly1!C1899/hourly1!$C$8763+유형화!$F$73*hourly1!D1899/hourly1!$D$8763+유형화!$F$74*hourly1!E1899/hourly1!$E$8763</f>
        <v>79.888074241032953</v>
      </c>
      <c r="C1898" s="441">
        <f>hourly1!$F1899*유형화!$G$71/hourly1!$F$8763+유형화!$G$72*hourly1!$G1899/hourly1!$F$8763+유형화!$G$74*hourly1!I1899/hourly1!$I$8763</f>
        <v>0.25179020304047117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443">
        <f>유형화!$F$71*hourly1!B1900/hourly1!$B$8763+유형화!$F$72*hourly1!C1900/hourly1!$C$8763+유형화!$F$73*hourly1!D1900/hourly1!$D$8763+유형화!$F$74*hourly1!E1900/hourly1!$E$8763</f>
        <v>79.990253006116859</v>
      </c>
      <c r="C1899" s="441">
        <f>hourly1!$F1900*유형화!$G$71/hourly1!$F$8763+유형화!$G$72*hourly1!$G1900/hourly1!$F$8763+유형화!$G$74*hourly1!I1900/hourly1!$I$8763</f>
        <v>0.23748257510067586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443">
        <f>유형화!$F$71*hourly1!B1901/hourly1!$B$8763+유형화!$F$72*hourly1!C1901/hourly1!$C$8763+유형화!$F$73*hourly1!D1901/hourly1!$D$8763+유형화!$F$74*hourly1!E1901/hourly1!$E$8763</f>
        <v>80.434109939826868</v>
      </c>
      <c r="C1900" s="441">
        <f>hourly1!$F1901*유형화!$G$71/hourly1!$F$8763+유형화!$G$72*hourly1!$G1901/hourly1!$F$8763+유형화!$G$74*hourly1!I1901/hourly1!$I$8763</f>
        <v>0.23479713947669714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443">
        <f>유형화!$F$71*hourly1!B1902/hourly1!$B$8763+유형화!$F$72*hourly1!C1902/hourly1!$C$8763+유형화!$F$73*hourly1!D1902/hourly1!$D$8763+유형화!$F$74*hourly1!E1902/hourly1!$E$8763</f>
        <v>80.648999604151328</v>
      </c>
      <c r="C1901" s="441">
        <f>hourly1!$F1902*유형화!$G$71/hourly1!$F$8763+유형화!$G$72*hourly1!$G1902/hourly1!$F$8763+유형화!$G$74*hourly1!I1902/hourly1!$I$8763</f>
        <v>0.23633888176068307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443">
        <f>유형화!$F$71*hourly1!B1903/hourly1!$B$8763+유형화!$F$72*hourly1!C1903/hourly1!$C$8763+유형화!$F$73*hourly1!D1903/hourly1!$D$8763+유형화!$F$74*hourly1!E1903/hourly1!$E$8763</f>
        <v>81.028298631824242</v>
      </c>
      <c r="C1902" s="441">
        <f>hourly1!$F1903*유형화!$G$71/hourly1!$F$8763+유형화!$G$72*hourly1!$G1903/hourly1!$F$8763+유형화!$G$74*hourly1!I1903/hourly1!$I$8763</f>
        <v>0.24318994445805095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443">
        <f>유형화!$F$71*hourly1!B1904/hourly1!$B$8763+유형화!$F$72*hourly1!C1904/hourly1!$C$8763+유형화!$F$73*hourly1!D1904/hourly1!$D$8763+유형화!$F$74*hourly1!E1904/hourly1!$E$8763</f>
        <v>82.31762469680308</v>
      </c>
      <c r="C1903" s="441">
        <f>hourly1!$F1904*유형화!$G$71/hourly1!$F$8763+유형화!$G$72*hourly1!$G1904/hourly1!$F$8763+유형화!$G$74*hourly1!I1904/hourly1!$I$8763</f>
        <v>0.41305672489499506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443">
        <f>유형화!$F$71*hourly1!B1905/hourly1!$B$8763+유형화!$F$72*hourly1!C1905/hourly1!$C$8763+유형화!$F$73*hourly1!D1905/hourly1!$D$8763+유형화!$F$74*hourly1!E1905/hourly1!$E$8763</f>
        <v>89.120456982865235</v>
      </c>
      <c r="C1904" s="441">
        <f>hourly1!$F1905*유형화!$G$71/hourly1!$F$8763+유형화!$G$72*hourly1!$G1905/hourly1!$F$8763+유형화!$G$74*hourly1!I1905/hourly1!$I$8763</f>
        <v>5.1453122309740484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443">
        <f>유형화!$F$71*hourly1!B1906/hourly1!$B$8763+유형화!$F$72*hourly1!C1906/hourly1!$C$8763+유형화!$F$73*hourly1!D1906/hourly1!$D$8763+유형화!$F$74*hourly1!E1906/hourly1!$E$8763</f>
        <v>231.22118862103878</v>
      </c>
      <c r="C1905" s="441">
        <f>hourly1!$F1906*유형화!$G$71/hourly1!$F$8763+유형화!$G$72*hourly1!$G1906/hourly1!$F$8763+유형화!$G$74*hourly1!I1906/hourly1!$I$8763</f>
        <v>5.0524910861444319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443">
        <f>유형화!$F$71*hourly1!B1907/hourly1!$B$8763+유형화!$F$72*hourly1!C1907/hourly1!$C$8763+유형화!$F$73*hourly1!D1907/hourly1!$D$8763+유형화!$F$74*hourly1!E1907/hourly1!$E$8763</f>
        <v>368.08506100552455</v>
      </c>
      <c r="C1906" s="441">
        <f>hourly1!$F1907*유형화!$G$71/hourly1!$F$8763+유형화!$G$72*hourly1!$G1907/hourly1!$F$8763+유형화!$G$74*hourly1!I1907/hourly1!$I$8763</f>
        <v>4.3951489121748279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443">
        <f>유형화!$F$71*hourly1!B1908/hourly1!$B$8763+유형화!$F$72*hourly1!C1908/hourly1!$C$8763+유형화!$F$73*hourly1!D1908/hourly1!$D$8763+유형화!$F$74*hourly1!E1908/hourly1!$E$8763</f>
        <v>452.38361682693608</v>
      </c>
      <c r="C1907" s="441">
        <f>hourly1!$F1908*유형화!$G$71/hourly1!$F$8763+유형화!$G$72*hourly1!$G1908/hourly1!$F$8763+유형화!$G$74*hourly1!I1908/hourly1!$I$8763</f>
        <v>3.7278367764695415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443">
        <f>유형화!$F$71*hourly1!B1909/hourly1!$B$8763+유형화!$F$72*hourly1!C1909/hourly1!$C$8763+유형화!$F$73*hourly1!D1909/hourly1!$D$8763+유형화!$F$74*hourly1!E1909/hourly1!$E$8763</f>
        <v>535.89341835299319</v>
      </c>
      <c r="C1908" s="441">
        <f>hourly1!$F1909*유형화!$G$71/hourly1!$F$8763+유형화!$G$72*hourly1!$G1909/hourly1!$F$8763+유형화!$G$74*hourly1!I1909/hourly1!$I$8763</f>
        <v>3.1956462479688486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443">
        <f>유형화!$F$71*hourly1!B1910/hourly1!$B$8763+유형화!$F$72*hourly1!C1910/hourly1!$C$8763+유형화!$F$73*hourly1!D1910/hourly1!$D$8763+유형화!$F$74*hourly1!E1910/hourly1!$E$8763</f>
        <v>447.98026782660389</v>
      </c>
      <c r="C1909" s="441">
        <f>hourly1!$F1910*유형화!$G$71/hourly1!$F$8763+유형화!$G$72*hourly1!$G1910/hourly1!$F$8763+유형화!$G$74*hourly1!I1910/hourly1!$I$8763</f>
        <v>2.6744457271037274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443">
        <f>유형화!$F$71*hourly1!B1911/hourly1!$B$8763+유형화!$F$72*hourly1!C1911/hourly1!$C$8763+유형화!$F$73*hourly1!D1911/hourly1!$D$8763+유형화!$F$74*hourly1!E1911/hourly1!$E$8763</f>
        <v>250.5486047644971</v>
      </c>
      <c r="C1910" s="441">
        <f>hourly1!$F1911*유형화!$G$71/hourly1!$F$8763+유형화!$G$72*hourly1!$G1911/hourly1!$F$8763+유형화!$G$74*hourly1!I1911/hourly1!$I$8763</f>
        <v>1.5842290862969139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443">
        <f>유형화!$F$71*hourly1!B1912/hourly1!$B$8763+유형화!$F$72*hourly1!C1912/hourly1!$C$8763+유형화!$F$73*hourly1!D1912/hourly1!$D$8763+유형화!$F$74*hourly1!E1912/hourly1!$E$8763</f>
        <v>353.32556654586256</v>
      </c>
      <c r="C1911" s="441">
        <f>hourly1!$F1912*유형화!$G$71/hourly1!$F$8763+유형화!$G$72*hourly1!$G1912/hourly1!$F$8763+유형화!$G$74*hourly1!I1912/hourly1!$I$8763</f>
        <v>1.8459747683441268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443">
        <f>유형화!$F$71*hourly1!B1913/hourly1!$B$8763+유형화!$F$72*hourly1!C1913/hourly1!$C$8763+유형화!$F$73*hourly1!D1913/hourly1!$D$8763+유형화!$F$74*hourly1!E1913/hourly1!$E$8763</f>
        <v>520.84337655125023</v>
      </c>
      <c r="C1912" s="441">
        <f>hourly1!$F1913*유형화!$G$71/hourly1!$F$8763+유형화!$G$72*hourly1!$G1913/hourly1!$F$8763+유형화!$G$74*hourly1!I1913/hourly1!$I$8763</f>
        <v>1.6618895631966146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443">
        <f>유형화!$F$71*hourly1!B1914/hourly1!$B$8763+유형화!$F$72*hourly1!C1914/hourly1!$C$8763+유형화!$F$73*hourly1!D1914/hourly1!$D$8763+유형화!$F$74*hourly1!E1914/hourly1!$E$8763</f>
        <v>435.68969257326557</v>
      </c>
      <c r="C1913" s="441">
        <f>hourly1!$F1914*유형화!$G$71/hourly1!$F$8763+유형화!$G$72*hourly1!$G1914/hourly1!$F$8763+유형화!$G$74*hourly1!I1914/hourly1!$I$8763</f>
        <v>1.4983252850141069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443">
        <f>유형화!$F$71*hourly1!B1915/hourly1!$B$8763+유형화!$F$72*hourly1!C1915/hourly1!$C$8763+유형화!$F$73*hourly1!D1915/hourly1!$D$8763+유형화!$F$74*hourly1!E1915/hourly1!$E$8763</f>
        <v>379.8604372865027</v>
      </c>
      <c r="C1914" s="441">
        <f>hourly1!$F1915*유형화!$G$71/hourly1!$F$8763+유형화!$G$72*hourly1!$G1915/hourly1!$F$8763+유형화!$G$74*hourly1!I1915/hourly1!$I$8763</f>
        <v>1.6059827279074956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443">
        <f>유형화!$F$71*hourly1!B1916/hourly1!$B$8763+유형화!$F$72*hourly1!C1916/hourly1!$C$8763+유형화!$F$73*hourly1!D1916/hourly1!$D$8763+유형화!$F$74*hourly1!E1916/hourly1!$E$8763</f>
        <v>213.50472172906001</v>
      </c>
      <c r="C1915" s="441">
        <f>hourly1!$F1916*유형화!$G$71/hourly1!$F$8763+유형화!$G$72*hourly1!$G1916/hourly1!$F$8763+유형화!$G$74*hourly1!I1916/hourly1!$I$8763</f>
        <v>1.8679299813577901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443">
        <f>유형화!$F$71*hourly1!B1917/hourly1!$B$8763+유형화!$F$72*hourly1!C1917/hourly1!$C$8763+유형화!$F$73*hourly1!D1917/hourly1!$D$8763+유형화!$F$74*hourly1!E1917/hourly1!$E$8763</f>
        <v>146.39499883608443</v>
      </c>
      <c r="C1916" s="441">
        <f>hourly1!$F1917*유형화!$G$71/hourly1!$F$8763+유형화!$G$72*hourly1!$G1917/hourly1!$F$8763+유형화!$G$74*hourly1!I1917/hourly1!$I$8763</f>
        <v>1.7500633471303135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443">
        <f>유형화!$F$71*hourly1!B1918/hourly1!$B$8763+유형화!$F$72*hourly1!C1918/hourly1!$C$8763+유형화!$F$73*hourly1!D1918/hourly1!$D$8763+유형화!$F$74*hourly1!E1918/hourly1!$E$8763</f>
        <v>155.1256823209807</v>
      </c>
      <c r="C1917" s="441">
        <f>hourly1!$F1918*유형화!$G$71/hourly1!$F$8763+유형화!$G$72*hourly1!$G1918/hourly1!$F$8763+유형화!$G$74*hourly1!I1918/hourly1!$I$8763</f>
        <v>1.759447575357449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443">
        <f>유형화!$F$71*hourly1!B1919/hourly1!$B$8763+유형화!$F$72*hourly1!C1919/hourly1!$C$8763+유형화!$F$73*hourly1!D1919/hourly1!$D$8763+유형화!$F$74*hourly1!E1919/hourly1!$E$8763</f>
        <v>84.059754392736238</v>
      </c>
      <c r="C1918" s="441">
        <f>hourly1!$F1919*유형화!$G$71/hourly1!$F$8763+유형화!$G$72*hourly1!$G1919/hourly1!$F$8763+유형화!$G$74*hourly1!I1919/hourly1!$I$8763</f>
        <v>2.5208671167319374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443">
        <f>유형화!$F$71*hourly1!B1920/hourly1!$B$8763+유형화!$F$72*hourly1!C1920/hourly1!$C$8763+유형화!$F$73*hourly1!D1920/hourly1!$D$8763+유형화!$F$74*hourly1!E1920/hourly1!$E$8763</f>
        <v>82.421780014516727</v>
      </c>
      <c r="C1919" s="441">
        <f>hourly1!$F1920*유형화!$G$71/hourly1!$F$8763+유형화!$G$72*hourly1!$G1920/hourly1!$F$8763+유형화!$G$74*hourly1!I1920/hourly1!$I$8763</f>
        <v>0.39821551489270784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443">
        <f>유형화!$F$71*hourly1!B1921/hourly1!$B$8763+유형화!$F$72*hourly1!C1921/hourly1!$C$8763+유형화!$F$73*hourly1!D1921/hourly1!$D$8763+유형화!$F$74*hourly1!E1921/hourly1!$E$8763</f>
        <v>80.694799148810773</v>
      </c>
      <c r="C1920" s="441">
        <f>hourly1!$F1921*유형화!$G$71/hourly1!$F$8763+유형화!$G$72*hourly1!$G1921/hourly1!$F$8763+유형화!$G$74*hourly1!I1921/hourly1!$I$8763</f>
        <v>0.31857813434063315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443">
        <f>유형화!$F$71*hourly1!B1922/hourly1!$B$8763+유형화!$F$72*hourly1!C1922/hourly1!$C$8763+유형화!$F$73*hourly1!D1922/hourly1!$D$8763+유형화!$F$74*hourly1!E1922/hourly1!$E$8763</f>
        <v>80.084392842519478</v>
      </c>
      <c r="C1921" s="441">
        <f>hourly1!$F1922*유형화!$G$71/hourly1!$F$8763+유형화!$G$72*hourly1!$G1922/hourly1!$F$8763+유형화!$G$74*hourly1!I1922/hourly1!$I$8763</f>
        <v>0.29480635305057357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443">
        <f>유형화!$F$71*hourly1!B1923/hourly1!$B$8763+유형화!$F$72*hourly1!C1923/hourly1!$C$8763+유형화!$F$73*hourly1!D1923/hourly1!$D$8763+유형화!$F$74*hourly1!E1923/hourly1!$E$8763</f>
        <v>80.329248371892945</v>
      </c>
      <c r="C1922" s="441">
        <f>hourly1!$F1923*유형화!$G$71/hourly1!$F$8763+유형화!$G$72*hourly1!$G1923/hourly1!$F$8763+유형화!$G$74*hourly1!I1923/hourly1!$I$8763</f>
        <v>0.2518180373587669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443">
        <f>유형화!$F$71*hourly1!B1924/hourly1!$B$8763+유형화!$F$72*hourly1!C1924/hourly1!$C$8763+유형화!$F$73*hourly1!D1924/hourly1!$D$8763+유형화!$F$74*hourly1!E1924/hourly1!$E$8763</f>
        <v>80.249010762979793</v>
      </c>
      <c r="C1923" s="441">
        <f>hourly1!$F1924*유형화!$G$71/hourly1!$F$8763+유형화!$G$72*hourly1!$G1924/hourly1!$F$8763+유형화!$G$74*hourly1!I1924/hourly1!$I$8763</f>
        <v>0.23750531555679971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443">
        <f>유형화!$F$71*hourly1!B1925/hourly1!$B$8763+유형화!$F$72*hourly1!C1925/hourly1!$C$8763+유형화!$F$73*hourly1!D1925/hourly1!$D$8763+유형화!$F$74*hourly1!E1925/hourly1!$E$8763</f>
        <v>80.486818009954106</v>
      </c>
      <c r="C1924" s="441">
        <f>hourly1!$F1925*유형화!$G$71/hourly1!$F$8763+유형화!$G$72*hourly1!$G1925/hourly1!$F$8763+유형화!$G$74*hourly1!I1925/hourly1!$I$8763</f>
        <v>0.23498840187300346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443">
        <f>유형화!$F$71*hourly1!B1926/hourly1!$B$8763+유형화!$F$72*hourly1!C1926/hourly1!$C$8763+유형화!$F$73*hourly1!D1926/hourly1!$D$8763+유형화!$F$74*hourly1!E1926/hourly1!$E$8763</f>
        <v>80.569278648083937</v>
      </c>
      <c r="C1925" s="441">
        <f>hourly1!$F1926*유형화!$G$71/hourly1!$F$8763+유형화!$G$72*hourly1!$G1926/hourly1!$F$8763+유형화!$G$74*hourly1!I1926/hourly1!$I$8763</f>
        <v>0.23656373939083652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443">
        <f>유형화!$F$71*hourly1!B1927/hourly1!$B$8763+유형화!$F$72*hourly1!C1927/hourly1!$C$8763+유형화!$F$73*hourly1!D1927/hourly1!$D$8763+유형화!$F$74*hourly1!E1927/hourly1!$E$8763</f>
        <v>80.889399595222727</v>
      </c>
      <c r="C1926" s="441">
        <f>hourly1!$F1927*유형화!$G$71/hourly1!$F$8763+유형화!$G$72*hourly1!$G1927/hourly1!$F$8763+유형화!$G$74*hourly1!I1927/hourly1!$I$8763</f>
        <v>0.24155141879280151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443">
        <f>유형화!$F$71*hourly1!B1928/hourly1!$B$8763+유형화!$F$72*hourly1!C1928/hourly1!$C$8763+유형화!$F$73*hourly1!D1928/hourly1!$D$8763+유형화!$F$74*hourly1!E1928/hourly1!$E$8763</f>
        <v>82.143853963085917</v>
      </c>
      <c r="C1927" s="441">
        <f>hourly1!$F1928*유형화!$G$71/hourly1!$F$8763+유형화!$G$72*hourly1!$G1928/hourly1!$F$8763+유형화!$G$74*hourly1!I1928/hourly1!$I$8763</f>
        <v>0.4027184284113271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443">
        <f>유형화!$F$71*hourly1!B1929/hourly1!$B$8763+유형화!$F$72*hourly1!C1929/hourly1!$C$8763+유형화!$F$73*hourly1!D1929/hourly1!$D$8763+유형화!$F$74*hourly1!E1929/hourly1!$E$8763</f>
        <v>88.972646869659471</v>
      </c>
      <c r="C1928" s="441">
        <f>hourly1!$F1929*유형화!$G$71/hourly1!$F$8763+유형화!$G$72*hourly1!$G1929/hourly1!$F$8763+유형화!$G$74*hourly1!I1929/hourly1!$I$8763</f>
        <v>5.0879168357476647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443">
        <f>유형화!$F$71*hourly1!B1930/hourly1!$B$8763+유형화!$F$72*hourly1!C1930/hourly1!$C$8763+유형화!$F$73*hourly1!D1930/hourly1!$D$8763+유형화!$F$74*hourly1!E1930/hourly1!$E$8763</f>
        <v>231.60573949598688</v>
      </c>
      <c r="C1929" s="441">
        <f>hourly1!$F1930*유형화!$G$71/hourly1!$F$8763+유형화!$G$72*hourly1!$G1930/hourly1!$F$8763+유형화!$G$74*hourly1!I1930/hourly1!$I$8763</f>
        <v>5.0096367875407086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443">
        <f>유형화!$F$71*hourly1!B1931/hourly1!$B$8763+유형화!$F$72*hourly1!C1931/hourly1!$C$8763+유형화!$F$73*hourly1!D1931/hourly1!$D$8763+유형화!$F$74*hourly1!E1931/hourly1!$E$8763</f>
        <v>368.53248236987622</v>
      </c>
      <c r="C1930" s="441">
        <f>hourly1!$F1931*유형화!$G$71/hourly1!$F$8763+유형화!$G$72*hourly1!$G1931/hourly1!$F$8763+유형화!$G$74*hourly1!I1931/hourly1!$I$8763</f>
        <v>4.3672808773628553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443">
        <f>유형화!$F$71*hourly1!B1932/hourly1!$B$8763+유형화!$F$72*hourly1!C1932/hourly1!$C$8763+유형화!$F$73*hourly1!D1932/hourly1!$D$8763+유형화!$F$74*hourly1!E1932/hourly1!$E$8763</f>
        <v>452.28848160431698</v>
      </c>
      <c r="C1931" s="441">
        <f>hourly1!$F1932*유형화!$G$71/hourly1!$F$8763+유형화!$G$72*hourly1!$G1932/hourly1!$F$8763+유형화!$G$74*hourly1!I1932/hourly1!$I$8763</f>
        <v>3.6024637905610302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443">
        <f>유형화!$F$71*hourly1!B1933/hourly1!$B$8763+유형화!$F$72*hourly1!C1933/hourly1!$C$8763+유형화!$F$73*hourly1!D1933/hourly1!$D$8763+유형화!$F$74*hourly1!E1933/hourly1!$E$8763</f>
        <v>534.81620664963634</v>
      </c>
      <c r="C1932" s="441">
        <f>hourly1!$F1933*유형화!$G$71/hourly1!$F$8763+유형화!$G$72*hourly1!$G1933/hourly1!$F$8763+유형화!$G$74*hourly1!I1933/hourly1!$I$8763</f>
        <v>2.8890305532870948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443">
        <f>유형화!$F$71*hourly1!B1934/hourly1!$B$8763+유형화!$F$72*hourly1!C1934/hourly1!$C$8763+유형화!$F$73*hourly1!D1934/hourly1!$D$8763+유형화!$F$74*hourly1!E1934/hourly1!$E$8763</f>
        <v>446.68042140617189</v>
      </c>
      <c r="C1933" s="441">
        <f>hourly1!$F1934*유형화!$G$71/hourly1!$F$8763+유형화!$G$72*hourly1!$G1934/hourly1!$F$8763+유형화!$G$74*hourly1!I1934/hourly1!$I$8763</f>
        <v>2.325556373464615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443">
        <f>유형화!$F$71*hourly1!B1935/hourly1!$B$8763+유형화!$F$72*hourly1!C1935/hourly1!$C$8763+유형화!$F$73*hourly1!D1935/hourly1!$D$8763+유형화!$F$74*hourly1!E1935/hourly1!$E$8763</f>
        <v>249.04397895973889</v>
      </c>
      <c r="C1934" s="441">
        <f>hourly1!$F1935*유형화!$G$71/hourly1!$F$8763+유형화!$G$72*hourly1!$G1935/hourly1!$F$8763+유형화!$G$74*hourly1!I1935/hourly1!$I$8763</f>
        <v>1.1795758893567894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443">
        <f>유형화!$F$71*hourly1!B1936/hourly1!$B$8763+유형화!$F$72*hourly1!C1936/hourly1!$C$8763+유형화!$F$73*hourly1!D1936/hourly1!$D$8763+유형화!$F$74*hourly1!E1936/hourly1!$E$8763</f>
        <v>351.78705495033643</v>
      </c>
      <c r="C1935" s="441">
        <f>hourly1!$F1936*유형화!$G$71/hourly1!$F$8763+유형화!$G$72*hourly1!$G1936/hourly1!$F$8763+유형화!$G$74*hourly1!I1936/hourly1!$I$8763</f>
        <v>1.4541903045627136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443">
        <f>유형화!$F$71*hourly1!B1937/hourly1!$B$8763+유형화!$F$72*hourly1!C1937/hourly1!$C$8763+유형화!$F$73*hourly1!D1937/hourly1!$D$8763+유형화!$F$74*hourly1!E1937/hourly1!$E$8763</f>
        <v>519.47472050365661</v>
      </c>
      <c r="C1936" s="441">
        <f>hourly1!$F1937*유형화!$G$71/hourly1!$F$8763+유형화!$G$72*hourly1!$G1937/hourly1!$F$8763+유형화!$G$74*hourly1!I1937/hourly1!$I$8763</f>
        <v>1.2828639506899058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443">
        <f>유형화!$F$71*hourly1!B1938/hourly1!$B$8763+유형화!$F$72*hourly1!C1938/hourly1!$C$8763+유형화!$F$73*hourly1!D1938/hourly1!$D$8763+유형화!$F$74*hourly1!E1938/hourly1!$E$8763</f>
        <v>434.58389432575979</v>
      </c>
      <c r="C1937" s="441">
        <f>hourly1!$F1938*유형화!$G$71/hourly1!$F$8763+유형화!$G$72*hourly1!$G1938/hourly1!$F$8763+유형화!$G$74*hourly1!I1938/hourly1!$I$8763</f>
        <v>1.2456041681399734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443">
        <f>유형화!$F$71*hourly1!B1939/hourly1!$B$8763+유형화!$F$72*hourly1!C1939/hourly1!$C$8763+유형화!$F$73*hourly1!D1939/hourly1!$D$8763+유형화!$F$74*hourly1!E1939/hourly1!$E$8763</f>
        <v>379.0191889956526</v>
      </c>
      <c r="C1938" s="441">
        <f>hourly1!$F1939*유형화!$G$71/hourly1!$F$8763+유형화!$G$72*hourly1!$G1939/hourly1!$F$8763+유형화!$G$74*hourly1!I1939/hourly1!$I$8763</f>
        <v>1.4101764852615428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443">
        <f>유형화!$F$71*hourly1!B1940/hourly1!$B$8763+유형화!$F$72*hourly1!C1940/hourly1!$C$8763+유형화!$F$73*hourly1!D1940/hourly1!$D$8763+유형화!$F$74*hourly1!E1940/hourly1!$E$8763</f>
        <v>212.31766678675288</v>
      </c>
      <c r="C1939" s="441">
        <f>hourly1!$F1940*유형화!$G$71/hourly1!$F$8763+유형화!$G$72*hourly1!$G1940/hourly1!$F$8763+유형화!$G$74*hourly1!I1940/hourly1!$I$8763</f>
        <v>1.6012772120851155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443">
        <f>유형화!$F$71*hourly1!B1941/hourly1!$B$8763+유형화!$F$72*hourly1!C1941/hourly1!$C$8763+유형화!$F$73*hourly1!D1941/hourly1!$D$8763+유형화!$F$74*hourly1!E1941/hourly1!$E$8763</f>
        <v>145.87572480670946</v>
      </c>
      <c r="C1940" s="441">
        <f>hourly1!$F1941*유형화!$G$71/hourly1!$F$8763+유형화!$G$72*hourly1!$G1941/hourly1!$F$8763+유형화!$G$74*hourly1!I1941/hourly1!$I$8763</f>
        <v>1.5251620553011636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443">
        <f>유형화!$F$71*hourly1!B1942/hourly1!$B$8763+유형화!$F$72*hourly1!C1942/hourly1!$C$8763+유형화!$F$73*hourly1!D1942/hourly1!$D$8763+유형화!$F$74*hourly1!E1942/hourly1!$E$8763</f>
        <v>154.6289656392438</v>
      </c>
      <c r="C1941" s="441">
        <f>hourly1!$F1942*유형화!$G$71/hourly1!$F$8763+유형화!$G$72*hourly1!$G1942/hourly1!$F$8763+유형화!$G$74*hourly1!I1942/hourly1!$I$8763</f>
        <v>1.5697566355311323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443">
        <f>유형화!$F$71*hourly1!B1943/hourly1!$B$8763+유형화!$F$72*hourly1!C1943/hourly1!$C$8763+유형화!$F$73*hourly1!D1943/hourly1!$D$8763+유형화!$F$74*hourly1!E1943/hourly1!$E$8763</f>
        <v>83.741202363871906</v>
      </c>
      <c r="C1942" s="441">
        <f>hourly1!$F1943*유형화!$G$71/hourly1!$F$8763+유형화!$G$72*hourly1!$G1943/hourly1!$F$8763+유형화!$G$74*hourly1!I1943/hourly1!$I$8763</f>
        <v>2.3874169633730675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443">
        <f>유형화!$F$71*hourly1!B1944/hourly1!$B$8763+유형화!$F$72*hourly1!C1944/hourly1!$C$8763+유형화!$F$73*hourly1!D1944/hourly1!$D$8763+유형화!$F$74*hourly1!E1944/hourly1!$E$8763</f>
        <v>82.074660401240806</v>
      </c>
      <c r="C1943" s="441">
        <f>hourly1!$F1944*유형화!$G$71/hourly1!$F$8763+유형화!$G$72*hourly1!$G1944/hourly1!$F$8763+유형화!$G$74*hourly1!I1944/hourly1!$I$8763</f>
        <v>0.39816633486626385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443">
        <f>유형화!$F$71*hourly1!B1945/hourly1!$B$8763+유형화!$F$72*hourly1!C1945/hourly1!$C$8763+유형화!$F$73*hourly1!D1945/hourly1!$D$8763+유형화!$F$74*hourly1!E1945/hourly1!$E$8763</f>
        <v>80.419034507449894</v>
      </c>
      <c r="C1944" s="441">
        <f>hourly1!$F1945*유형화!$G$71/hourly1!$F$8763+유형화!$G$72*hourly1!$G1945/hourly1!$F$8763+유형화!$G$74*hourly1!I1945/hourly1!$I$8763</f>
        <v>0.31855054258720278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443">
        <f>유형화!$F$71*hourly1!B1946/hourly1!$B$8763+유형화!$F$72*hourly1!C1946/hourly1!$C$8763+유형화!$F$73*hourly1!D1946/hourly1!$D$8763+유형화!$F$74*hourly1!E1946/hourly1!$E$8763</f>
        <v>79.753370046343562</v>
      </c>
      <c r="C1945" s="441">
        <f>hourly1!$F1946*유형화!$G$71/hourly1!$F$8763+유형화!$G$72*hourly1!$G1946/hourly1!$F$8763+유형화!$G$74*hourly1!I1946/hourly1!$I$8763</f>
        <v>0.2947797921978208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443">
        <f>유형화!$F$71*hourly1!B1947/hourly1!$B$8763+유형화!$F$72*hourly1!C1947/hourly1!$C$8763+유형화!$F$73*hourly1!D1947/hourly1!$D$8763+유형화!$F$74*hourly1!E1947/hourly1!$E$8763</f>
        <v>80.185666280139856</v>
      </c>
      <c r="C1946" s="441">
        <f>hourly1!$F1947*유형화!$G$71/hourly1!$F$8763+유형화!$G$72*hourly1!$G1947/hourly1!$F$8763+유형화!$G$74*hourly1!I1947/hourly1!$I$8763</f>
        <v>0.25071327567965834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443">
        <f>유형화!$F$71*hourly1!B1948/hourly1!$B$8763+유형화!$F$72*hourly1!C1948/hourly1!$C$8763+유형화!$F$73*hourly1!D1948/hourly1!$D$8763+유형화!$F$74*hourly1!E1948/hourly1!$E$8763</f>
        <v>80.203701730394741</v>
      </c>
      <c r="C1947" s="441">
        <f>hourly1!$F1948*유형화!$G$71/hourly1!$F$8763+유형화!$G$72*hourly1!$G1948/hourly1!$F$8763+유형화!$G$74*hourly1!I1948/hourly1!$I$8763</f>
        <v>0.25399099406353676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443">
        <f>유형화!$F$71*hourly1!B1949/hourly1!$B$8763+유형화!$F$72*hourly1!C1949/hourly1!$C$8763+유형화!$F$73*hourly1!D1949/hourly1!$D$8763+유형화!$F$74*hourly1!E1949/hourly1!$E$8763</f>
        <v>80.602325470469466</v>
      </c>
      <c r="C1948" s="441">
        <f>hourly1!$F1949*유형화!$G$71/hourly1!$F$8763+유형화!$G$72*hourly1!$G1949/hourly1!$F$8763+유형화!$G$74*hourly1!I1949/hourly1!$I$8763</f>
        <v>0.24164037945715833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443">
        <f>유형화!$F$71*hourly1!B1950/hourly1!$B$8763+유형화!$F$72*hourly1!C1950/hourly1!$C$8763+유형화!$F$73*hourly1!D1950/hourly1!$D$8763+유형화!$F$74*hourly1!E1950/hourly1!$E$8763</f>
        <v>80.791790126865649</v>
      </c>
      <c r="C1949" s="441">
        <f>hourly1!$F1950*유형화!$G$71/hourly1!$F$8763+유형화!$G$72*hourly1!$G1950/hourly1!$F$8763+유형화!$G$74*hourly1!I1950/hourly1!$I$8763</f>
        <v>0.23558468695318105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443">
        <f>유형화!$F$71*hourly1!B1951/hourly1!$B$8763+유형화!$F$72*hourly1!C1951/hourly1!$C$8763+유형화!$F$73*hourly1!D1951/hourly1!$D$8763+유형화!$F$74*hourly1!E1951/hourly1!$E$8763</f>
        <v>80.877355422003916</v>
      </c>
      <c r="C1950" s="441">
        <f>hourly1!$F1951*유형화!$G$71/hourly1!$F$8763+유형화!$G$72*hourly1!$G1951/hourly1!$F$8763+유형화!$G$74*hourly1!I1951/hourly1!$I$8763</f>
        <v>0.25050291130020796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443">
        <f>유형화!$F$71*hourly1!B1952/hourly1!$B$8763+유형화!$F$72*hourly1!C1952/hourly1!$C$8763+유형화!$F$73*hourly1!D1952/hourly1!$D$8763+유형화!$F$74*hourly1!E1952/hourly1!$E$8763</f>
        <v>81.960475382412994</v>
      </c>
      <c r="C1951" s="441">
        <f>hourly1!$F1952*유형화!$G$71/hourly1!$F$8763+유형화!$G$72*hourly1!$G1952/hourly1!$F$8763+유형화!$G$74*hourly1!I1952/hourly1!$I$8763</f>
        <v>0.3137486072308579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443">
        <f>유형화!$F$71*hourly1!B1953/hourly1!$B$8763+유형화!$F$72*hourly1!C1953/hourly1!$C$8763+유형화!$F$73*hourly1!D1953/hourly1!$D$8763+유형화!$F$74*hourly1!E1953/hourly1!$E$8763</f>
        <v>88.679856384063257</v>
      </c>
      <c r="C1952" s="441">
        <f>hourly1!$F1953*유형화!$G$71/hourly1!$F$8763+유형화!$G$72*hourly1!$G1953/hourly1!$F$8763+유형화!$G$74*hourly1!I1953/hourly1!$I$8763</f>
        <v>4.8773914538678929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443">
        <f>유형화!$F$71*hourly1!B1954/hourly1!$B$8763+유형화!$F$72*hourly1!C1954/hourly1!$C$8763+유형화!$F$73*hourly1!D1954/hourly1!$D$8763+유형화!$F$74*hourly1!E1954/hourly1!$E$8763</f>
        <v>148.3679180281772</v>
      </c>
      <c r="C1953" s="441">
        <f>hourly1!$F1954*유형화!$G$71/hourly1!$F$8763+유형화!$G$72*hourly1!$G1954/hourly1!$F$8763+유형화!$G$74*hourly1!I1954/hourly1!$I$8763</f>
        <v>5.1204993006408053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443">
        <f>유형화!$F$71*hourly1!B1955/hourly1!$B$8763+유형화!$F$72*hourly1!C1955/hourly1!$C$8763+유형화!$F$73*hourly1!D1955/hourly1!$D$8763+유형화!$F$74*hourly1!E1955/hourly1!$E$8763</f>
        <v>149.93359188870838</v>
      </c>
      <c r="C1954" s="441">
        <f>hourly1!$F1955*유형화!$G$71/hourly1!$F$8763+유형화!$G$72*hourly1!$G1955/hourly1!$F$8763+유형화!$G$74*hourly1!I1955/hourly1!$I$8763</f>
        <v>4.633867790274607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443">
        <f>유형화!$F$71*hourly1!B1956/hourly1!$B$8763+유형화!$F$72*hourly1!C1956/hourly1!$C$8763+유형화!$F$73*hourly1!D1956/hourly1!$D$8763+유형화!$F$74*hourly1!E1956/hourly1!$E$8763</f>
        <v>152.94300331808785</v>
      </c>
      <c r="C1955" s="441">
        <f>hourly1!$F1956*유형화!$G$71/hourly1!$F$8763+유형화!$G$72*hourly1!$G1956/hourly1!$F$8763+유형화!$G$74*hourly1!I1956/hourly1!$I$8763</f>
        <v>3.9993493328189511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443">
        <f>유형화!$F$71*hourly1!B1957/hourly1!$B$8763+유형화!$F$72*hourly1!C1957/hourly1!$C$8763+유형화!$F$73*hourly1!D1957/hourly1!$D$8763+유형화!$F$74*hourly1!E1957/hourly1!$E$8763</f>
        <v>155.72762258267099</v>
      </c>
      <c r="C1956" s="441">
        <f>hourly1!$F1957*유형화!$G$71/hourly1!$F$8763+유형화!$G$72*hourly1!$G1957/hourly1!$F$8763+유형화!$G$74*hourly1!I1957/hourly1!$I$8763</f>
        <v>3.5397647145543774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443">
        <f>유형화!$F$71*hourly1!B1958/hourly1!$B$8763+유형화!$F$72*hourly1!C1958/hourly1!$C$8763+유형화!$F$73*hourly1!D1958/hourly1!$D$8763+유형화!$F$74*hourly1!E1958/hourly1!$E$8763</f>
        <v>152.80692716687648</v>
      </c>
      <c r="C1957" s="441">
        <f>hourly1!$F1958*유형화!$G$71/hourly1!$F$8763+유형화!$G$72*hourly1!$G1958/hourly1!$F$8763+유형화!$G$74*hourly1!I1958/hourly1!$I$8763</f>
        <v>3.1594943804412803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443">
        <f>유형화!$F$71*hourly1!B1959/hourly1!$B$8763+유형화!$F$72*hourly1!C1959/hourly1!$C$8763+유형화!$F$73*hourly1!D1959/hourly1!$D$8763+유형화!$F$74*hourly1!E1959/hourly1!$E$8763</f>
        <v>150.2566890525321</v>
      </c>
      <c r="C1958" s="441">
        <f>hourly1!$F1959*유형화!$G$71/hourly1!$F$8763+유형화!$G$72*hourly1!$G1959/hourly1!$F$8763+유형화!$G$74*hourly1!I1959/hourly1!$I$8763</f>
        <v>1.9316785142542585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443">
        <f>유형화!$F$71*hourly1!B1960/hourly1!$B$8763+유형화!$F$72*hourly1!C1960/hourly1!$C$8763+유형화!$F$73*hourly1!D1960/hourly1!$D$8763+유형화!$F$74*hourly1!E1960/hourly1!$E$8763</f>
        <v>142.37564086598019</v>
      </c>
      <c r="C1959" s="441">
        <f>hourly1!$F1960*유형화!$G$71/hourly1!$F$8763+유형화!$G$72*hourly1!$G1960/hourly1!$F$8763+유형화!$G$74*hourly1!I1960/hourly1!$I$8763</f>
        <v>2.0626118752117604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443">
        <f>유형화!$F$71*hourly1!B1961/hourly1!$B$8763+유형화!$F$72*hourly1!C1961/hourly1!$C$8763+유형화!$F$73*hourly1!D1961/hourly1!$D$8763+유형화!$F$74*hourly1!E1961/hourly1!$E$8763</f>
        <v>144.74867722659351</v>
      </c>
      <c r="C1960" s="441">
        <f>hourly1!$F1961*유형화!$G$71/hourly1!$F$8763+유형화!$G$72*hourly1!$G1961/hourly1!$F$8763+유형화!$G$74*hourly1!I1961/hourly1!$I$8763</f>
        <v>1.9828401137242968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443">
        <f>유형화!$F$71*hourly1!B1962/hourly1!$B$8763+유형화!$F$72*hourly1!C1962/hourly1!$C$8763+유형화!$F$73*hourly1!D1962/hourly1!$D$8763+유형화!$F$74*hourly1!E1962/hourly1!$E$8763</f>
        <v>142.87372982984778</v>
      </c>
      <c r="C1961" s="441">
        <f>hourly1!$F1962*유형화!$G$71/hourly1!$F$8763+유형화!$G$72*hourly1!$G1962/hourly1!$F$8763+유형화!$G$74*hourly1!I1962/hourly1!$I$8763</f>
        <v>1.7935759667785083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443">
        <f>유형화!$F$71*hourly1!B1963/hourly1!$B$8763+유형화!$F$72*hourly1!C1963/hourly1!$C$8763+유형화!$F$73*hourly1!D1963/hourly1!$D$8763+유형화!$F$74*hourly1!E1963/hourly1!$E$8763</f>
        <v>141.242471938622</v>
      </c>
      <c r="C1962" s="441">
        <f>hourly1!$F1963*유형화!$G$71/hourly1!$F$8763+유형화!$G$72*hourly1!$G1963/hourly1!$F$8763+유형화!$G$74*hourly1!I1963/hourly1!$I$8763</f>
        <v>1.8117881613553963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443">
        <f>유형화!$F$71*hourly1!B1964/hourly1!$B$8763+유형화!$F$72*hourly1!C1964/hourly1!$C$8763+유형화!$F$73*hourly1!D1964/hourly1!$D$8763+유형화!$F$74*hourly1!E1964/hourly1!$E$8763</f>
        <v>139.55768826745884</v>
      </c>
      <c r="C1963" s="441">
        <f>hourly1!$F1964*유형화!$G$71/hourly1!$F$8763+유형화!$G$72*hourly1!$G1964/hourly1!$F$8763+유형화!$G$74*hourly1!I1964/hourly1!$I$8763</f>
        <v>1.9005862466112107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443">
        <f>유형화!$F$71*hourly1!B1965/hourly1!$B$8763+유형화!$F$72*hourly1!C1965/hourly1!$C$8763+유형화!$F$73*hourly1!D1965/hourly1!$D$8763+유형화!$F$74*hourly1!E1965/hourly1!$E$8763</f>
        <v>146.55957883706986</v>
      </c>
      <c r="C1964" s="441">
        <f>hourly1!$F1965*유형화!$G$71/hourly1!$F$8763+유형화!$G$72*hourly1!$G1965/hourly1!$F$8763+유형화!$G$74*hourly1!I1965/hourly1!$I$8763</f>
        <v>1.8113076403571875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443">
        <f>유형화!$F$71*hourly1!B1966/hourly1!$B$8763+유형화!$F$72*hourly1!C1966/hourly1!$C$8763+유형화!$F$73*hourly1!D1966/hourly1!$D$8763+유형화!$F$74*hourly1!E1966/hourly1!$E$8763</f>
        <v>155.69880200473025</v>
      </c>
      <c r="C1965" s="441">
        <f>hourly1!$F1966*유형화!$G$71/hourly1!$F$8763+유형화!$G$72*hourly1!$G1966/hourly1!$F$8763+유형화!$G$74*hourly1!I1966/hourly1!$I$8763</f>
        <v>1.8393907089222674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443">
        <f>유형화!$F$71*hourly1!B1967/hourly1!$B$8763+유형화!$F$72*hourly1!C1967/hourly1!$C$8763+유형화!$F$73*hourly1!D1967/hourly1!$D$8763+유형화!$F$74*hourly1!E1967/hourly1!$E$8763</f>
        <v>84.595660851794364</v>
      </c>
      <c r="C1966" s="441">
        <f>hourly1!$F1967*유형화!$G$71/hourly1!$F$8763+유형화!$G$72*hourly1!$G1967/hourly1!$F$8763+유형화!$G$74*hourly1!I1967/hourly1!$I$8763</f>
        <v>2.6625739355415008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443">
        <f>유형화!$F$71*hourly1!B1968/hourly1!$B$8763+유형화!$F$72*hourly1!C1968/hourly1!$C$8763+유형화!$F$73*hourly1!D1968/hourly1!$D$8763+유형화!$F$74*hourly1!E1968/hourly1!$E$8763</f>
        <v>83.148743747917379</v>
      </c>
      <c r="C1967" s="441">
        <f>hourly1!$F1968*유형화!$G$71/hourly1!$F$8763+유형화!$G$72*hourly1!$G1968/hourly1!$F$8763+유형화!$G$74*hourly1!I1968/hourly1!$I$8763</f>
        <v>0.36574802574572385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443">
        <f>유형화!$F$71*hourly1!B1969/hourly1!$B$8763+유형화!$F$72*hourly1!C1969/hourly1!$C$8763+유형화!$F$73*hourly1!D1969/hourly1!$D$8763+유형화!$F$74*hourly1!E1969/hourly1!$E$8763</f>
        <v>81.654195043616909</v>
      </c>
      <c r="C1968" s="441">
        <f>hourly1!$F1969*유형화!$G$71/hourly1!$F$8763+유형화!$G$72*hourly1!$G1969/hourly1!$F$8763+유형화!$G$74*hourly1!I1969/hourly1!$I$8763</f>
        <v>0.33849847069911171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443">
        <f>유형화!$F$71*hourly1!B1970/hourly1!$B$8763+유형화!$F$72*hourly1!C1970/hourly1!$C$8763+유형화!$F$73*hourly1!D1970/hourly1!$D$8763+유형화!$F$74*hourly1!E1970/hourly1!$E$8763</f>
        <v>81.218592776734155</v>
      </c>
      <c r="C1969" s="441">
        <f>hourly1!$F1970*유형화!$G$71/hourly1!$F$8763+유형화!$G$72*hourly1!$G1970/hourly1!$F$8763+유형화!$G$74*hourly1!I1970/hourly1!$I$8763</f>
        <v>0.2908848675141309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443">
        <f>유형화!$F$71*hourly1!B1971/hourly1!$B$8763+유형화!$F$72*hourly1!C1971/hourly1!$C$8763+유형화!$F$73*hourly1!D1971/hourly1!$D$8763+유형화!$F$74*hourly1!E1971/hourly1!$E$8763</f>
        <v>81.753134134695458</v>
      </c>
      <c r="C1970" s="441">
        <f>hourly1!$F1971*유형화!$G$71/hourly1!$F$8763+유형화!$G$72*hourly1!$G1971/hourly1!$F$8763+유형화!$G$74*hourly1!I1971/hourly1!$I$8763</f>
        <v>0.26167829913410173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443">
        <f>유형화!$F$71*hourly1!B1972/hourly1!$B$8763+유형화!$F$72*hourly1!C1972/hourly1!$C$8763+유형화!$F$73*hourly1!D1972/hourly1!$D$8763+유형화!$F$74*hourly1!E1972/hourly1!$E$8763</f>
        <v>81.945039857289132</v>
      </c>
      <c r="C1971" s="441">
        <f>hourly1!$F1972*유형화!$G$71/hourly1!$F$8763+유형화!$G$72*hourly1!$G1972/hourly1!$F$8763+유형화!$G$74*hourly1!I1972/hourly1!$I$8763</f>
        <v>0.26829983482765868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443">
        <f>유형화!$F$71*hourly1!B1973/hourly1!$B$8763+유형화!$F$72*hourly1!C1973/hourly1!$C$8763+유형화!$F$73*hourly1!D1973/hourly1!$D$8763+유형화!$F$74*hourly1!E1973/hourly1!$E$8763</f>
        <v>82.493966916045039</v>
      </c>
      <c r="C1972" s="441">
        <f>hourly1!$F1973*유형화!$G$71/hourly1!$F$8763+유형화!$G$72*hourly1!$G1973/hourly1!$F$8763+유형화!$G$74*hourly1!I1973/hourly1!$I$8763</f>
        <v>0.49881662457144327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443">
        <f>유형화!$F$71*hourly1!B1974/hourly1!$B$8763+유형화!$F$72*hourly1!C1974/hourly1!$C$8763+유형화!$F$73*hourly1!D1974/hourly1!$D$8763+유형화!$F$74*hourly1!E1974/hourly1!$E$8763</f>
        <v>82.737983477036067</v>
      </c>
      <c r="C1973" s="441">
        <f>hourly1!$F1974*유형화!$G$71/hourly1!$F$8763+유형화!$G$72*hourly1!$G1974/hourly1!$F$8763+유형화!$G$74*hourly1!I1974/hourly1!$I$8763</f>
        <v>0.91083906340247955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443">
        <f>유형화!$F$71*hourly1!B1975/hourly1!$B$8763+유형화!$F$72*hourly1!C1975/hourly1!$C$8763+유형화!$F$73*hourly1!D1975/hourly1!$D$8763+유형화!$F$74*hourly1!E1975/hourly1!$E$8763</f>
        <v>82.915896913387357</v>
      </c>
      <c r="C1974" s="441">
        <f>hourly1!$F1975*유형화!$G$71/hourly1!$F$8763+유형화!$G$72*hourly1!$G1975/hourly1!$F$8763+유형화!$G$74*hourly1!I1975/hourly1!$I$8763</f>
        <v>1.2713638291425682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443">
        <f>유형화!$F$71*hourly1!B1976/hourly1!$B$8763+유형화!$F$72*hourly1!C1976/hourly1!$C$8763+유형화!$F$73*hourly1!D1976/hourly1!$D$8763+유형화!$F$74*hourly1!E1976/hourly1!$E$8763</f>
        <v>84.079908593651751</v>
      </c>
      <c r="C1975" s="441">
        <f>hourly1!$F1976*유형화!$G$71/hourly1!$F$8763+유형화!$G$72*hourly1!$G1976/hourly1!$F$8763+유형화!$G$74*hourly1!I1976/hourly1!$I$8763</f>
        <v>1.4967578914956199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443">
        <f>유형화!$F$71*hourly1!B1977/hourly1!$B$8763+유형화!$F$72*hourly1!C1977/hourly1!$C$8763+유형화!$F$73*hourly1!D1977/hourly1!$D$8763+유형화!$F$74*hourly1!E1977/hourly1!$E$8763</f>
        <v>90.814533224216575</v>
      </c>
      <c r="C1976" s="441">
        <f>hourly1!$F1977*유형화!$G$71/hourly1!$F$8763+유형화!$G$72*hourly1!$G1977/hourly1!$F$8763+유형화!$G$74*hourly1!I1977/hourly1!$I$8763</f>
        <v>6.1184998140333429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443">
        <f>유형화!$F$71*hourly1!B1978/hourly1!$B$8763+유형화!$F$72*hourly1!C1978/hourly1!$C$8763+유형화!$F$73*hourly1!D1978/hourly1!$D$8763+유형화!$F$74*hourly1!E1978/hourly1!$E$8763</f>
        <v>85.209069977637583</v>
      </c>
      <c r="C1977" s="441">
        <f>hourly1!$F1978*유형화!$G$71/hourly1!$F$8763+유형화!$G$72*hourly1!$G1978/hourly1!$F$8763+유형화!$G$74*hourly1!I1978/hourly1!$I$8763</f>
        <v>6.0763174201065695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443">
        <f>유형화!$F$71*hourly1!B1979/hourly1!$B$8763+유형화!$F$72*hourly1!C1979/hourly1!$C$8763+유형화!$F$73*hourly1!D1979/hourly1!$D$8763+유형화!$F$74*hourly1!E1979/hourly1!$E$8763</f>
        <v>87.953304818095788</v>
      </c>
      <c r="C1978" s="441">
        <f>hourly1!$F1979*유형화!$G$71/hourly1!$F$8763+유형화!$G$72*hourly1!$G1979/hourly1!$F$8763+유형화!$G$74*hourly1!I1979/hourly1!$I$8763</f>
        <v>5.5565232903305768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443">
        <f>유형화!$F$71*hourly1!B1980/hourly1!$B$8763+유형화!$F$72*hourly1!C1980/hourly1!$C$8763+유형화!$F$73*hourly1!D1980/hourly1!$D$8763+유형화!$F$74*hourly1!E1980/hourly1!$E$8763</f>
        <v>91.738923158983113</v>
      </c>
      <c r="C1979" s="441">
        <f>hourly1!$F1980*유형화!$G$71/hourly1!$F$8763+유형화!$G$72*hourly1!$G1980/hourly1!$F$8763+유형화!$G$74*hourly1!I1980/hourly1!$I$8763</f>
        <v>4.8950929887620562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443">
        <f>유형화!$F$71*hourly1!B1981/hourly1!$B$8763+유형화!$F$72*hourly1!C1981/hourly1!$C$8763+유형화!$F$73*hourly1!D1981/hourly1!$D$8763+유형화!$F$74*hourly1!E1981/hourly1!$E$8763</f>
        <v>94.73737508252762</v>
      </c>
      <c r="C1980" s="441">
        <f>hourly1!$F1981*유형화!$G$71/hourly1!$F$8763+유형화!$G$72*hourly1!$G1981/hourly1!$F$8763+유형화!$G$74*hourly1!I1981/hourly1!$I$8763</f>
        <v>4.2688581820983664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443">
        <f>유형화!$F$71*hourly1!B1982/hourly1!$B$8763+유형화!$F$72*hourly1!C1982/hourly1!$C$8763+유형화!$F$73*hourly1!D1982/hourly1!$D$8763+유형화!$F$74*hourly1!E1982/hourly1!$E$8763</f>
        <v>92.148304434573234</v>
      </c>
      <c r="C1981" s="441">
        <f>hourly1!$F1982*유형화!$G$71/hourly1!$F$8763+유형화!$G$72*hourly1!$G1982/hourly1!$F$8763+유형화!$G$74*hourly1!I1982/hourly1!$I$8763</f>
        <v>3.7425912695324759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443">
        <f>유형화!$F$71*hourly1!B1983/hourly1!$B$8763+유형화!$F$72*hourly1!C1983/hourly1!$C$8763+유형화!$F$73*hourly1!D1983/hourly1!$D$8763+유형화!$F$74*hourly1!E1983/hourly1!$E$8763</f>
        <v>90.25465150819285</v>
      </c>
      <c r="C1982" s="441">
        <f>hourly1!$F1983*유형화!$G$71/hourly1!$F$8763+유형화!$G$72*hourly1!$G1983/hourly1!$F$8763+유형화!$G$74*hourly1!I1983/hourly1!$I$8763</f>
        <v>2.5096085897904548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443">
        <f>유형화!$F$71*hourly1!B1984/hourly1!$B$8763+유형화!$F$72*hourly1!C1984/hourly1!$C$8763+유형화!$F$73*hourly1!D1984/hourly1!$D$8763+유형화!$F$74*hourly1!E1984/hourly1!$E$8763</f>
        <v>82.965222969213542</v>
      </c>
      <c r="C1983" s="441">
        <f>hourly1!$F1984*유형화!$G$71/hourly1!$F$8763+유형화!$G$72*hourly1!$G1984/hourly1!$F$8763+유형화!$G$74*hourly1!I1984/hourly1!$I$8763</f>
        <v>2.6813571884525662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443">
        <f>유형화!$F$71*hourly1!B1985/hourly1!$B$8763+유형화!$F$72*hourly1!C1985/hourly1!$C$8763+유형화!$F$73*hourly1!D1985/hourly1!$D$8763+유형화!$F$74*hourly1!E1985/hourly1!$E$8763</f>
        <v>85.428194844448697</v>
      </c>
      <c r="C1984" s="441">
        <f>hourly1!$F1985*유형화!$G$71/hourly1!$F$8763+유형화!$G$72*hourly1!$G1985/hourly1!$F$8763+유형화!$G$74*hourly1!I1985/hourly1!$I$8763</f>
        <v>2.5122441783346106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443">
        <f>유형화!$F$71*hourly1!B1986/hourly1!$B$8763+유형화!$F$72*hourly1!C1986/hourly1!$C$8763+유형화!$F$73*hourly1!D1986/hourly1!$D$8763+유형화!$F$74*hourly1!E1986/hourly1!$E$8763</f>
        <v>83.761965717485609</v>
      </c>
      <c r="C1985" s="441">
        <f>hourly1!$F1986*유형화!$G$71/hourly1!$F$8763+유형화!$G$72*hourly1!$G1986/hourly1!$F$8763+유형화!$G$74*hourly1!I1986/hourly1!$I$8763</f>
        <v>2.4162903689105768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443">
        <f>유형화!$F$71*hourly1!B1987/hourly1!$B$8763+유형화!$F$72*hourly1!C1987/hourly1!$C$8763+유형화!$F$73*hourly1!D1987/hourly1!$D$8763+유형화!$F$74*hourly1!E1987/hourly1!$E$8763</f>
        <v>82.451056290248118</v>
      </c>
      <c r="C1986" s="441">
        <f>hourly1!$F1987*유형화!$G$71/hourly1!$F$8763+유형화!$G$72*hourly1!$G1987/hourly1!$F$8763+유형화!$G$74*hourly1!I1987/hourly1!$I$8763</f>
        <v>2.4668583515139617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443">
        <f>유형화!$F$71*hourly1!B1988/hourly1!$B$8763+유형화!$F$72*hourly1!C1988/hourly1!$C$8763+유형화!$F$73*hourly1!D1988/hourly1!$D$8763+유형화!$F$74*hourly1!E1988/hourly1!$E$8763</f>
        <v>80.999453690119978</v>
      </c>
      <c r="C1987" s="441">
        <f>hourly1!$F1988*유형화!$G$71/hourly1!$F$8763+유형화!$G$72*hourly1!$G1988/hourly1!$F$8763+유형화!$G$74*hourly1!I1988/hourly1!$I$8763</f>
        <v>2.7180492479352125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443">
        <f>유형화!$F$71*hourly1!B1989/hourly1!$B$8763+유형화!$F$72*hourly1!C1989/hourly1!$C$8763+유형화!$F$73*hourly1!D1989/hourly1!$D$8763+유형화!$F$74*hourly1!E1989/hourly1!$E$8763</f>
        <v>87.887111841559573</v>
      </c>
      <c r="C1988" s="441">
        <f>hourly1!$F1989*유형화!$G$71/hourly1!$F$8763+유형화!$G$72*hourly1!$G1989/hourly1!$F$8763+유형화!$G$74*hourly1!I1989/hourly1!$I$8763</f>
        <v>2.5962967245652733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443">
        <f>유형화!$F$71*hourly1!B1990/hourly1!$B$8763+유형화!$F$72*hourly1!C1990/hourly1!$C$8763+유형화!$F$73*hourly1!D1990/hourly1!$D$8763+유형화!$F$74*hourly1!E1990/hourly1!$E$8763</f>
        <v>96.541619841292629</v>
      </c>
      <c r="C1989" s="441">
        <f>hourly1!$F1990*유형화!$G$71/hourly1!$F$8763+유형화!$G$72*hourly1!$G1990/hourly1!$F$8763+유형화!$G$74*hourly1!I1990/hourly1!$I$8763</f>
        <v>2.6271409696335239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443">
        <f>유형화!$F$71*hourly1!B1991/hourly1!$B$8763+유형화!$F$72*hourly1!C1991/hourly1!$C$8763+유형화!$F$73*hourly1!D1991/hourly1!$D$8763+유형화!$F$74*hourly1!E1991/hourly1!$E$8763</f>
        <v>85.96010309773844</v>
      </c>
      <c r="C1990" s="441">
        <f>hourly1!$F1991*유형화!$G$71/hourly1!$F$8763+유형화!$G$72*hourly1!$G1991/hourly1!$F$8763+유형화!$G$74*hourly1!I1991/hourly1!$I$8763</f>
        <v>3.3057406794229025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443">
        <f>유형화!$F$71*hourly1!B1992/hourly1!$B$8763+유형화!$F$72*hourly1!C1992/hourly1!$C$8763+유형화!$F$73*hourly1!D1992/hourly1!$D$8763+유형화!$F$74*hourly1!E1992/hourly1!$E$8763</f>
        <v>84.259646904733174</v>
      </c>
      <c r="C1991" s="441">
        <f>hourly1!$F1992*유형화!$G$71/hourly1!$F$8763+유형화!$G$72*hourly1!$G1992/hourly1!$F$8763+유형화!$G$74*hourly1!I1992/hourly1!$I$8763</f>
        <v>0.35855343055784394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443">
        <f>유형화!$F$71*hourly1!B1993/hourly1!$B$8763+유형화!$F$72*hourly1!C1993/hourly1!$C$8763+유형화!$F$73*hourly1!D1993/hourly1!$D$8763+유형화!$F$74*hourly1!E1993/hourly1!$E$8763</f>
        <v>82.466506035175058</v>
      </c>
      <c r="C1992" s="441">
        <f>hourly1!$F1993*유형화!$G$71/hourly1!$F$8763+유형화!$G$72*hourly1!$G1993/hourly1!$F$8763+유형화!$G$74*hourly1!I1993/hourly1!$I$8763</f>
        <v>0.34728077421295611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443">
        <f>유형화!$F$71*hourly1!B1994/hourly1!$B$8763+유형화!$F$72*hourly1!C1994/hourly1!$C$8763+유형화!$F$73*hourly1!D1994/hourly1!$D$8763+유형화!$F$74*hourly1!E1994/hourly1!$E$8763</f>
        <v>81.80387039212728</v>
      </c>
      <c r="C1993" s="441">
        <f>hourly1!$F1994*유형화!$G$71/hourly1!$F$8763+유형화!$G$72*hourly1!$G1994/hourly1!$F$8763+유형화!$G$74*hourly1!I1994/hourly1!$I$8763</f>
        <v>0.29129516598382288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443">
        <f>유형화!$F$71*hourly1!B1995/hourly1!$B$8763+유형화!$F$72*hourly1!C1995/hourly1!$C$8763+유형화!$F$73*hourly1!D1995/hourly1!$D$8763+유형화!$F$74*hourly1!E1995/hourly1!$E$8763</f>
        <v>85.817864848509885</v>
      </c>
      <c r="C1994" s="441">
        <f>hourly1!$F1995*유형화!$G$71/hourly1!$F$8763+유형화!$G$72*hourly1!$G1995/hourly1!$F$8763+유형화!$G$74*hourly1!I1995/hourly1!$I$8763</f>
        <v>0.25565802110046137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443">
        <f>유형화!$F$71*hourly1!B1996/hourly1!$B$8763+유형화!$F$72*hourly1!C1996/hourly1!$C$8763+유형화!$F$73*hourly1!D1996/hourly1!$D$8763+유형화!$F$74*hourly1!E1996/hourly1!$E$8763</f>
        <v>85.383938077292399</v>
      </c>
      <c r="C1995" s="441">
        <f>hourly1!$F1996*유형화!$G$71/hourly1!$F$8763+유형화!$G$72*hourly1!$G1996/hourly1!$F$8763+유형화!$G$74*hourly1!I1996/hourly1!$I$8763</f>
        <v>0.26494758838891019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443">
        <f>유형화!$F$71*hourly1!B1997/hourly1!$B$8763+유형화!$F$72*hourly1!C1997/hourly1!$C$8763+유형화!$F$73*hourly1!D1997/hourly1!$D$8763+유형화!$F$74*hourly1!E1997/hourly1!$E$8763</f>
        <v>85.336183238575487</v>
      </c>
      <c r="C1996" s="441">
        <f>hourly1!$F1997*유형화!$G$71/hourly1!$F$8763+유형화!$G$72*hourly1!$G1997/hourly1!$F$8763+유형화!$G$74*hourly1!I1997/hourly1!$I$8763</f>
        <v>0.35399442391411901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443">
        <f>유형화!$F$71*hourly1!B1998/hourly1!$B$8763+유형화!$F$72*hourly1!C1998/hourly1!$C$8763+유형화!$F$73*hourly1!D1998/hourly1!$D$8763+유형화!$F$74*hourly1!E1998/hourly1!$E$8763</f>
        <v>85.359119780962686</v>
      </c>
      <c r="C1997" s="441">
        <f>hourly1!$F1998*유형화!$G$71/hourly1!$F$8763+유형화!$G$72*hourly1!$G1998/hourly1!$F$8763+유형화!$G$74*hourly1!I1998/hourly1!$I$8763</f>
        <v>0.61162190031911901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443">
        <f>유형화!$F$71*hourly1!B1999/hourly1!$B$8763+유형화!$F$72*hourly1!C1999/hourly1!$C$8763+유형화!$F$73*hourly1!D1999/hourly1!$D$8763+유형화!$F$74*hourly1!E1999/hourly1!$E$8763</f>
        <v>85.534303015120301</v>
      </c>
      <c r="C1998" s="441">
        <f>hourly1!$F1999*유형화!$G$71/hourly1!$F$8763+유형화!$G$72*hourly1!$G1999/hourly1!$F$8763+유형화!$G$74*hourly1!I1999/hourly1!$I$8763</f>
        <v>0.90269622151483997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443">
        <f>유형화!$F$71*hourly1!B2000/hourly1!$B$8763+유형화!$F$72*hourly1!C2000/hourly1!$C$8763+유형화!$F$73*hourly1!D2000/hourly1!$D$8763+유형화!$F$74*hourly1!E2000/hourly1!$E$8763</f>
        <v>86.682037760778897</v>
      </c>
      <c r="C1999" s="441">
        <f>hourly1!$F2000*유형화!$G$71/hourly1!$F$8763+유형화!$G$72*hourly1!$G2000/hourly1!$F$8763+유형화!$G$74*hourly1!I2000/hourly1!$I$8763</f>
        <v>1.1946343161959658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443">
        <f>유형화!$F$71*hourly1!B2001/hourly1!$B$8763+유형화!$F$72*hourly1!C2001/hourly1!$C$8763+유형화!$F$73*hourly1!D2001/hourly1!$D$8763+유형화!$F$74*hourly1!E2001/hourly1!$E$8763</f>
        <v>93.335652173129219</v>
      </c>
      <c r="C2000" s="441">
        <f>hourly1!$F2001*유형화!$G$71/hourly1!$F$8763+유형화!$G$72*hourly1!$G2001/hourly1!$F$8763+유형화!$G$74*hourly1!I2001/hourly1!$I$8763</f>
        <v>6.005115414669711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443">
        <f>유형화!$F$71*hourly1!B2002/hourly1!$B$8763+유형화!$F$72*hourly1!C2002/hourly1!$C$8763+유형화!$F$73*hourly1!D2002/hourly1!$D$8763+유형화!$F$74*hourly1!E2002/hourly1!$E$8763</f>
        <v>243.6878227098538</v>
      </c>
      <c r="C2001" s="441">
        <f>hourly1!$F2002*유형화!$G$71/hourly1!$F$8763+유형화!$G$72*hourly1!$G2002/hourly1!$F$8763+유형화!$G$74*hourly1!I2002/hourly1!$I$8763</f>
        <v>5.7382374239195792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443">
        <f>유형화!$F$71*hourly1!B2003/hourly1!$B$8763+유형화!$F$72*hourly1!C2003/hourly1!$C$8763+유형화!$F$73*hourly1!D2003/hourly1!$D$8763+유형화!$F$74*hourly1!E2003/hourly1!$E$8763</f>
        <v>381.8224809771861</v>
      </c>
      <c r="C2002" s="441">
        <f>hourly1!$F2003*유형화!$G$71/hourly1!$F$8763+유형화!$G$72*hourly1!$G2003/hourly1!$F$8763+유형화!$G$74*hourly1!I2003/hourly1!$I$8763</f>
        <v>4.9680447358549173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443">
        <f>유형화!$F$71*hourly1!B2004/hourly1!$B$8763+유형화!$F$72*hourly1!C2004/hourly1!$C$8763+유형화!$F$73*hourly1!D2004/hourly1!$D$8763+유형화!$F$74*hourly1!E2004/hourly1!$E$8763</f>
        <v>465.46175932791442</v>
      </c>
      <c r="C2003" s="441">
        <f>hourly1!$F2004*유형화!$G$71/hourly1!$F$8763+유형화!$G$72*hourly1!$G2004/hourly1!$F$8763+유형화!$G$74*hourly1!I2004/hourly1!$I$8763</f>
        <v>4.083533470489046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443">
        <f>유형화!$F$71*hourly1!B2005/hourly1!$B$8763+유형화!$F$72*hourly1!C2005/hourly1!$C$8763+유형화!$F$73*hourly1!D2005/hourly1!$D$8763+유형화!$F$74*hourly1!E2005/hourly1!$E$8763</f>
        <v>547.30907627515592</v>
      </c>
      <c r="C2004" s="441">
        <f>hourly1!$F2005*유형화!$G$71/hourly1!$F$8763+유형화!$G$72*hourly1!$G2005/hourly1!$F$8763+유형화!$G$74*hourly1!I2005/hourly1!$I$8763</f>
        <v>3.3329289868410217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443">
        <f>유형화!$F$71*hourly1!B2006/hourly1!$B$8763+유형화!$F$72*hourly1!C2006/hourly1!$C$8763+유형화!$F$73*hourly1!D2006/hourly1!$D$8763+유형화!$F$74*hourly1!E2006/hourly1!$E$8763</f>
        <v>457.859959497994</v>
      </c>
      <c r="C2005" s="441">
        <f>hourly1!$F2006*유형화!$G$71/hourly1!$F$8763+유형화!$G$72*hourly1!$G2006/hourly1!$F$8763+유형화!$G$74*hourly1!I2006/hourly1!$I$8763</f>
        <v>2.740573396840484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443">
        <f>유형화!$F$71*hourly1!B2007/hourly1!$B$8763+유형화!$F$72*hourly1!C2007/hourly1!$C$8763+유형화!$F$73*hourly1!D2007/hourly1!$D$8763+유형화!$F$74*hourly1!E2007/hourly1!$E$8763</f>
        <v>259.10251783454981</v>
      </c>
      <c r="C2006" s="441">
        <f>hourly1!$F2007*유형화!$G$71/hourly1!$F$8763+유형화!$G$72*hourly1!$G2007/hourly1!$F$8763+유형화!$G$74*hourly1!I2007/hourly1!$I$8763</f>
        <v>1.6082233602096894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443">
        <f>유형화!$F$71*hourly1!B2008/hourly1!$B$8763+유형화!$F$72*hourly1!C2008/hourly1!$C$8763+유형화!$F$73*hourly1!D2008/hourly1!$D$8763+유형화!$F$74*hourly1!E2008/hourly1!$E$8763</f>
        <v>360.29377723386165</v>
      </c>
      <c r="C2007" s="441">
        <f>hourly1!$F2008*유형화!$G$71/hourly1!$F$8763+유형화!$G$72*hourly1!$G2008/hourly1!$F$8763+유형화!$G$74*hourly1!I2008/hourly1!$I$8763</f>
        <v>1.7887076292902819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443">
        <f>유형화!$F$71*hourly1!B2009/hourly1!$B$8763+유형화!$F$72*hourly1!C2009/hourly1!$C$8763+유형화!$F$73*hourly1!D2009/hourly1!$D$8763+유형화!$F$74*hourly1!E2009/hourly1!$E$8763</f>
        <v>526.58422389511099</v>
      </c>
      <c r="C2008" s="441">
        <f>hourly1!$F2009*유형화!$G$71/hourly1!$F$8763+유형화!$G$72*hourly1!$G2009/hourly1!$F$8763+유형화!$G$74*hourly1!I2009/hourly1!$I$8763</f>
        <v>1.6453328738255488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443">
        <f>유형화!$F$71*hourly1!B2010/hourly1!$B$8763+유형화!$F$72*hourly1!C2010/hourly1!$C$8763+유형화!$F$73*hourly1!D2010/hourly1!$D$8763+유형화!$F$74*hourly1!E2010/hourly1!$E$8763</f>
        <v>441.20273393166002</v>
      </c>
      <c r="C2009" s="441">
        <f>hourly1!$F2010*유형화!$G$71/hourly1!$F$8763+유형화!$G$72*hourly1!$G2010/hourly1!$F$8763+유형화!$G$74*hourly1!I2010/hourly1!$I$8763</f>
        <v>1.5878415441949367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443">
        <f>유형화!$F$71*hourly1!B2011/hourly1!$B$8763+유형화!$F$72*hourly1!C2011/hourly1!$C$8763+유형화!$F$73*hourly1!D2011/hourly1!$D$8763+유형화!$F$74*hourly1!E2011/hourly1!$E$8763</f>
        <v>385.04132300440818</v>
      </c>
      <c r="C2010" s="441">
        <f>hourly1!$F2011*유형화!$G$71/hourly1!$F$8763+유형화!$G$72*hourly1!$G2011/hourly1!$F$8763+유형화!$G$74*hourly1!I2011/hourly1!$I$8763</f>
        <v>1.733313697408885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443">
        <f>유형화!$F$71*hourly1!B2012/hourly1!$B$8763+유형화!$F$72*hourly1!C2012/hourly1!$C$8763+유형화!$F$73*hourly1!D2012/hourly1!$D$8763+유형화!$F$74*hourly1!E2012/hourly1!$E$8763</f>
        <v>218.44030636376189</v>
      </c>
      <c r="C2011" s="441">
        <f>hourly1!$F2012*유형화!$G$71/hourly1!$F$8763+유형화!$G$72*hourly1!$G2012/hourly1!$F$8763+유형화!$G$74*hourly1!I2012/hourly1!$I$8763</f>
        <v>1.9867610534897926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443">
        <f>유형화!$F$71*hourly1!B2013/hourly1!$B$8763+유형화!$F$72*hourly1!C2013/hourly1!$C$8763+유형화!$F$73*hourly1!D2013/hourly1!$D$8763+유형화!$F$74*hourly1!E2013/hourly1!$E$8763</f>
        <v>148.33062687255759</v>
      </c>
      <c r="C2012" s="441">
        <f>hourly1!$F2013*유형화!$G$71/hourly1!$F$8763+유형화!$G$72*hourly1!$G2013/hourly1!$F$8763+유형화!$G$74*hourly1!I2013/hourly1!$I$8763</f>
        <v>1.9373514394007514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443">
        <f>유형화!$F$71*hourly1!B2014/hourly1!$B$8763+유형화!$F$72*hourly1!C2014/hourly1!$C$8763+유형화!$F$73*hourly1!D2014/hourly1!$D$8763+유형화!$F$74*hourly1!E2014/hourly1!$E$8763</f>
        <v>157.31551777732736</v>
      </c>
      <c r="C2013" s="441">
        <f>hourly1!$F2014*유형화!$G$71/hourly1!$F$8763+유형화!$G$72*hourly1!$G2014/hourly1!$F$8763+유형화!$G$74*hourly1!I2014/hourly1!$I$8763</f>
        <v>2.0123820280306339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443">
        <f>유형화!$F$71*hourly1!B2015/hourly1!$B$8763+유형화!$F$72*hourly1!C2015/hourly1!$C$8763+유형화!$F$73*hourly1!D2015/hourly1!$D$8763+유형화!$F$74*hourly1!E2015/hourly1!$E$8763</f>
        <v>84.653203654972842</v>
      </c>
      <c r="C2014" s="441">
        <f>hourly1!$F2015*유형화!$G$71/hourly1!$F$8763+유형화!$G$72*hourly1!$G2015/hourly1!$F$8763+유형화!$G$74*hourly1!I2015/hourly1!$I$8763</f>
        <v>2.8349556891433187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443">
        <f>유형화!$F$71*hourly1!B2016/hourly1!$B$8763+유형화!$F$72*hourly1!C2016/hourly1!$C$8763+유형화!$F$73*hourly1!D2016/hourly1!$D$8763+유형화!$F$74*hourly1!E2016/hourly1!$E$8763</f>
        <v>83.061609534504697</v>
      </c>
      <c r="C2015" s="441">
        <f>hourly1!$F2016*유형화!$G$71/hourly1!$F$8763+유형화!$G$72*hourly1!$G2016/hourly1!$F$8763+유형화!$G$74*hourly1!I2016/hourly1!$I$8763</f>
        <v>0.39829168026041895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443">
        <f>유형화!$F$71*hourly1!B2017/hourly1!$B$8763+유형화!$F$72*hourly1!C2017/hourly1!$C$8763+유형화!$F$73*hourly1!D2017/hourly1!$D$8763+유형화!$F$74*hourly1!E2017/hourly1!$E$8763</f>
        <v>81.449714275155685</v>
      </c>
      <c r="C2016" s="441">
        <f>hourly1!$F2017*유형화!$G$71/hourly1!$F$8763+유형화!$G$72*hourly1!$G2017/hourly1!$F$8763+유형화!$G$74*hourly1!I2017/hourly1!$I$8763</f>
        <v>0.31863653183195872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443">
        <f>유형화!$F$71*hourly1!B2018/hourly1!$B$8763+유형화!$F$72*hourly1!C2018/hourly1!$C$8763+유형화!$F$73*hourly1!D2018/hourly1!$D$8763+유형화!$F$74*hourly1!E2018/hourly1!$E$8763</f>
        <v>80.905638610353662</v>
      </c>
      <c r="C2017" s="441">
        <f>hourly1!$F2018*유형화!$G$71/hourly1!$F$8763+유형화!$G$72*hourly1!$G2018/hourly1!$F$8763+유형화!$G$74*hourly1!I2018/hourly1!$I$8763</f>
        <v>0.2948615365574343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443">
        <f>유형화!$F$71*hourly1!B2019/hourly1!$B$8763+유형화!$F$72*hourly1!C2019/hourly1!$C$8763+유형화!$F$73*hourly1!D2019/hourly1!$D$8763+유형화!$F$74*hourly1!E2019/hourly1!$E$8763</f>
        <v>81.371853814458461</v>
      </c>
      <c r="C2018" s="441">
        <f>hourly1!$F2019*유형화!$G$71/hourly1!$F$8763+유형화!$G$72*hourly1!$G2019/hourly1!$F$8763+유형화!$G$74*hourly1!I2019/hourly1!$I$8763</f>
        <v>0.25202227697536789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443">
        <f>유형화!$F$71*hourly1!B2020/hourly1!$B$8763+유형화!$F$72*hourly1!C2020/hourly1!$C$8763+유형화!$F$73*hourly1!D2020/hourly1!$D$8763+유형화!$F$74*hourly1!E2020/hourly1!$E$8763</f>
        <v>81.792537209063056</v>
      </c>
      <c r="C2019" s="441">
        <f>hourly1!$F2020*유형화!$G$71/hourly1!$F$8763+유형화!$G$72*hourly1!$G2020/hourly1!$F$8763+유형화!$G$74*hourly1!I2020/hourly1!$I$8763</f>
        <v>0.24173097743435609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443">
        <f>유형화!$F$71*hourly1!B2021/hourly1!$B$8763+유형화!$F$72*hourly1!C2021/hourly1!$C$8763+유형화!$F$73*hourly1!D2021/hourly1!$D$8763+유형화!$F$74*hourly1!E2021/hourly1!$E$8763</f>
        <v>82.59193187947939</v>
      </c>
      <c r="C2020" s="441">
        <f>hourly1!$F2021*유형화!$G$71/hourly1!$F$8763+유형화!$G$72*hourly1!$G2021/hourly1!$F$8763+유형화!$G$74*hourly1!I2021/hourly1!$I$8763</f>
        <v>0.32229149922262962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443">
        <f>유형화!$F$71*hourly1!B2022/hourly1!$B$8763+유형화!$F$72*hourly1!C2022/hourly1!$C$8763+유형화!$F$73*hourly1!D2022/hourly1!$D$8763+유형화!$F$74*hourly1!E2022/hourly1!$E$8763</f>
        <v>82.951223644201917</v>
      </c>
      <c r="C2021" s="441">
        <f>hourly1!$F2022*유형화!$G$71/hourly1!$F$8763+유형화!$G$72*hourly1!$G2022/hourly1!$F$8763+유형화!$G$74*hourly1!I2022/hourly1!$I$8763</f>
        <v>0.63204325440691933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443">
        <f>유형화!$F$71*hourly1!B2023/hourly1!$B$8763+유형화!$F$72*hourly1!C2023/hourly1!$C$8763+유형화!$F$73*hourly1!D2023/hourly1!$D$8763+유형화!$F$74*hourly1!E2023/hourly1!$E$8763</f>
        <v>83.509924447616314</v>
      </c>
      <c r="C2022" s="441">
        <f>hourly1!$F2023*유형화!$G$71/hourly1!$F$8763+유형화!$G$72*hourly1!$G2023/hourly1!$F$8763+유형화!$G$74*hourly1!I2023/hourly1!$I$8763</f>
        <v>1.0143356698785564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443">
        <f>유형화!$F$71*hourly1!B2024/hourly1!$B$8763+유형화!$F$72*hourly1!C2024/hourly1!$C$8763+유형화!$F$73*hourly1!D2024/hourly1!$D$8763+유형화!$F$74*hourly1!E2024/hourly1!$E$8763</f>
        <v>84.8871051960312</v>
      </c>
      <c r="C2023" s="441">
        <f>hourly1!$F2024*유형화!$G$71/hourly1!$F$8763+유형화!$G$72*hourly1!$G2024/hourly1!$F$8763+유형화!$G$74*hourly1!I2024/hourly1!$I$8763</f>
        <v>1.3419442014708216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443">
        <f>유형화!$F$71*hourly1!B2025/hourly1!$B$8763+유형화!$F$72*hourly1!C2025/hourly1!$C$8763+유형화!$F$73*hourly1!D2025/hourly1!$D$8763+유형화!$F$74*hourly1!E2025/hourly1!$E$8763</f>
        <v>91.741574327054366</v>
      </c>
      <c r="C2024" s="441">
        <f>hourly1!$F2025*유형화!$G$71/hourly1!$F$8763+유형화!$G$72*hourly1!$G2025/hourly1!$F$8763+유형화!$G$74*hourly1!I2025/hourly1!$I$8763</f>
        <v>6.1586772880657996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443">
        <f>유형화!$F$71*hourly1!B2026/hourly1!$B$8763+유형화!$F$72*hourly1!C2026/hourly1!$C$8763+유형화!$F$73*hourly1!D2026/hourly1!$D$8763+유형화!$F$74*hourly1!E2026/hourly1!$E$8763</f>
        <v>239.81303538580639</v>
      </c>
      <c r="C2025" s="441">
        <f>hourly1!$F2026*유형화!$G$71/hourly1!$F$8763+유형화!$G$72*hourly1!$G2026/hourly1!$F$8763+유형화!$G$74*hourly1!I2026/hourly1!$I$8763</f>
        <v>5.9461506247646945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443">
        <f>유형화!$F$71*hourly1!B2027/hourly1!$B$8763+유형화!$F$72*hourly1!C2027/hourly1!$C$8763+유형화!$F$73*hourly1!D2027/hourly1!$D$8763+유형화!$F$74*hourly1!E2027/hourly1!$E$8763</f>
        <v>376.99859763570544</v>
      </c>
      <c r="C2026" s="441">
        <f>hourly1!$F2027*유형화!$G$71/hourly1!$F$8763+유형화!$G$72*hourly1!$G2027/hourly1!$F$8763+유형화!$G$74*hourly1!I2027/hourly1!$I$8763</f>
        <v>5.2326355824899293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443">
        <f>유형화!$F$71*hourly1!B2028/hourly1!$B$8763+유형화!$F$72*hourly1!C2028/hourly1!$C$8763+유형화!$F$73*hourly1!D2028/hourly1!$D$8763+유형화!$F$74*hourly1!E2028/hourly1!$E$8763</f>
        <v>460.4898620560503</v>
      </c>
      <c r="C2027" s="441">
        <f>hourly1!$F2028*유형화!$G$71/hourly1!$F$8763+유형화!$G$72*hourly1!$G2028/hourly1!$F$8763+유형화!$G$74*hourly1!I2028/hourly1!$I$8763</f>
        <v>4.4326998938455739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443">
        <f>유형화!$F$71*hourly1!B2029/hourly1!$B$8763+유형화!$F$72*hourly1!C2029/hourly1!$C$8763+유형화!$F$73*hourly1!D2029/hourly1!$D$8763+유형화!$F$74*hourly1!E2029/hourly1!$E$8763</f>
        <v>543.31965363851612</v>
      </c>
      <c r="C2028" s="441">
        <f>hourly1!$F2029*유형화!$G$71/hourly1!$F$8763+유형화!$G$72*hourly1!$G2029/hourly1!$F$8763+유형화!$G$74*hourly1!I2029/hourly1!$I$8763</f>
        <v>3.7486148221918039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443">
        <f>유형화!$F$71*hourly1!B2030/hourly1!$B$8763+유형화!$F$72*hourly1!C2030/hourly1!$C$8763+유형화!$F$73*hourly1!D2030/hourly1!$D$8763+유형화!$F$74*hourly1!E2030/hourly1!$E$8763</f>
        <v>454.70983703918068</v>
      </c>
      <c r="C2029" s="441">
        <f>hourly1!$F2030*유형화!$G$71/hourly1!$F$8763+유형화!$G$72*hourly1!$G2030/hourly1!$F$8763+유형화!$G$74*hourly1!I2030/hourly1!$I$8763</f>
        <v>3.1995064252355867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443">
        <f>유형화!$F$71*hourly1!B2031/hourly1!$B$8763+유형화!$F$72*hourly1!C2031/hourly1!$C$8763+유형화!$F$73*hourly1!D2031/hourly1!$D$8763+유형화!$F$74*hourly1!E2031/hourly1!$E$8763</f>
        <v>256.51626270760767</v>
      </c>
      <c r="C2030" s="441">
        <f>hourly1!$F2031*유형화!$G$71/hourly1!$F$8763+유형화!$G$72*hourly1!$G2031/hourly1!$F$8763+유형화!$G$74*hourly1!I2031/hourly1!$I$8763</f>
        <v>2.089605039195733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443">
        <f>유형화!$F$71*hourly1!B2032/hourly1!$B$8763+유형화!$F$72*hourly1!C2032/hourly1!$C$8763+유형화!$F$73*hourly1!D2032/hourly1!$D$8763+유형화!$F$74*hourly1!E2032/hourly1!$E$8763</f>
        <v>358.79490570942119</v>
      </c>
      <c r="C2031" s="441">
        <f>hourly1!$F2032*유형화!$G$71/hourly1!$F$8763+유형화!$G$72*hourly1!$G2032/hourly1!$F$8763+유형화!$G$74*hourly1!I2032/hourly1!$I$8763</f>
        <v>2.3496723542985731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443">
        <f>유형화!$F$71*hourly1!B2033/hourly1!$B$8763+유형화!$F$72*hourly1!C2033/hourly1!$C$8763+유형화!$F$73*hourly1!D2033/hourly1!$D$8763+유형화!$F$74*hourly1!E2033/hourly1!$E$8763</f>
        <v>525.66327360793093</v>
      </c>
      <c r="C2032" s="441">
        <f>hourly1!$F2033*유형화!$G$71/hourly1!$F$8763+유형화!$G$72*hourly1!$G2033/hourly1!$F$8763+유형화!$G$74*hourly1!I2033/hourly1!$I$8763</f>
        <v>2.1797413548135349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443">
        <f>유형화!$F$71*hourly1!B2034/hourly1!$B$8763+유형화!$F$72*hourly1!C2034/hourly1!$C$8763+유형화!$F$73*hourly1!D2034/hourly1!$D$8763+유형화!$F$74*hourly1!E2034/hourly1!$E$8763</f>
        <v>440.50506773256308</v>
      </c>
      <c r="C2033" s="441">
        <f>hourly1!$F2034*유형화!$G$71/hourly1!$F$8763+유형화!$G$72*hourly1!$G2034/hourly1!$F$8763+유형화!$G$74*hourly1!I2034/hourly1!$I$8763</f>
        <v>2.0980107001149491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443">
        <f>유형화!$F$71*hourly1!B2035/hourly1!$B$8763+유형화!$F$72*hourly1!C2035/hourly1!$C$8763+유형화!$F$73*hourly1!D2035/hourly1!$D$8763+유형화!$F$74*hourly1!E2035/hourly1!$E$8763</f>
        <v>384.66852716668262</v>
      </c>
      <c r="C2034" s="441">
        <f>hourly1!$F2035*유형화!$G$71/hourly1!$F$8763+유형화!$G$72*hourly1!$G2035/hourly1!$F$8763+유형화!$G$74*hourly1!I2035/hourly1!$I$8763</f>
        <v>2.2257405675373656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443">
        <f>유형화!$F$71*hourly1!B2036/hourly1!$B$8763+유형화!$F$72*hourly1!C2036/hourly1!$C$8763+유형화!$F$73*hourly1!D2036/hourly1!$D$8763+유형화!$F$74*hourly1!E2036/hourly1!$E$8763</f>
        <v>218.2106755035654</v>
      </c>
      <c r="C2035" s="441">
        <f>hourly1!$F2036*유형화!$G$71/hourly1!$F$8763+유형화!$G$72*hourly1!$G2036/hourly1!$F$8763+유형화!$G$74*hourly1!I2036/hourly1!$I$8763</f>
        <v>2.4483101439573871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443">
        <f>유형화!$F$71*hourly1!B2037/hourly1!$B$8763+유형화!$F$72*hourly1!C2037/hourly1!$C$8763+유형화!$F$73*hourly1!D2037/hourly1!$D$8763+유형화!$F$74*hourly1!E2037/hourly1!$E$8763</f>
        <v>149.23782187021345</v>
      </c>
      <c r="C2036" s="441">
        <f>hourly1!$F2037*유형화!$G$71/hourly1!$F$8763+유형화!$G$72*hourly1!$G2037/hourly1!$F$8763+유형화!$G$74*hourly1!I2037/hourly1!$I$8763</f>
        <v>2.4203026949890765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443">
        <f>유형화!$F$71*hourly1!B2038/hourly1!$B$8763+유형화!$F$72*hourly1!C2038/hourly1!$C$8763+유형화!$F$73*hourly1!D2038/hourly1!$D$8763+유형화!$F$74*hourly1!E2038/hourly1!$E$8763</f>
        <v>157.98774000875869</v>
      </c>
      <c r="C2037" s="441">
        <f>hourly1!$F2038*유형화!$G$71/hourly1!$F$8763+유형화!$G$72*hourly1!$G2038/hourly1!$F$8763+유형화!$G$74*hourly1!I2038/hourly1!$I$8763</f>
        <v>2.3962226137551927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443">
        <f>유형화!$F$71*hourly1!B2039/hourly1!$B$8763+유형화!$F$72*hourly1!C2039/hourly1!$C$8763+유형화!$F$73*hourly1!D2039/hourly1!$D$8763+유형화!$F$74*hourly1!E2039/hourly1!$E$8763</f>
        <v>85.417873566238796</v>
      </c>
      <c r="C2038" s="441">
        <f>hourly1!$F2039*유형화!$G$71/hourly1!$F$8763+유형화!$G$72*hourly1!$G2039/hourly1!$F$8763+유형화!$G$74*hourly1!I2039/hourly1!$I$8763</f>
        <v>3.137212432554028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443">
        <f>유형화!$F$71*hourly1!B2040/hourly1!$B$8763+유형화!$F$72*hourly1!C2040/hourly1!$C$8763+유형화!$F$73*hourly1!D2040/hourly1!$D$8763+유형화!$F$74*hourly1!E2040/hourly1!$E$8763</f>
        <v>83.694281753603065</v>
      </c>
      <c r="C2039" s="441">
        <f>hourly1!$F2040*유형화!$G$71/hourly1!$F$8763+유형화!$G$72*hourly1!$G2040/hourly1!$F$8763+유형화!$G$74*hourly1!I2040/hourly1!$I$8763</f>
        <v>0.39838191439031867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443">
        <f>유형화!$F$71*hourly1!B2041/hourly1!$B$8763+유형화!$F$72*hourly1!C2041/hourly1!$C$8763+유형화!$F$73*hourly1!D2041/hourly1!$D$8763+유형화!$F$74*hourly1!E2041/hourly1!$E$8763</f>
        <v>81.975657392180764</v>
      </c>
      <c r="C2040" s="441">
        <f>hourly1!$F2041*유형화!$G$71/hourly1!$F$8763+유형화!$G$72*hourly1!$G2041/hourly1!$F$8763+유형화!$G$74*hourly1!I2041/hourly1!$I$8763</f>
        <v>0.31868831943070558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443">
        <f>유형화!$F$71*hourly1!B2042/hourly1!$B$8763+유형화!$F$72*hourly1!C2042/hourly1!$C$8763+유형화!$F$73*hourly1!D2042/hourly1!$D$8763+유형화!$F$74*hourly1!E2042/hourly1!$E$8763</f>
        <v>81.302418515960767</v>
      </c>
      <c r="C2041" s="441">
        <f>hourly1!$F2042*유형화!$G$71/hourly1!$F$8763+유형화!$G$72*hourly1!$G2042/hourly1!$F$8763+유형화!$G$74*hourly1!I2042/hourly1!$I$8763</f>
        <v>0.29489767872236666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443">
        <f>유형화!$F$71*hourly1!B2043/hourly1!$B$8763+유형화!$F$72*hourly1!C2043/hourly1!$C$8763+유형화!$F$73*hourly1!D2043/hourly1!$D$8763+유형화!$F$74*hourly1!E2043/hourly1!$E$8763</f>
        <v>81.443241965914027</v>
      </c>
      <c r="C2042" s="441">
        <f>hourly1!$F2043*유형화!$G$71/hourly1!$F$8763+유형화!$G$72*hourly1!$G2043/hourly1!$F$8763+유형화!$G$74*hourly1!I2043/hourly1!$I$8763</f>
        <v>0.25222651659196899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443">
        <f>유형화!$F$71*hourly1!B2044/hourly1!$B$8763+유형화!$F$72*hourly1!C2044/hourly1!$C$8763+유형화!$F$73*hourly1!D2044/hourly1!$D$8763+유형화!$F$74*hourly1!E2044/hourly1!$E$8763</f>
        <v>81.459869655662843</v>
      </c>
      <c r="C2043" s="441">
        <f>hourly1!$F2044*유형화!$G$71/hourly1!$F$8763+유형화!$G$72*hourly1!$G2044/hourly1!$F$8763+유형화!$G$74*hourly1!I2044/hourly1!$I$8763</f>
        <v>0.24082845421170962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443">
        <f>유형화!$F$71*hourly1!B2045/hourly1!$B$8763+유형화!$F$72*hourly1!C2045/hourly1!$C$8763+유형화!$F$73*hourly1!D2045/hourly1!$D$8763+유형화!$F$74*hourly1!E2045/hourly1!$E$8763</f>
        <v>81.815355253091184</v>
      </c>
      <c r="C2044" s="441">
        <f>hourly1!$F2045*유형화!$G$71/hourly1!$F$8763+유형화!$G$72*hourly1!$G2045/hourly1!$F$8763+유형화!$G$74*hourly1!I2045/hourly1!$I$8763</f>
        <v>0.26039064354654046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443">
        <f>유형화!$F$71*hourly1!B2046/hourly1!$B$8763+유형화!$F$72*hourly1!C2046/hourly1!$C$8763+유형화!$F$73*hourly1!D2046/hourly1!$D$8763+유형화!$F$74*hourly1!E2046/hourly1!$E$8763</f>
        <v>81.912746684467464</v>
      </c>
      <c r="C2045" s="441">
        <f>hourly1!$F2046*유형화!$G$71/hourly1!$F$8763+유형화!$G$72*hourly1!$G2046/hourly1!$F$8763+유형화!$G$74*hourly1!I2046/hourly1!$I$8763</f>
        <v>0.32599904254785828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443">
        <f>유형화!$F$71*hourly1!B2047/hourly1!$B$8763+유형화!$F$72*hourly1!C2047/hourly1!$C$8763+유형화!$F$73*hourly1!D2047/hourly1!$D$8763+유형화!$F$74*hourly1!E2047/hourly1!$E$8763</f>
        <v>82.092968468853982</v>
      </c>
      <c r="C2046" s="441">
        <f>hourly1!$F2047*유형화!$G$71/hourly1!$F$8763+유형화!$G$72*hourly1!$G2047/hourly1!$F$8763+유형화!$G$74*hourly1!I2047/hourly1!$I$8763</f>
        <v>0.54124322067638075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443">
        <f>유형화!$F$71*hourly1!B2048/hourly1!$B$8763+유형화!$F$72*hourly1!C2048/hourly1!$C$8763+유형화!$F$73*hourly1!D2048/hourly1!$D$8763+유형화!$F$74*hourly1!E2048/hourly1!$E$8763</f>
        <v>83.304156715842879</v>
      </c>
      <c r="C2047" s="441">
        <f>hourly1!$F2048*유형화!$G$71/hourly1!$F$8763+유형화!$G$72*hourly1!$G2048/hourly1!$F$8763+유형화!$G$74*hourly1!I2048/hourly1!$I$8763</f>
        <v>0.83550332817202277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443">
        <f>유형화!$F$71*hourly1!B2049/hourly1!$B$8763+유형화!$F$72*hourly1!C2049/hourly1!$C$8763+유형화!$F$73*hourly1!D2049/hourly1!$D$8763+유형화!$F$74*hourly1!E2049/hourly1!$E$8763</f>
        <v>90.140500337858299</v>
      </c>
      <c r="C2048" s="441">
        <f>hourly1!$F2049*유형화!$G$71/hourly1!$F$8763+유형화!$G$72*hourly1!$G2049/hourly1!$F$8763+유형화!$G$74*hourly1!I2049/hourly1!$I$8763</f>
        <v>5.6788393525238812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443">
        <f>유형화!$F$71*hourly1!B2050/hourly1!$B$8763+유형화!$F$72*hourly1!C2050/hourly1!$C$8763+유형화!$F$73*hourly1!D2050/hourly1!$D$8763+유형화!$F$74*hourly1!E2050/hourly1!$E$8763</f>
        <v>235.55720947817454</v>
      </c>
      <c r="C2049" s="441">
        <f>hourly1!$F2050*유형화!$G$71/hourly1!$F$8763+유형화!$G$72*hourly1!$G2050/hourly1!$F$8763+유형화!$G$74*hourly1!I2050/hourly1!$I$8763</f>
        <v>5.4461549425023588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443">
        <f>유형화!$F$71*hourly1!B2051/hourly1!$B$8763+유형화!$F$72*hourly1!C2051/hourly1!$C$8763+유형화!$F$73*hourly1!D2051/hourly1!$D$8763+유형화!$F$74*hourly1!E2051/hourly1!$E$8763</f>
        <v>372.03164411538285</v>
      </c>
      <c r="C2050" s="441">
        <f>hourly1!$F2051*유형화!$G$71/hourly1!$F$8763+유형화!$G$72*hourly1!$G2051/hourly1!$F$8763+유형화!$G$74*hourly1!I2051/hourly1!$I$8763</f>
        <v>4.7074029058685625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443">
        <f>유형화!$F$71*hourly1!B2052/hourly1!$B$8763+유형화!$F$72*hourly1!C2052/hourly1!$C$8763+유형화!$F$73*hourly1!D2052/hourly1!$D$8763+유형화!$F$74*hourly1!E2052/hourly1!$E$8763</f>
        <v>455.24818193999266</v>
      </c>
      <c r="C2051" s="441">
        <f>hourly1!$F2052*유형화!$G$71/hourly1!$F$8763+유형화!$G$72*hourly1!$G2052/hourly1!$F$8763+유형화!$G$74*hourly1!I2052/hourly1!$I$8763</f>
        <v>3.8515831830324263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443">
        <f>유형화!$F$71*hourly1!B2053/hourly1!$B$8763+유형화!$F$72*hourly1!C2053/hourly1!$C$8763+유형화!$F$73*hourly1!D2053/hourly1!$D$8763+유형화!$F$74*hourly1!E2053/hourly1!$E$8763</f>
        <v>537.4238673201661</v>
      </c>
      <c r="C2052" s="441">
        <f>hourly1!$F2053*유형화!$G$71/hourly1!$F$8763+유형화!$G$72*hourly1!$G2053/hourly1!$F$8763+유형화!$G$74*hourly1!I2053/hourly1!$I$8763</f>
        <v>3.1136319743014909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443">
        <f>유형화!$F$71*hourly1!B2054/hourly1!$B$8763+유형화!$F$72*hourly1!C2054/hourly1!$C$8763+유형화!$F$73*hourly1!D2054/hourly1!$D$8763+유형화!$F$74*hourly1!E2054/hourly1!$E$8763</f>
        <v>449.22464279517453</v>
      </c>
      <c r="C2053" s="441">
        <f>hourly1!$F2054*유형화!$G$71/hourly1!$F$8763+유형화!$G$72*hourly1!$G2054/hourly1!$F$8763+유형화!$G$74*hourly1!I2054/hourly1!$I$8763</f>
        <v>2.5920248540808681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443">
        <f>유형화!$F$71*hourly1!B2055/hourly1!$B$8763+유형화!$F$72*hourly1!C2055/hourly1!$C$8763+유형화!$F$73*hourly1!D2055/hourly1!$D$8763+유형화!$F$74*hourly1!E2055/hourly1!$E$8763</f>
        <v>251.56375176729219</v>
      </c>
      <c r="C2054" s="441">
        <f>hourly1!$F2055*유형화!$G$71/hourly1!$F$8763+유형화!$G$72*hourly1!$G2055/hourly1!$F$8763+유형화!$G$74*hourly1!I2055/hourly1!$I$8763</f>
        <v>1.5266487353607159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443">
        <f>유형화!$F$71*hourly1!B2056/hourly1!$B$8763+유형화!$F$72*hourly1!C2056/hourly1!$C$8763+유형화!$F$73*hourly1!D2056/hourly1!$D$8763+유형화!$F$74*hourly1!E2056/hourly1!$E$8763</f>
        <v>353.6360986057831</v>
      </c>
      <c r="C2055" s="441">
        <f>hourly1!$F2056*유형화!$G$71/hourly1!$F$8763+유형화!$G$72*hourly1!$G2056/hourly1!$F$8763+유형화!$G$74*hourly1!I2056/hourly1!$I$8763</f>
        <v>1.7476373346297907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443">
        <f>유형화!$F$71*hourly1!B2057/hourly1!$B$8763+유형화!$F$72*hourly1!C2057/hourly1!$C$8763+유형화!$F$73*hourly1!D2057/hourly1!$D$8763+유형화!$F$74*hourly1!E2057/hourly1!$E$8763</f>
        <v>521.08260103859936</v>
      </c>
      <c r="C2056" s="441">
        <f>hourly1!$F2057*유형화!$G$71/hourly1!$F$8763+유형화!$G$72*hourly1!$G2057/hourly1!$F$8763+유형화!$G$74*hourly1!I2057/hourly1!$I$8763</f>
        <v>1.6391808830700392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443">
        <f>유형화!$F$71*hourly1!B2058/hourly1!$B$8763+유형화!$F$72*hourly1!C2058/hourly1!$C$8763+유형화!$F$73*hourly1!D2058/hourly1!$D$8763+유형화!$F$74*hourly1!E2058/hourly1!$E$8763</f>
        <v>436.22084013822234</v>
      </c>
      <c r="C2057" s="441">
        <f>hourly1!$F2058*유형화!$G$71/hourly1!$F$8763+유형화!$G$72*hourly1!$G2058/hourly1!$F$8763+유형화!$G$74*hourly1!I2058/hourly1!$I$8763</f>
        <v>1.5829745408134683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443">
        <f>유형화!$F$71*hourly1!B2059/hourly1!$B$8763+유형화!$F$72*hourly1!C2059/hourly1!$C$8763+유형화!$F$73*hourly1!D2059/hourly1!$D$8763+유형화!$F$74*hourly1!E2059/hourly1!$E$8763</f>
        <v>380.82930357016801</v>
      </c>
      <c r="C2058" s="441">
        <f>hourly1!$F2059*유형화!$G$71/hourly1!$F$8763+유형화!$G$72*hourly1!$G2059/hourly1!$F$8763+유형화!$G$74*hourly1!I2059/hourly1!$I$8763</f>
        <v>1.7679395893687249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443">
        <f>유형화!$F$71*hourly1!B2060/hourly1!$B$8763+유형화!$F$72*hourly1!C2060/hourly1!$C$8763+유형화!$F$73*hourly1!D2060/hourly1!$D$8763+유형화!$F$74*hourly1!E2060/hourly1!$E$8763</f>
        <v>214.48809221187918</v>
      </c>
      <c r="C2059" s="441">
        <f>hourly1!$F2060*유형화!$G$71/hourly1!$F$8763+유형화!$G$72*hourly1!$G2060/hourly1!$F$8763+유형화!$G$74*hourly1!I2060/hourly1!$I$8763</f>
        <v>1.9934466263078001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443">
        <f>유형화!$F$71*hourly1!B2061/hourly1!$B$8763+유형화!$F$72*hourly1!C2061/hourly1!$C$8763+유형화!$F$73*hourly1!D2061/hourly1!$D$8763+유형화!$F$74*hourly1!E2061/hourly1!$E$8763</f>
        <v>146.90046543665719</v>
      </c>
      <c r="C2060" s="441">
        <f>hourly1!$F2061*유형화!$G$71/hourly1!$F$8763+유형화!$G$72*hourly1!$G2061/hourly1!$F$8763+유형화!$G$74*hourly1!I2061/hourly1!$I$8763</f>
        <v>1.8585137345684335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443">
        <f>유형화!$F$71*hourly1!B2062/hourly1!$B$8763+유형화!$F$72*hourly1!C2062/hourly1!$C$8763+유형화!$F$73*hourly1!D2062/hourly1!$D$8763+유형화!$F$74*hourly1!E2062/hourly1!$E$8763</f>
        <v>156.07533765066893</v>
      </c>
      <c r="C2061" s="441">
        <f>hourly1!$F2062*유형화!$G$71/hourly1!$F$8763+유형화!$G$72*hourly1!$G2062/hourly1!$F$8763+유형화!$G$74*hourly1!I2062/hourly1!$I$8763</f>
        <v>1.9624712749298374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443">
        <f>유형화!$F$71*hourly1!B2063/hourly1!$B$8763+유형화!$F$72*hourly1!C2063/hourly1!$C$8763+유형화!$F$73*hourly1!D2063/hourly1!$D$8763+유형화!$F$74*hourly1!E2063/hourly1!$E$8763</f>
        <v>84.574013571554147</v>
      </c>
      <c r="C2062" s="441">
        <f>hourly1!$F2063*유형화!$G$71/hourly1!$F$8763+유형화!$G$72*hourly1!$G2063/hourly1!$F$8763+유형화!$G$74*hourly1!I2063/hourly1!$I$8763</f>
        <v>2.8077511298792177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443">
        <f>유형화!$F$71*hourly1!B2064/hourly1!$B$8763+유형화!$F$72*hourly1!C2064/hourly1!$C$8763+유형화!$F$73*hourly1!D2064/hourly1!$D$8763+유형화!$F$74*hourly1!E2064/hourly1!$E$8763</f>
        <v>83.09028613740665</v>
      </c>
      <c r="C2063" s="441">
        <f>hourly1!$F2064*유형화!$G$71/hourly1!$F$8763+유형화!$G$72*hourly1!$G2064/hourly1!$F$8763+유형화!$G$74*hourly1!I2064/hourly1!$I$8763</f>
        <v>0.39829252923744751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443">
        <f>유형화!$F$71*hourly1!B2065/hourly1!$B$8763+유형화!$F$72*hourly1!C2065/hourly1!$C$8763+유형화!$F$73*hourly1!D2065/hourly1!$D$8763+유형화!$F$74*hourly1!E2065/hourly1!$E$8763</f>
        <v>81.52351031326819</v>
      </c>
      <c r="C2064" s="441">
        <f>hourly1!$F2065*유형화!$G$71/hourly1!$F$8763+유형화!$G$72*hourly1!$G2065/hourly1!$F$8763+유형화!$G$74*hourly1!I2065/hourly1!$I$8763</f>
        <v>0.31864138312926582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443">
        <f>유형화!$F$71*hourly1!B2066/hourly1!$B$8763+유형화!$F$72*hourly1!C2066/hourly1!$C$8763+유형화!$F$73*hourly1!D2066/hourly1!$D$8763+유형화!$F$74*hourly1!E2066/hourly1!$E$8763</f>
        <v>81.05274247333918</v>
      </c>
      <c r="C2065" s="441">
        <f>hourly1!$F2066*유형화!$G$71/hourly1!$F$8763+유형화!$G$72*hourly1!$G2066/hourly1!$F$8763+유형화!$G$74*hourly1!I2066/hourly1!$I$8763</f>
        <v>0.29487087530474859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443">
        <f>유형화!$F$71*hourly1!B2067/hourly1!$B$8763+유형화!$F$72*hourly1!C2067/hourly1!$C$8763+유형화!$F$73*hourly1!D2067/hourly1!$D$8763+유형화!$F$74*hourly1!E2067/hourly1!$E$8763</f>
        <v>81.644959352641152</v>
      </c>
      <c r="C2066" s="441">
        <f>hourly1!$F2067*유형화!$G$71/hourly1!$F$8763+유형화!$G$72*hourly1!$G2067/hourly1!$F$8763+유형화!$G$74*hourly1!I2067/hourly1!$I$8763</f>
        <v>0.25212184985258257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443">
        <f>유형화!$F$71*hourly1!B2068/hourly1!$B$8763+유형화!$F$72*hourly1!C2068/hourly1!$C$8763+유형화!$F$73*hourly1!D2068/hourly1!$D$8763+유형화!$F$74*hourly1!E2068/hourly1!$E$8763</f>
        <v>82.172063753585348</v>
      </c>
      <c r="C2067" s="441">
        <f>hourly1!$F2068*유형화!$G$71/hourly1!$F$8763+유형화!$G$72*hourly1!$G2068/hourly1!$F$8763+유형화!$G$74*hourly1!I2068/hourly1!$I$8763</f>
        <v>0.24741287748087232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443">
        <f>유형화!$F$71*hourly1!B2069/hourly1!$B$8763+유형화!$F$72*hourly1!C2069/hourly1!$C$8763+유형화!$F$73*hourly1!D2069/hourly1!$D$8763+유형화!$F$74*hourly1!E2069/hourly1!$E$8763</f>
        <v>83.105480068142683</v>
      </c>
      <c r="C2068" s="441">
        <f>hourly1!$F2069*유형화!$G$71/hourly1!$F$8763+유형화!$G$72*hourly1!$G2069/hourly1!$F$8763+유형화!$G$74*hourly1!I2069/hourly1!$I$8763</f>
        <v>0.47004570268953216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443">
        <f>유형화!$F$71*hourly1!B2070/hourly1!$B$8763+유형화!$F$72*hourly1!C2070/hourly1!$C$8763+유형화!$F$73*hourly1!D2070/hourly1!$D$8763+유형화!$F$74*hourly1!E2070/hourly1!$E$8763</f>
        <v>83.50872524422229</v>
      </c>
      <c r="C2069" s="441">
        <f>hourly1!$F2070*유형화!$G$71/hourly1!$F$8763+유형화!$G$72*hourly1!$G2070/hourly1!$F$8763+유형화!$G$74*hourly1!I2070/hourly1!$I$8763</f>
        <v>0.87381196119960125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443">
        <f>유형화!$F$71*hourly1!B2071/hourly1!$B$8763+유형화!$F$72*hourly1!C2071/hourly1!$C$8763+유형화!$F$73*hourly1!D2071/hourly1!$D$8763+유형화!$F$74*hourly1!E2071/hourly1!$E$8763</f>
        <v>84.116166792701293</v>
      </c>
      <c r="C2070" s="441">
        <f>hourly1!$F2071*유형화!$G$71/hourly1!$F$8763+유형화!$G$72*hourly1!$G2071/hourly1!$F$8763+유형화!$G$74*hourly1!I2071/hourly1!$I$8763</f>
        <v>1.2452802834035583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443">
        <f>유형화!$F$71*hourly1!B2072/hourly1!$B$8763+유형화!$F$72*hourly1!C2072/hourly1!$C$8763+유형화!$F$73*hourly1!D2072/hourly1!$D$8763+유형화!$F$74*hourly1!E2072/hourly1!$E$8763</f>
        <v>85.670943401865003</v>
      </c>
      <c r="C2071" s="441">
        <f>hourly1!$F2072*유형화!$G$71/hourly1!$F$8763+유형화!$G$72*hourly1!$G2072/hourly1!$F$8763+유형화!$G$74*hourly1!I2072/hourly1!$I$8763</f>
        <v>1.6209870627817109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443">
        <f>유형화!$F$71*hourly1!B2073/hourly1!$B$8763+유형화!$F$72*hourly1!C2073/hourly1!$C$8763+유형화!$F$73*hourly1!D2073/hourly1!$D$8763+유형화!$F$74*hourly1!E2073/hourly1!$E$8763</f>
        <v>92.415351256956981</v>
      </c>
      <c r="C2072" s="441">
        <f>hourly1!$F2073*유형화!$G$71/hourly1!$F$8763+유형화!$G$72*hourly1!$G2073/hourly1!$F$8763+유형화!$G$74*hourly1!I2073/hourly1!$I$8763</f>
        <v>6.3871100211279481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443">
        <f>유형화!$F$71*hourly1!B2074/hourly1!$B$8763+유형화!$F$72*hourly1!C2074/hourly1!$C$8763+유형화!$F$73*hourly1!D2074/hourly1!$D$8763+유형화!$F$74*hourly1!E2074/hourly1!$E$8763</f>
        <v>239.13125270676301</v>
      </c>
      <c r="C2073" s="441">
        <f>hourly1!$F2074*유형화!$G$71/hourly1!$F$8763+유형화!$G$72*hourly1!$G2074/hourly1!$F$8763+유형화!$G$74*hourly1!I2074/hourly1!$I$8763</f>
        <v>6.1969959875352947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443">
        <f>유형화!$F$71*hourly1!B2075/hourly1!$B$8763+유형화!$F$72*hourly1!C2075/hourly1!$C$8763+유형화!$F$73*hourly1!D2075/hourly1!$D$8763+유형화!$F$74*hourly1!E2075/hourly1!$E$8763</f>
        <v>376.99998169653969</v>
      </c>
      <c r="C2074" s="441">
        <f>hourly1!$F2075*유형화!$G$71/hourly1!$F$8763+유형화!$G$72*hourly1!$G2075/hourly1!$F$8763+유형화!$G$74*hourly1!I2075/hourly1!$I$8763</f>
        <v>5.6723939189225492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443">
        <f>유형화!$F$71*hourly1!B2076/hourly1!$B$8763+유형화!$F$72*hourly1!C2076/hourly1!$C$8763+유형화!$F$73*hourly1!D2076/hourly1!$D$8763+유형화!$F$74*hourly1!E2076/hourly1!$E$8763</f>
        <v>460.93424038254039</v>
      </c>
      <c r="C2075" s="441">
        <f>hourly1!$F2076*유형화!$G$71/hourly1!$F$8763+유형화!$G$72*hourly1!$G2076/hourly1!$F$8763+유형화!$G$74*hourly1!I2076/hourly1!$I$8763</f>
        <v>4.8717013066159556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443">
        <f>유형화!$F$71*hourly1!B2077/hourly1!$B$8763+유형화!$F$72*hourly1!C2077/hourly1!$C$8763+유형화!$F$73*hourly1!D2077/hourly1!$D$8763+유형화!$F$74*hourly1!E2077/hourly1!$E$8763</f>
        <v>544.14554928196117</v>
      </c>
      <c r="C2076" s="441">
        <f>hourly1!$F2077*유형화!$G$71/hourly1!$F$8763+유형화!$G$72*hourly1!$G2077/hourly1!$F$8763+유형화!$G$74*hourly1!I2077/hourly1!$I$8763</f>
        <v>4.2000569017748086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443">
        <f>유형화!$F$71*hourly1!B2078/hourly1!$B$8763+유형화!$F$72*hourly1!C2078/hourly1!$C$8763+유형화!$F$73*hourly1!D2078/hourly1!$D$8763+유형화!$F$74*hourly1!E2078/hourly1!$E$8763</f>
        <v>456.21962463246126</v>
      </c>
      <c r="C2077" s="441">
        <f>hourly1!$F2078*유형화!$G$71/hourly1!$F$8763+유형화!$G$72*hourly1!$G2078/hourly1!$F$8763+유형화!$G$74*hourly1!I2078/hourly1!$I$8763</f>
        <v>3.7136175634231559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443">
        <f>유형화!$F$71*hourly1!B2079/hourly1!$B$8763+유형화!$F$72*hourly1!C2079/hourly1!$C$8763+유형화!$F$73*hourly1!D2079/hourly1!$D$8763+유형화!$F$74*hourly1!E2079/hourly1!$E$8763</f>
        <v>257.87624941524962</v>
      </c>
      <c r="C2078" s="441">
        <f>hourly1!$F2079*유형화!$G$71/hourly1!$F$8763+유형화!$G$72*hourly1!$G2079/hourly1!$F$8763+유형화!$G$74*hourly1!I2079/hourly1!$I$8763</f>
        <v>2.5754329928043362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443">
        <f>유형화!$F$71*hourly1!B2080/hourly1!$B$8763+유형화!$F$72*hourly1!C2080/hourly1!$C$8763+유형화!$F$73*hourly1!D2080/hourly1!$D$8763+유형화!$F$74*hourly1!E2080/hourly1!$E$8763</f>
        <v>360.29757866122145</v>
      </c>
      <c r="C2079" s="441">
        <f>hourly1!$F2080*유형화!$G$71/hourly1!$F$8763+유형화!$G$72*hourly1!$G2080/hourly1!$F$8763+유형화!$G$74*hourly1!I2080/hourly1!$I$8763</f>
        <v>2.8534681183822523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443">
        <f>유형화!$F$71*hourly1!B2081/hourly1!$B$8763+유형화!$F$72*hourly1!C2081/hourly1!$C$8763+유형화!$F$73*hourly1!D2081/hourly1!$D$8763+유형화!$F$74*hourly1!E2081/hourly1!$E$8763</f>
        <v>527.72465684301426</v>
      </c>
      <c r="C2080" s="441">
        <f>hourly1!$F2081*유형화!$G$71/hourly1!$F$8763+유형화!$G$72*hourly1!$G2081/hourly1!$F$8763+유형화!$G$74*hourly1!I2081/hourly1!$I$8763</f>
        <v>2.7400433319685451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443">
        <f>유형화!$F$71*hourly1!B2082/hourly1!$B$8763+유형화!$F$72*hourly1!C2082/hourly1!$C$8763+유형화!$F$73*hourly1!D2082/hourly1!$D$8763+유형화!$F$74*hourly1!E2082/hourly1!$E$8763</f>
        <v>442.35456642170863</v>
      </c>
      <c r="C2081" s="441">
        <f>hourly1!$F2082*유형화!$G$71/hourly1!$F$8763+유형화!$G$72*hourly1!$G2082/hourly1!$F$8763+유형화!$G$74*hourly1!I2082/hourly1!$I$8763</f>
        <v>2.5969646269219373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443">
        <f>유형화!$F$71*hourly1!B2083/hourly1!$B$8763+유형화!$F$72*hourly1!C2083/hourly1!$C$8763+유형화!$F$73*hourly1!D2083/hourly1!$D$8763+유형화!$F$74*hourly1!E2083/hourly1!$E$8763</f>
        <v>386.4004138644554</v>
      </c>
      <c r="C2082" s="441">
        <f>hourly1!$F2083*유형화!$G$71/hourly1!$F$8763+유형화!$G$72*hourly1!$G2083/hourly1!$F$8763+유형화!$G$74*hourly1!I2083/hourly1!$I$8763</f>
        <v>2.6710092500154956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443">
        <f>유형화!$F$71*hourly1!B2084/hourly1!$B$8763+유형화!$F$72*hourly1!C2084/hourly1!$C$8763+유형화!$F$73*hourly1!D2084/hourly1!$D$8763+유형화!$F$74*hourly1!E2084/hourly1!$E$8763</f>
        <v>219.89969423495049</v>
      </c>
      <c r="C2083" s="441">
        <f>hourly1!$F2084*유형화!$G$71/hourly1!$F$8763+유형화!$G$72*hourly1!$G2084/hourly1!$F$8763+유형화!$G$74*hourly1!I2084/hourly1!$I$8763</f>
        <v>2.8662379457171236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443">
        <f>유형화!$F$71*hourly1!B2085/hourly1!$B$8763+유형화!$F$72*hourly1!C2085/hourly1!$C$8763+유형화!$F$73*hourly1!D2085/hourly1!$D$8763+유형화!$F$74*hourly1!E2085/hourly1!$E$8763</f>
        <v>150.20058785835241</v>
      </c>
      <c r="C2084" s="441">
        <f>hourly1!$F2085*유형화!$G$71/hourly1!$F$8763+유형화!$G$72*hourly1!$G2085/hourly1!$F$8763+유형화!$G$74*hourly1!I2085/hourly1!$I$8763</f>
        <v>2.7681433800741915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443">
        <f>유형화!$F$71*hourly1!B2086/hourly1!$B$8763+유형화!$F$72*hourly1!C2086/hourly1!$C$8763+유형화!$F$73*hourly1!D2086/hourly1!$D$8763+유형화!$F$74*hourly1!E2086/hourly1!$E$8763</f>
        <v>159.24959111532914</v>
      </c>
      <c r="C2085" s="441">
        <f>hourly1!$F2086*유형화!$G$71/hourly1!$F$8763+유형화!$G$72*hourly1!$G2086/hourly1!$F$8763+유형화!$G$74*hourly1!I2086/hourly1!$I$8763</f>
        <v>2.8196813189327825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443">
        <f>유형화!$F$71*hourly1!B2087/hourly1!$B$8763+유형화!$F$72*hourly1!C2087/hourly1!$C$8763+유형화!$F$73*hourly1!D2087/hourly1!$D$8763+유형화!$F$74*hourly1!E2087/hourly1!$E$8763</f>
        <v>86.517817994805128</v>
      </c>
      <c r="C2086" s="441">
        <f>hourly1!$F2087*유형화!$G$71/hourly1!$F$8763+유형화!$G$72*hourly1!$G2087/hourly1!$F$8763+유형화!$G$74*hourly1!I2087/hourly1!$I$8763</f>
        <v>3.6326757296666026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443">
        <f>유형화!$F$71*hourly1!B2088/hourly1!$B$8763+유형화!$F$72*hourly1!C2088/hourly1!$C$8763+유형화!$F$73*hourly1!D2088/hourly1!$D$8763+유형화!$F$74*hourly1!E2088/hourly1!$E$8763</f>
        <v>84.981154973680901</v>
      </c>
      <c r="C2087" s="441">
        <f>hourly1!$F2088*유형화!$G$71/hourly1!$F$8763+유형화!$G$72*hourly1!$G2088/hourly1!$F$8763+유형화!$G$74*hourly1!I2088/hourly1!$I$8763</f>
        <v>0.39854334130819036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443">
        <f>유형화!$F$71*hourly1!B2089/hourly1!$B$8763+유형화!$F$72*hourly1!C2089/hourly1!$C$8763+유형화!$F$73*hourly1!D2089/hourly1!$D$8763+유형화!$F$74*hourly1!E2089/hourly1!$E$8763</f>
        <v>83.387309384389866</v>
      </c>
      <c r="C2088" s="441">
        <f>hourly1!$F2089*유형화!$G$71/hourly1!$F$8763+유형화!$G$72*hourly1!$G2089/hourly1!$F$8763+유형화!$G$74*hourly1!I2089/hourly1!$I$8763</f>
        <v>0.31880911673363532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443">
        <f>유형화!$F$71*hourly1!B2090/hourly1!$B$8763+유형화!$F$72*hourly1!C2090/hourly1!$C$8763+유형화!$F$73*hourly1!D2090/hourly1!$D$8763+유형화!$F$74*hourly1!E2090/hourly1!$E$8763</f>
        <v>83.250668997645121</v>
      </c>
      <c r="C2089" s="441">
        <f>hourly1!$F2090*유형화!$G$71/hourly1!$F$8763+유형화!$G$72*hourly1!$G2090/hourly1!$F$8763+유형화!$G$74*hourly1!I2090/hourly1!$I$8763</f>
        <v>0.30227989783357301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443">
        <f>유형화!$F$71*hourly1!B2091/hourly1!$B$8763+유형화!$F$72*hourly1!C2091/hourly1!$C$8763+유형화!$F$73*hourly1!D2091/hourly1!$D$8763+유형화!$F$74*hourly1!E2091/hourly1!$E$8763</f>
        <v>83.752670706197875</v>
      </c>
      <c r="C2090" s="441">
        <f>hourly1!$F2091*유형화!$G$71/hourly1!$F$8763+유형화!$G$72*hourly1!$G2091/hourly1!$F$8763+유형화!$G$74*hourly1!I2091/hourly1!$I$8763</f>
        <v>0.34846527909153857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443">
        <f>유형화!$F$71*hourly1!B2092/hourly1!$B$8763+유형화!$F$72*hourly1!C2092/hourly1!$C$8763+유형화!$F$73*hourly1!D2092/hourly1!$D$8763+유형화!$F$74*hourly1!E2092/hourly1!$E$8763</f>
        <v>83.854053162308603</v>
      </c>
      <c r="C2091" s="441">
        <f>hourly1!$F2092*유형화!$G$71/hourly1!$F$8763+유형화!$G$72*hourly1!$G2092/hourly1!$F$8763+유형화!$G$74*hourly1!I2092/hourly1!$I$8763</f>
        <v>0.70485479900761971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443">
        <f>유형화!$F$71*hourly1!B2093/hourly1!$B$8763+유형화!$F$72*hourly1!C2093/hourly1!$C$8763+유형화!$F$73*hourly1!D2093/hourly1!$D$8763+유형화!$F$74*hourly1!E2093/hourly1!$E$8763</f>
        <v>84.580542902272867</v>
      </c>
      <c r="C2092" s="441">
        <f>hourly1!$F2093*유형화!$G$71/hourly1!$F$8763+유형화!$G$72*hourly1!$G2093/hourly1!$F$8763+유형화!$G$74*hourly1!I2093/hourly1!$I$8763</f>
        <v>1.116619512669246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443">
        <f>유형화!$F$71*hourly1!B2094/hourly1!$B$8763+유형화!$F$72*hourly1!C2094/hourly1!$C$8763+유형화!$F$73*hourly1!D2094/hourly1!$D$8763+유형화!$F$74*hourly1!E2094/hourly1!$E$8763</f>
        <v>84.95100669229133</v>
      </c>
      <c r="C2093" s="441">
        <f>hourly1!$F2094*유형화!$G$71/hourly1!$F$8763+유형화!$G$72*hourly1!$G2094/hourly1!$F$8763+유형화!$G$74*hourly1!I2094/hourly1!$I$8763</f>
        <v>1.4136328526687245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443">
        <f>유형화!$F$71*hourly1!B2095/hourly1!$B$8763+유형화!$F$72*hourly1!C2095/hourly1!$C$8763+유형화!$F$73*hourly1!D2095/hourly1!$D$8763+유형화!$F$74*hourly1!E2095/hourly1!$E$8763</f>
        <v>85.332083195350648</v>
      </c>
      <c r="C2094" s="441">
        <f>hourly1!$F2095*유형화!$G$71/hourly1!$F$8763+유형화!$G$72*hourly1!$G2095/hourly1!$F$8763+유형화!$G$74*hourly1!I2095/hourly1!$I$8763</f>
        <v>1.6907257350272982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443">
        <f>유형화!$F$71*hourly1!B2096/hourly1!$B$8763+유형화!$F$72*hourly1!C2096/hourly1!$C$8763+유형화!$F$73*hourly1!D2096/hourly1!$D$8763+유형화!$F$74*hourly1!E2096/hourly1!$E$8763</f>
        <v>86.65839022823711</v>
      </c>
      <c r="C2095" s="441">
        <f>hourly1!$F2096*유형화!$G$71/hourly1!$F$8763+유형화!$G$72*hourly1!$G2096/hourly1!$F$8763+유형화!$G$74*hourly1!I2096/hourly1!$I$8763</f>
        <v>1.9874210118471234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443">
        <f>유형화!$F$71*hourly1!B2097/hourly1!$B$8763+유형화!$F$72*hourly1!C2097/hourly1!$C$8763+유형화!$F$73*hourly1!D2097/hourly1!$D$8763+유형화!$F$74*hourly1!E2097/hourly1!$E$8763</f>
        <v>93.523258775254789</v>
      </c>
      <c r="C2096" s="441">
        <f>hourly1!$F2097*유형화!$G$71/hourly1!$F$8763+유형화!$G$72*hourly1!$G2097/hourly1!$F$8763+유형화!$G$74*hourly1!I2097/hourly1!$I$8763</f>
        <v>6.760953477851861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443">
        <f>유형화!$F$71*hourly1!B2098/hourly1!$B$8763+유형화!$F$72*hourly1!C2098/hourly1!$C$8763+유형화!$F$73*hourly1!D2098/hourly1!$D$8763+유형화!$F$74*hourly1!E2098/hourly1!$E$8763</f>
        <v>242.79255338705767</v>
      </c>
      <c r="C2097" s="441">
        <f>hourly1!$F2098*유형화!$G$71/hourly1!$F$8763+유형화!$G$72*hourly1!$G2098/hourly1!$F$8763+유형화!$G$74*hourly1!I2098/hourly1!$I$8763</f>
        <v>6.8365131004530699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443">
        <f>유형화!$F$71*hourly1!B2099/hourly1!$B$8763+유형화!$F$72*hourly1!C2099/hourly1!$C$8763+유형화!$F$73*hourly1!D2099/hourly1!$D$8763+유형화!$F$74*hourly1!E2099/hourly1!$E$8763</f>
        <v>380.98504833349892</v>
      </c>
      <c r="C2098" s="441">
        <f>hourly1!$F2099*유형화!$G$71/hourly1!$F$8763+유형화!$G$72*hourly1!$G2099/hourly1!$F$8763+유형화!$G$74*hourly1!I2099/hourly1!$I$8763</f>
        <v>6.2703388098322597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443">
        <f>유형화!$F$71*hourly1!B2100/hourly1!$B$8763+유형화!$F$72*hourly1!C2100/hourly1!$C$8763+유형화!$F$73*hourly1!D2100/hourly1!$D$8763+유형화!$F$74*hourly1!E2100/hourly1!$E$8763</f>
        <v>464.68558559594715</v>
      </c>
      <c r="C2099" s="441">
        <f>hourly1!$F2100*유형화!$G$71/hourly1!$F$8763+유형화!$G$72*hourly1!$G2100/hourly1!$F$8763+유형화!$G$74*hourly1!I2100/hourly1!$I$8763</f>
        <v>5.3759842015904233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443">
        <f>유형화!$F$71*hourly1!B2101/hourly1!$B$8763+유형화!$F$72*hourly1!C2101/hourly1!$C$8763+유형화!$F$73*hourly1!D2101/hourly1!$D$8763+유형화!$F$74*hourly1!E2101/hourly1!$E$8763</f>
        <v>547.28211078855929</v>
      </c>
      <c r="C2100" s="441">
        <f>hourly1!$F2101*유형화!$G$71/hourly1!$F$8763+유형화!$G$72*hourly1!$G2101/hourly1!$F$8763+유형화!$G$74*hourly1!I2101/hourly1!$I$8763</f>
        <v>4.5977173781362239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443">
        <f>유형화!$F$71*hourly1!B2102/hourly1!$B$8763+유형화!$F$72*hourly1!C2102/hourly1!$C$8763+유형화!$F$73*hourly1!D2102/hourly1!$D$8763+유형화!$F$74*hourly1!E2102/hourly1!$E$8763</f>
        <v>458.18185792051929</v>
      </c>
      <c r="C2101" s="441">
        <f>hourly1!$F2102*유형화!$G$71/hourly1!$F$8763+유형화!$G$72*hourly1!$G2102/hourly1!$F$8763+유형화!$G$74*hourly1!I2102/hourly1!$I$8763</f>
        <v>3.9033405218117068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443">
        <f>유형화!$F$71*hourly1!B2103/hourly1!$B$8763+유형화!$F$72*hourly1!C2103/hourly1!$C$8763+유형화!$F$73*hourly1!D2103/hourly1!$D$8763+유형화!$F$74*hourly1!E2103/hourly1!$E$8763</f>
        <v>259.61968733306719</v>
      </c>
      <c r="C2102" s="441">
        <f>hourly1!$F2103*유형화!$G$71/hourly1!$F$8763+유형화!$G$72*hourly1!$G2103/hourly1!$F$8763+유형화!$G$74*hourly1!I2103/hourly1!$I$8763</f>
        <v>2.7860929981843623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443">
        <f>유형화!$F$71*hourly1!B2104/hourly1!$B$8763+유형화!$F$72*hourly1!C2104/hourly1!$C$8763+유형화!$F$73*hourly1!D2104/hourly1!$D$8763+유형화!$F$74*hourly1!E2104/hourly1!$E$8763</f>
        <v>362.28457810633131</v>
      </c>
      <c r="C2103" s="441">
        <f>hourly1!$F2104*유형화!$G$71/hourly1!$F$8763+유형화!$G$72*hourly1!$G2104/hourly1!$F$8763+유형화!$G$74*hourly1!I2104/hourly1!$I$8763</f>
        <v>3.0824053257230553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443">
        <f>유형화!$F$71*hourly1!B2105/hourly1!$B$8763+유형화!$F$72*hourly1!C2105/hourly1!$C$8763+유형화!$F$73*hourly1!D2105/hourly1!$D$8763+유형화!$F$74*hourly1!E2105/hourly1!$E$8763</f>
        <v>530.10733178902433</v>
      </c>
      <c r="C2104" s="441">
        <f>hourly1!$F2105*유형화!$G$71/hourly1!$F$8763+유형화!$G$72*hourly1!$G2105/hourly1!$F$8763+유형화!$G$74*hourly1!I2105/hourly1!$I$8763</f>
        <v>3.0660978111098962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443">
        <f>유형화!$F$71*hourly1!B2106/hourly1!$B$8763+유형화!$F$72*hourly1!C2106/hourly1!$C$8763+유형화!$F$73*hourly1!D2106/hourly1!$D$8763+유형화!$F$74*hourly1!E2106/hourly1!$E$8763</f>
        <v>445.3190540910918</v>
      </c>
      <c r="C2105" s="441">
        <f>hourly1!$F2106*유형화!$G$71/hourly1!$F$8763+유형화!$G$72*hourly1!$G2106/hourly1!$F$8763+유형화!$G$74*hourly1!I2106/hourly1!$I$8763</f>
        <v>3.0338536029214467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443">
        <f>유형화!$F$71*hourly1!B2107/hourly1!$B$8763+유형화!$F$72*hourly1!C2107/hourly1!$C$8763+유형화!$F$73*hourly1!D2107/hourly1!$D$8763+유형화!$F$74*hourly1!E2107/hourly1!$E$8763</f>
        <v>391.44842974227021</v>
      </c>
      <c r="C2106" s="441">
        <f>hourly1!$F2107*유형화!$G$71/hourly1!$F$8763+유형화!$G$72*hourly1!$G2107/hourly1!$F$8763+유형화!$G$74*hourly1!I2107/hourly1!$I$8763</f>
        <v>3.4412499659234976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443">
        <f>유형화!$F$71*hourly1!B2108/hourly1!$B$8763+유형화!$F$72*hourly1!C2108/hourly1!$C$8763+유형화!$F$73*hourly1!D2108/hourly1!$D$8763+유형화!$F$74*hourly1!E2108/hourly1!$E$8763</f>
        <v>225.17748317099282</v>
      </c>
      <c r="C2107" s="441">
        <f>hourly1!$F2108*유형화!$G$71/hourly1!$F$8763+유형화!$G$72*hourly1!$G2108/hourly1!$F$8763+유형화!$G$74*hourly1!I2108/hourly1!$I$8763</f>
        <v>3.6723650419075979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443">
        <f>유형화!$F$71*hourly1!B2109/hourly1!$B$8763+유형화!$F$72*hourly1!C2109/hourly1!$C$8763+유형화!$F$73*hourly1!D2109/hourly1!$D$8763+유형화!$F$74*hourly1!E2109/hourly1!$E$8763</f>
        <v>152.17556682991514</v>
      </c>
      <c r="C2108" s="441">
        <f>hourly1!$F2109*유형화!$G$71/hourly1!$F$8763+유형화!$G$72*hourly1!$G2109/hourly1!$F$8763+유형화!$G$74*hourly1!I2109/hourly1!$I$8763</f>
        <v>3.3169603353447243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443">
        <f>유형화!$F$71*hourly1!B2110/hourly1!$B$8763+유형화!$F$72*hourly1!C2110/hourly1!$C$8763+유형화!$F$73*hourly1!D2110/hourly1!$D$8763+유형화!$F$74*hourly1!E2110/hourly1!$E$8763</f>
        <v>160.89596939717597</v>
      </c>
      <c r="C2109" s="441">
        <f>hourly1!$F2110*유형화!$G$71/hourly1!$F$8763+유형화!$G$72*hourly1!$G2110/hourly1!$F$8763+유형화!$G$74*hourly1!I2110/hourly1!$I$8763</f>
        <v>3.276780799510906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443">
        <f>유형화!$F$71*hourly1!B2111/hourly1!$B$8763+유형화!$F$72*hourly1!C2111/hourly1!$C$8763+유형화!$F$73*hourly1!D2111/hourly1!$D$8763+유형화!$F$74*hourly1!E2111/hourly1!$E$8763</f>
        <v>87.168042190853242</v>
      </c>
      <c r="C2110" s="441">
        <f>hourly1!$F2111*유형화!$G$71/hourly1!$F$8763+유형화!$G$72*hourly1!$G2111/hourly1!$F$8763+유형화!$G$74*hourly1!I2111/hourly1!$I$8763</f>
        <v>3.9928789756777068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443">
        <f>유형화!$F$71*hourly1!B2112/hourly1!$B$8763+유형화!$F$72*hourly1!C2112/hourly1!$C$8763+유형화!$F$73*hourly1!D2112/hourly1!$D$8763+유형화!$F$74*hourly1!E2112/hourly1!$E$8763</f>
        <v>85.405753554070145</v>
      </c>
      <c r="C2111" s="441">
        <f>hourly1!$F2112*유형화!$G$71/hourly1!$F$8763+유형화!$G$72*hourly1!$G2112/hourly1!$F$8763+유형화!$G$74*hourly1!I2112/hourly1!$I$8763</f>
        <v>0.39861726295089661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443">
        <f>유형화!$F$71*hourly1!B2113/hourly1!$B$8763+유형화!$F$72*hourly1!C2113/hourly1!$C$8763+유형화!$F$73*hourly1!D2113/hourly1!$D$8763+유형화!$F$74*hourly1!E2113/hourly1!$E$8763</f>
        <v>83.767945073553378</v>
      </c>
      <c r="C2112" s="441">
        <f>hourly1!$F2113*유형화!$G$71/hourly1!$F$8763+유형화!$G$72*hourly1!$G2113/hourly1!$F$8763+유형화!$G$74*hourly1!I2113/hourly1!$I$8763</f>
        <v>0.31964329730547791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443">
        <f>유형화!$F$71*hourly1!B2114/hourly1!$B$8763+유형화!$F$72*hourly1!C2114/hourly1!$C$8763+유형화!$F$73*hourly1!D2114/hourly1!$D$8763+유형화!$F$74*hourly1!E2114/hourly1!$E$8763</f>
        <v>83.390231625057638</v>
      </c>
      <c r="C2113" s="441">
        <f>hourly1!$F2114*유형화!$G$71/hourly1!$F$8763+유형화!$G$72*hourly1!$G2114/hourly1!$F$8763+유형화!$G$74*hourly1!I2114/hourly1!$I$8763</f>
        <v>0.31838753899770644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443">
        <f>유형화!$F$71*hourly1!B2115/hourly1!$B$8763+유형화!$F$72*hourly1!C2115/hourly1!$C$8763+유형화!$F$73*hourly1!D2115/hourly1!$D$8763+유형화!$F$74*hourly1!E2115/hourly1!$E$8763</f>
        <v>83.159102945602186</v>
      </c>
      <c r="C2114" s="441">
        <f>hourly1!$F2115*유형화!$G$71/hourly1!$F$8763+유형화!$G$72*hourly1!$G2115/hourly1!$F$8763+유형화!$G$74*hourly1!I2115/hourly1!$I$8763</f>
        <v>0.42876558942053794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443">
        <f>유형화!$F$71*hourly1!B2116/hourly1!$B$8763+유형화!$F$72*hourly1!C2116/hourly1!$C$8763+유형화!$F$73*hourly1!D2116/hourly1!$D$8763+유형화!$F$74*hourly1!E2116/hourly1!$E$8763</f>
        <v>83.156600260258017</v>
      </c>
      <c r="C2115" s="441">
        <f>hourly1!$F2116*유형화!$G$71/hourly1!$F$8763+유형화!$G$72*hourly1!$G2116/hourly1!$F$8763+유형화!$G$74*hourly1!I2116/hourly1!$I$8763</f>
        <v>0.86625485282050374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443">
        <f>유형화!$F$71*hourly1!B2117/hourly1!$B$8763+유형화!$F$72*hourly1!C2117/hourly1!$C$8763+유형화!$F$73*hourly1!D2117/hourly1!$D$8763+유형화!$F$74*hourly1!E2117/hourly1!$E$8763</f>
        <v>83.531500628841101</v>
      </c>
      <c r="C2116" s="441">
        <f>hourly1!$F2117*유형화!$G$71/hourly1!$F$8763+유형화!$G$72*hourly1!$G2117/hourly1!$F$8763+유형화!$G$74*hourly1!I2117/hourly1!$I$8763</f>
        <v>1.2907554953770715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443">
        <f>유형화!$F$71*hourly1!B2118/hourly1!$B$8763+유형화!$F$72*hourly1!C2118/hourly1!$C$8763+유형화!$F$73*hourly1!D2118/hourly1!$D$8763+유형화!$F$74*hourly1!E2118/hourly1!$E$8763</f>
        <v>83.655615810161422</v>
      </c>
      <c r="C2117" s="441">
        <f>hourly1!$F2118*유형화!$G$71/hourly1!$F$8763+유형화!$G$72*hourly1!$G2118/hourly1!$F$8763+유형화!$G$74*hourly1!I2118/hourly1!$I$8763</f>
        <v>1.5743928990844565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443">
        <f>유형화!$F$71*hourly1!B2119/hourly1!$B$8763+유형화!$F$72*hourly1!C2119/hourly1!$C$8763+유형화!$F$73*hourly1!D2119/hourly1!$D$8763+유형화!$F$74*hourly1!E2119/hourly1!$E$8763</f>
        <v>83.870064660590089</v>
      </c>
      <c r="C2118" s="441">
        <f>hourly1!$F2119*유형화!$G$71/hourly1!$F$8763+유형화!$G$72*hourly1!$G2119/hourly1!$F$8763+유형화!$G$74*hourly1!I2119/hourly1!$I$8763</f>
        <v>1.8783241284016987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443">
        <f>유형화!$F$71*hourly1!B2120/hourly1!$B$8763+유형화!$F$72*hourly1!C2120/hourly1!$C$8763+유형화!$F$73*hourly1!D2120/hourly1!$D$8763+유형화!$F$74*hourly1!E2120/hourly1!$E$8763</f>
        <v>85.006693740033938</v>
      </c>
      <c r="C2119" s="441">
        <f>hourly1!$F2120*유형화!$G$71/hourly1!$F$8763+유형화!$G$72*hourly1!$G2120/hourly1!$F$8763+유형화!$G$74*hourly1!I2120/hourly1!$I$8763</f>
        <v>2.0560386099264081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443">
        <f>유형화!$F$71*hourly1!B2121/hourly1!$B$8763+유형화!$F$72*hourly1!C2121/hourly1!$C$8763+유형화!$F$73*hourly1!D2121/hourly1!$D$8763+유형화!$F$74*hourly1!E2121/hourly1!$E$8763</f>
        <v>91.785110624187325</v>
      </c>
      <c r="C2120" s="441">
        <f>hourly1!$F2121*유형화!$G$71/hourly1!$F$8763+유형화!$G$72*hourly1!$G2121/hourly1!$F$8763+유형화!$G$74*hourly1!I2121/hourly1!$I$8763</f>
        <v>6.6381069262981658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443">
        <f>유형화!$F$71*hourly1!B2122/hourly1!$B$8763+유형화!$F$72*hourly1!C2122/hourly1!$C$8763+유형화!$F$73*hourly1!D2122/hourly1!$D$8763+유형화!$F$74*hourly1!E2122/hourly1!$E$8763</f>
        <v>154.23472912776018</v>
      </c>
      <c r="C2121" s="441">
        <f>hourly1!$F2122*유형화!$G$71/hourly1!$F$8763+유형화!$G$72*hourly1!$G2122/hourly1!$F$8763+유형화!$G$74*hourly1!I2122/hourly1!$I$8763</f>
        <v>6.5009683315972095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443">
        <f>유형화!$F$71*hourly1!B2123/hourly1!$B$8763+유형화!$F$72*hourly1!C2123/hourly1!$C$8763+유형화!$F$73*hourly1!D2123/hourly1!$D$8763+유형화!$F$74*hourly1!E2123/hourly1!$E$8763</f>
        <v>155.38162504730104</v>
      </c>
      <c r="C2122" s="441">
        <f>hourly1!$F2123*유형화!$G$71/hourly1!$F$8763+유형화!$G$72*hourly1!$G2123/hourly1!$F$8763+유형화!$G$74*hourly1!I2123/hourly1!$I$8763</f>
        <v>5.8877114122816074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443">
        <f>유형화!$F$71*hourly1!B2124/hourly1!$B$8763+유형화!$F$72*hourly1!C2124/hourly1!$C$8763+유형화!$F$73*hourly1!D2124/hourly1!$D$8763+유형화!$F$74*hourly1!E2124/hourly1!$E$8763</f>
        <v>157.86670967727363</v>
      </c>
      <c r="C2123" s="441">
        <f>hourly1!$F2124*유형화!$G$71/hourly1!$F$8763+유형화!$G$72*hourly1!$G2124/hourly1!$F$8763+유형화!$G$74*hourly1!I2124/hourly1!$I$8763</f>
        <v>5.1175265469338589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443">
        <f>유형화!$F$71*hourly1!B2125/hourly1!$B$8763+유형화!$F$72*hourly1!C2125/hourly1!$C$8763+유형화!$F$73*hourly1!D2125/hourly1!$D$8763+유형화!$F$74*hourly1!E2125/hourly1!$E$8763</f>
        <v>159.63751860055226</v>
      </c>
      <c r="C2124" s="441">
        <f>hourly1!$F2125*유형화!$G$71/hourly1!$F$8763+유형화!$G$72*hourly1!$G2125/hourly1!$F$8763+유형화!$G$74*hourly1!I2125/hourly1!$I$8763</f>
        <v>4.3933800685356852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443">
        <f>유형화!$F$71*hourly1!B2126/hourly1!$B$8763+유형화!$F$72*hourly1!C2126/hourly1!$C$8763+유형화!$F$73*hourly1!D2126/hourly1!$D$8763+유형화!$F$74*hourly1!E2126/hourly1!$E$8763</f>
        <v>155.90640342701084</v>
      </c>
      <c r="C2125" s="441">
        <f>hourly1!$F2126*유형화!$G$71/hourly1!$F$8763+유형화!$G$72*hourly1!$G2126/hourly1!$F$8763+유형화!$G$74*hourly1!I2126/hourly1!$I$8763</f>
        <v>3.7940075621111142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443">
        <f>유형화!$F$71*hourly1!B2127/hourly1!$B$8763+유형화!$F$72*hourly1!C2127/hourly1!$C$8763+유형화!$F$73*hourly1!D2127/hourly1!$D$8763+유형화!$F$74*hourly1!E2127/hourly1!$E$8763</f>
        <v>153.06870251329539</v>
      </c>
      <c r="C2126" s="441">
        <f>hourly1!$F2127*유형화!$G$71/hourly1!$F$8763+유형화!$G$72*hourly1!$G2127/hourly1!$F$8763+유형화!$G$74*hourly1!I2127/hourly1!$I$8763</f>
        <v>2.5714793674232439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443">
        <f>유형화!$F$71*hourly1!B2128/hourly1!$B$8763+유형화!$F$72*hourly1!C2128/hourly1!$C$8763+유형화!$F$73*hourly1!D2128/hourly1!$D$8763+유형화!$F$74*hourly1!E2128/hourly1!$E$8763</f>
        <v>145.21578583719355</v>
      </c>
      <c r="C2127" s="441">
        <f>hourly1!$F2128*유형화!$G$71/hourly1!$F$8763+유형화!$G$72*hourly1!$G2128/hourly1!$F$8763+유형화!$G$74*hourly1!I2128/hourly1!$I$8763</f>
        <v>2.7563891111892014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443">
        <f>유형화!$F$71*hourly1!B2129/hourly1!$B$8763+유형화!$F$72*hourly1!C2129/hourly1!$C$8763+유형화!$F$73*hourly1!D2129/hourly1!$D$8763+유형화!$F$74*hourly1!E2129/hourly1!$E$8763</f>
        <v>147.48545370919763</v>
      </c>
      <c r="C2128" s="441">
        <f>hourly1!$F2129*유형화!$G$71/hourly1!$F$8763+유형화!$G$72*hourly1!$G2129/hourly1!$F$8763+유형화!$G$74*hourly1!I2129/hourly1!$I$8763</f>
        <v>2.6469491803830074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443">
        <f>유형화!$F$71*hourly1!B2130/hourly1!$B$8763+유형화!$F$72*hourly1!C2130/hourly1!$C$8763+유형화!$F$73*hourly1!D2130/hourly1!$D$8763+유형화!$F$74*hourly1!E2130/hourly1!$E$8763</f>
        <v>145.69305226940025</v>
      </c>
      <c r="C2129" s="441">
        <f>hourly1!$F2130*유형화!$G$71/hourly1!$F$8763+유형화!$G$72*hourly1!$G2130/hourly1!$F$8763+유형화!$G$74*hourly1!I2130/hourly1!$I$8763</f>
        <v>2.5304341175850991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443">
        <f>유형화!$F$71*hourly1!B2131/hourly1!$B$8763+유형화!$F$72*hourly1!C2131/hourly1!$C$8763+유형화!$F$73*hourly1!D2131/hourly1!$D$8763+유형화!$F$74*hourly1!E2131/hourly1!$E$8763</f>
        <v>144.36843969191659</v>
      </c>
      <c r="C2130" s="441">
        <f>hourly1!$F2131*유형화!$G$71/hourly1!$F$8763+유형화!$G$72*hourly1!$G2131/hourly1!$F$8763+유형화!$G$74*hourly1!I2131/hourly1!$I$8763</f>
        <v>2.6757234981730331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443">
        <f>유형화!$F$71*hourly1!B2132/hourly1!$B$8763+유형화!$F$72*hourly1!C2132/hourly1!$C$8763+유형화!$F$73*hourly1!D2132/hourly1!$D$8763+유형화!$F$74*hourly1!E2132/hourly1!$E$8763</f>
        <v>143.03295126390239</v>
      </c>
      <c r="C2131" s="441">
        <f>hourly1!$F2132*유형화!$G$71/hourly1!$F$8763+유형화!$G$72*hourly1!$G2132/hourly1!$F$8763+유형화!$G$74*hourly1!I2132/hourly1!$I$8763</f>
        <v>2.8640181133521239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443">
        <f>유형화!$F$71*hourly1!B2133/hourly1!$B$8763+유형화!$F$72*hourly1!C2133/hourly1!$C$8763+유형화!$F$73*hourly1!D2133/hourly1!$D$8763+유형화!$F$74*hourly1!E2133/hourly1!$E$8763</f>
        <v>150.7033100369284</v>
      </c>
      <c r="C2132" s="441">
        <f>hourly1!$F2133*유형화!$G$71/hourly1!$F$8763+유형화!$G$72*hourly1!$G2133/hourly1!$F$8763+유형화!$G$74*hourly1!I2133/hourly1!$I$8763</f>
        <v>2.8457759620143817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443">
        <f>유형화!$F$71*hourly1!B2134/hourly1!$B$8763+유형화!$F$72*hourly1!C2134/hourly1!$C$8763+유형화!$F$73*hourly1!D2134/hourly1!$D$8763+유형화!$F$74*hourly1!E2134/hourly1!$E$8763</f>
        <v>159.61024798114858</v>
      </c>
      <c r="C2133" s="441">
        <f>hourly1!$F2134*유형화!$G$71/hourly1!$F$8763+유형화!$G$72*hourly1!$G2134/hourly1!$F$8763+유형화!$G$74*hourly1!I2134/hourly1!$I$8763</f>
        <v>2.7872801106352481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443">
        <f>유형화!$F$71*hourly1!B2135/hourly1!$B$8763+유형화!$F$72*hourly1!C2135/hourly1!$C$8763+유형화!$F$73*hourly1!D2135/hourly1!$D$8763+유형화!$F$74*hourly1!E2135/hourly1!$E$8763</f>
        <v>86.321006440144743</v>
      </c>
      <c r="C2134" s="441">
        <f>hourly1!$F2135*유형화!$G$71/hourly1!$F$8763+유형화!$G$72*hourly1!$G2135/hourly1!$F$8763+유형화!$G$74*hourly1!I2135/hourly1!$I$8763</f>
        <v>3.44126827957083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443">
        <f>유형화!$F$71*hourly1!B2136/hourly1!$B$8763+유형화!$F$72*hourly1!C2136/hourly1!$C$8763+유형화!$F$73*hourly1!D2136/hourly1!$D$8763+유형화!$F$74*hourly1!E2136/hourly1!$E$8763</f>
        <v>84.612563457736243</v>
      </c>
      <c r="C2135" s="441">
        <f>hourly1!$F2136*유형화!$G$71/hourly1!$F$8763+유형화!$G$72*hourly1!$G2136/hourly1!$F$8763+유형화!$G$74*hourly1!I2136/hourly1!$I$8763</f>
        <v>0.3659347400508054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443">
        <f>유형화!$F$71*hourly1!B2137/hourly1!$B$8763+유형화!$F$72*hourly1!C2137/hourly1!$C$8763+유형화!$F$73*hourly1!D2137/hourly1!$D$8763+유형화!$F$74*hourly1!E2137/hourly1!$E$8763</f>
        <v>82.889194422015606</v>
      </c>
      <c r="C2136" s="441">
        <f>hourly1!$F2137*유형화!$G$71/hourly1!$F$8763+유형화!$G$72*hourly1!$G2137/hourly1!$F$8763+유형화!$G$74*hourly1!I2137/hourly1!$I$8763</f>
        <v>0.33864316064127564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443">
        <f>유형화!$F$71*hourly1!B2138/hourly1!$B$8763+유형화!$F$72*hourly1!C2138/hourly1!$C$8763+유형화!$F$73*hourly1!D2138/hourly1!$D$8763+유형화!$F$74*hourly1!E2138/hourly1!$E$8763</f>
        <v>82.163977425560475</v>
      </c>
      <c r="C2137" s="441">
        <f>hourly1!$F2138*유형화!$G$71/hourly1!$F$8763+유형화!$G$72*hourly1!$G2138/hourly1!$F$8763+유형화!$G$74*hourly1!I2138/hourly1!$I$8763</f>
        <v>0.29224074447006393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443">
        <f>유형화!$F$71*hourly1!B2139/hourly1!$B$8763+유형화!$F$72*hourly1!C2139/hourly1!$C$8763+유형화!$F$73*hourly1!D2139/hourly1!$D$8763+유형화!$F$74*hourly1!E2139/hourly1!$E$8763</f>
        <v>82.351422869917656</v>
      </c>
      <c r="C2138" s="441">
        <f>hourly1!$F2139*유형화!$G$71/hourly1!$F$8763+유형화!$G$72*hourly1!$G2139/hourly1!$F$8763+유형화!$G$74*hourly1!I2139/hourly1!$I$8763</f>
        <v>0.27225667419322197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443">
        <f>유형화!$F$71*hourly1!B2140/hourly1!$B$8763+유형화!$F$72*hourly1!C2140/hourly1!$C$8763+유형화!$F$73*hourly1!D2140/hourly1!$D$8763+유형화!$F$74*hourly1!E2140/hourly1!$E$8763</f>
        <v>82.294211862144607</v>
      </c>
      <c r="C2139" s="441">
        <f>hourly1!$F2140*유형화!$G$71/hourly1!$F$8763+유형화!$G$72*hourly1!$G2140/hourly1!$F$8763+유형화!$G$74*hourly1!I2140/hourly1!$I$8763</f>
        <v>0.35184184265803564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443">
        <f>유형화!$F$71*hourly1!B2141/hourly1!$B$8763+유형화!$F$72*hourly1!C2141/hourly1!$C$8763+유형화!$F$73*hourly1!D2141/hourly1!$D$8763+유형화!$F$74*hourly1!E2141/hourly1!$E$8763</f>
        <v>82.545134507504017</v>
      </c>
      <c r="C2140" s="441">
        <f>hourly1!$F2141*유형화!$G$71/hourly1!$F$8763+유형화!$G$72*hourly1!$G2141/hourly1!$F$8763+유형화!$G$74*hourly1!I2141/hourly1!$I$8763</f>
        <v>0.70054169249611475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443">
        <f>유형화!$F$71*hourly1!B2142/hourly1!$B$8763+유형화!$F$72*hourly1!C2142/hourly1!$C$8763+유형화!$F$73*hourly1!D2142/hourly1!$D$8763+유형화!$F$74*hourly1!E2142/hourly1!$E$8763</f>
        <v>82.659101489351059</v>
      </c>
      <c r="C2141" s="441">
        <f>hourly1!$F2142*유형화!$G$71/hourly1!$F$8763+유형화!$G$72*hourly1!$G2142/hourly1!$F$8763+유형화!$G$74*hourly1!I2142/hourly1!$I$8763</f>
        <v>1.0163672719080596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443">
        <f>유형화!$F$71*hourly1!B2143/hourly1!$B$8763+유형화!$F$72*hourly1!C2143/hourly1!$C$8763+유형화!$F$73*hourly1!D2143/hourly1!$D$8763+유형화!$F$74*hourly1!E2143/hourly1!$E$8763</f>
        <v>82.790710506900808</v>
      </c>
      <c r="C2142" s="441">
        <f>hourly1!$F2143*유형화!$G$71/hourly1!$F$8763+유형화!$G$72*hourly1!$G2143/hourly1!$F$8763+유형화!$G$74*hourly1!I2143/hourly1!$I$8763</f>
        <v>1.3244272584391685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443">
        <f>유형화!$F$71*hourly1!B2144/hourly1!$B$8763+유형화!$F$72*hourly1!C2144/hourly1!$C$8763+유형화!$F$73*hourly1!D2144/hourly1!$D$8763+유형화!$F$74*hourly1!E2144/hourly1!$E$8763</f>
        <v>83.895269190438086</v>
      </c>
      <c r="C2143" s="441">
        <f>hourly1!$F2144*유형화!$G$71/hourly1!$F$8763+유형화!$G$72*hourly1!$G2144/hourly1!$F$8763+유형화!$G$74*hourly1!I2144/hourly1!$I$8763</f>
        <v>1.496166882201263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443">
        <f>유형화!$F$71*hourly1!B2145/hourly1!$B$8763+유형화!$F$72*hourly1!C2145/hourly1!$C$8763+유형화!$F$73*hourly1!D2145/hourly1!$D$8763+유형화!$F$74*hourly1!E2145/hourly1!$E$8763</f>
        <v>90.622717560375833</v>
      </c>
      <c r="C2144" s="441">
        <f>hourly1!$F2145*유형화!$G$71/hourly1!$F$8763+유형화!$G$72*hourly1!$G2145/hourly1!$F$8763+유형화!$G$74*hourly1!I2145/hourly1!$I$8763</f>
        <v>6.0845775421065911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443">
        <f>유형화!$F$71*hourly1!B2146/hourly1!$B$8763+유형화!$F$72*hourly1!C2146/hourly1!$C$8763+유형화!$F$73*hourly1!D2146/hourly1!$D$8763+유형화!$F$74*hourly1!E2146/hourly1!$E$8763</f>
        <v>84.889342445051</v>
      </c>
      <c r="C2145" s="441">
        <f>hourly1!$F2146*유형화!$G$71/hourly1!$F$8763+유형화!$G$72*hourly1!$G2146/hourly1!$F$8763+유형화!$G$74*hourly1!I2146/hourly1!$I$8763</f>
        <v>5.9670153874263034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443">
        <f>유형화!$F$71*hourly1!B2147/hourly1!$B$8763+유형화!$F$72*hourly1!C2147/hourly1!$C$8763+유형화!$F$73*hourly1!D2147/hourly1!$D$8763+유형화!$F$74*hourly1!E2147/hourly1!$E$8763</f>
        <v>87.578466068659409</v>
      </c>
      <c r="C2146" s="441">
        <f>hourly1!$F2147*유형화!$G$71/hourly1!$F$8763+유형화!$G$72*hourly1!$G2147/hourly1!$F$8763+유형화!$G$74*hourly1!I2147/hourly1!$I$8763</f>
        <v>5.4237973750183421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443">
        <f>유형화!$F$71*hourly1!B2148/hourly1!$B$8763+유형화!$F$72*hourly1!C2148/hourly1!$C$8763+유형화!$F$73*hourly1!D2148/hourly1!$D$8763+유형화!$F$74*hourly1!E2148/hourly1!$E$8763</f>
        <v>91.365534829462106</v>
      </c>
      <c r="C2147" s="441">
        <f>hourly1!$F2148*유형화!$G$71/hourly1!$F$8763+유형화!$G$72*hourly1!$G2148/hourly1!$F$8763+유형화!$G$74*hourly1!I2148/hourly1!$I$8763</f>
        <v>4.759720993975245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443">
        <f>유형화!$F$71*hourly1!B2149/hourly1!$B$8763+유형화!$F$72*hourly1!C2149/hourly1!$C$8763+유형화!$F$73*hourly1!D2149/hourly1!$D$8763+유형화!$F$74*hourly1!E2149/hourly1!$E$8763</f>
        <v>94.177242818935312</v>
      </c>
      <c r="C2148" s="441">
        <f>hourly1!$F2149*유형화!$G$71/hourly1!$F$8763+유형화!$G$72*hourly1!$G2149/hourly1!$F$8763+유형화!$G$74*hourly1!I2149/hourly1!$I$8763</f>
        <v>4.0669256605726263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443">
        <f>유형화!$F$71*hourly1!B2150/hourly1!$B$8763+유형화!$F$72*hourly1!C2150/hourly1!$C$8763+유형화!$F$73*hourly1!D2150/hourly1!$D$8763+유형화!$F$74*hourly1!E2150/hourly1!$E$8763</f>
        <v>91.374751886309227</v>
      </c>
      <c r="C2149" s="441">
        <f>hourly1!$F2150*유형화!$G$71/hourly1!$F$8763+유형화!$G$72*hourly1!$G2150/hourly1!$F$8763+유형화!$G$74*hourly1!I2150/hourly1!$I$8763</f>
        <v>3.4379393800003677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443">
        <f>유형화!$F$71*hourly1!B2151/hourly1!$B$8763+유형화!$F$72*hourly1!C2151/hourly1!$C$8763+유형화!$F$73*hourly1!D2151/hourly1!$D$8763+유형화!$F$74*hourly1!E2151/hourly1!$E$8763</f>
        <v>89.518260045342288</v>
      </c>
      <c r="C2150" s="441">
        <f>hourly1!$F2151*유형화!$G$71/hourly1!$F$8763+유형화!$G$72*hourly1!$G2151/hourly1!$F$8763+유형화!$G$74*hourly1!I2151/hourly1!$I$8763</f>
        <v>2.1915375267789972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443">
        <f>유형화!$F$71*hourly1!B2152/hourly1!$B$8763+유형화!$F$72*hourly1!C2152/hourly1!$C$8763+유형화!$F$73*hourly1!D2152/hourly1!$D$8763+유형화!$F$74*hourly1!E2152/hourly1!$E$8763</f>
        <v>82.247179792285877</v>
      </c>
      <c r="C2151" s="441">
        <f>hourly1!$F2152*유형화!$G$71/hourly1!$F$8763+유형화!$G$72*hourly1!$G2152/hourly1!$F$8763+유형화!$G$74*hourly1!I2152/hourly1!$I$8763</f>
        <v>2.347127909502563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443">
        <f>유형화!$F$71*hourly1!B2153/hourly1!$B$8763+유형화!$F$72*hourly1!C2153/hourly1!$C$8763+유형화!$F$73*hourly1!D2153/hourly1!$D$8763+유형화!$F$74*hourly1!E2153/hourly1!$E$8763</f>
        <v>84.770012298603476</v>
      </c>
      <c r="C2152" s="441">
        <f>hourly1!$F2153*유형화!$G$71/hourly1!$F$8763+유형화!$G$72*hourly1!$G2153/hourly1!$F$8763+유형화!$G$74*hourly1!I2153/hourly1!$I$8763</f>
        <v>2.2213887112886197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443">
        <f>유형화!$F$71*hourly1!B2154/hourly1!$B$8763+유형화!$F$72*hourly1!C2154/hourly1!$C$8763+유형화!$F$73*hourly1!D2154/hourly1!$D$8763+유형화!$F$74*hourly1!E2154/hourly1!$E$8763</f>
        <v>83.248773023899588</v>
      </c>
      <c r="C2153" s="441">
        <f>hourly1!$F2154*유형화!$G$71/hourly1!$F$8763+유형화!$G$72*hourly1!$G2154/hourly1!$F$8763+유형화!$G$74*hourly1!I2154/hourly1!$I$8763</f>
        <v>2.1887659806278359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443">
        <f>유형화!$F$71*hourly1!B2155/hourly1!$B$8763+유형화!$F$72*hourly1!C2155/hourly1!$C$8763+유형화!$F$73*hourly1!D2155/hourly1!$D$8763+유형화!$F$74*hourly1!E2155/hourly1!$E$8763</f>
        <v>82.0445926987354</v>
      </c>
      <c r="C2154" s="441">
        <f>hourly1!$F2155*유형화!$G$71/hourly1!$F$8763+유형화!$G$72*hourly1!$G2155/hourly1!$F$8763+유형화!$G$74*hourly1!I2155/hourly1!$I$8763</f>
        <v>2.3016148574100534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443">
        <f>유형화!$F$71*hourly1!B2156/hourly1!$B$8763+유형화!$F$72*hourly1!C2156/hourly1!$C$8763+유형화!$F$73*hourly1!D2156/hourly1!$D$8763+유형화!$F$74*hourly1!E2156/hourly1!$E$8763</f>
        <v>80.663686219645726</v>
      </c>
      <c r="C2155" s="441">
        <f>hourly1!$F2156*유형화!$G$71/hourly1!$F$8763+유형화!$G$72*hourly1!$G2156/hourly1!$F$8763+유형화!$G$74*hourly1!I2156/hourly1!$I$8763</f>
        <v>2.5895842876884383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443">
        <f>유형화!$F$71*hourly1!B2157/hourly1!$B$8763+유형화!$F$72*hourly1!C2157/hourly1!$C$8763+유형화!$F$73*hourly1!D2157/hourly1!$D$8763+유형화!$F$74*hourly1!E2157/hourly1!$E$8763</f>
        <v>87.671700784455027</v>
      </c>
      <c r="C2156" s="441">
        <f>hourly1!$F2157*유형화!$G$71/hourly1!$F$8763+유형화!$G$72*hourly1!$G2157/hourly1!$F$8763+유형화!$G$74*hourly1!I2157/hourly1!$I$8763</f>
        <v>2.4940500548401952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443">
        <f>유형화!$F$71*hourly1!B2158/hourly1!$B$8763+유형화!$F$72*hourly1!C2158/hourly1!$C$8763+유형화!$F$73*hourly1!D2158/hourly1!$D$8763+유형화!$F$74*hourly1!E2158/hourly1!$E$8763</f>
        <v>95.681904766160542</v>
      </c>
      <c r="C2157" s="441">
        <f>hourly1!$F2158*유형화!$G$71/hourly1!$F$8763+유형화!$G$72*hourly1!$G2158/hourly1!$F$8763+유형화!$G$74*hourly1!I2158/hourly1!$I$8763</f>
        <v>2.2573973442632211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443">
        <f>유형화!$F$71*hourly1!B2159/hourly1!$B$8763+유형화!$F$72*hourly1!C2159/hourly1!$C$8763+유형화!$F$73*hourly1!D2159/hourly1!$D$8763+유형화!$F$74*hourly1!E2159/hourly1!$E$8763</f>
        <v>84.55935769450079</v>
      </c>
      <c r="C2158" s="441">
        <f>hourly1!$F2159*유형화!$G$71/hourly1!$F$8763+유형화!$G$72*hourly1!$G2159/hourly1!$F$8763+유형화!$G$74*hourly1!I2159/hourly1!$I$8763</f>
        <v>2.7122997329324883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443">
        <f>유형화!$F$71*hourly1!B2160/hourly1!$B$8763+유형화!$F$72*hourly1!C2160/hourly1!$C$8763+유형화!$F$73*hourly1!D2160/hourly1!$D$8763+유형화!$F$74*hourly1!E2160/hourly1!$E$8763</f>
        <v>82.281127202200565</v>
      </c>
      <c r="C2159" s="441">
        <f>hourly1!$F2160*유형화!$G$71/hourly1!$F$8763+유형화!$G$72*hourly1!$G2160/hourly1!$F$8763+유형화!$G$74*hourly1!I2160/hourly1!$I$8763</f>
        <v>0.35837787423656658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443">
        <f>유형화!$F$71*hourly1!B2161/hourly1!$B$8763+유형화!$F$72*hourly1!C2161/hourly1!$C$8763+유형화!$F$73*hourly1!D2161/hourly1!$D$8763+유형화!$F$74*hourly1!E2161/hourly1!$E$8763</f>
        <v>80.060406333538282</v>
      </c>
      <c r="C2160" s="441">
        <f>hourly1!$F2161*유형화!$G$71/hourly1!$F$8763+유형화!$G$72*hourly1!$G2161/hourly1!$F$8763+유형화!$G$74*hourly1!I2161/hourly1!$I$8763</f>
        <v>0.34707144073418328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443">
        <f>유형화!$F$71*hourly1!B2162/hourly1!$B$8763+유형화!$F$72*hourly1!C2162/hourly1!$C$8763+유형화!$F$73*hourly1!D2162/hourly1!$D$8763+유형화!$F$74*hourly1!E2162/hourly1!$E$8763</f>
        <v>78.852839396403411</v>
      </c>
      <c r="C2161" s="441">
        <f>hourly1!$F2162*유형화!$G$71/hourly1!$F$8763+유형화!$G$72*hourly1!$G2162/hourly1!$F$8763+유형화!$G$74*hourly1!I2162/hourly1!$I$8763</f>
        <v>0.29069299870566129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443">
        <f>유형화!$F$71*hourly1!B2163/hourly1!$B$8763+유형화!$F$72*hourly1!C2163/hourly1!$C$8763+유형화!$F$73*hourly1!D2163/hourly1!$D$8763+유형화!$F$74*hourly1!E2163/hourly1!$E$8763</f>
        <v>80.721937714144005</v>
      </c>
      <c r="C2162" s="441">
        <f>hourly1!$F2163*유형화!$G$71/hourly1!$F$8763+유형화!$G$72*hourly1!$G2163/hourly1!$F$8763+유형화!$G$74*hourly1!I2163/hourly1!$I$8763</f>
        <v>0.25175569818837917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443">
        <f>유형화!$F$71*hourly1!B2164/hourly1!$B$8763+유형화!$F$72*hourly1!C2164/hourly1!$C$8763+유형화!$F$73*hourly1!D2164/hourly1!$D$8763+유형화!$F$74*hourly1!E2164/hourly1!$E$8763</f>
        <v>79.876760017706175</v>
      </c>
      <c r="C2163" s="441">
        <f>hourly1!$F2164*유형화!$G$71/hourly1!$F$8763+유형화!$G$72*hourly1!$G2164/hourly1!$F$8763+유형화!$G$74*hourly1!I2164/hourly1!$I$8763</f>
        <v>0.23740883538161794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443">
        <f>유형화!$F$71*hourly1!B2165/hourly1!$B$8763+유형화!$F$72*hourly1!C2165/hourly1!$C$8763+유형화!$F$73*hourly1!D2165/hourly1!$D$8763+유형화!$F$74*hourly1!E2165/hourly1!$E$8763</f>
        <v>79.263341411994219</v>
      </c>
      <c r="C2164" s="441">
        <f>hourly1!$F2165*유형화!$G$71/hourly1!$F$8763+유형화!$G$72*hourly1!$G2165/hourly1!$F$8763+유형화!$G$74*hourly1!I2165/hourly1!$I$8763</f>
        <v>0.23451285345453995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443">
        <f>유형화!$F$71*hourly1!B2166/hourly1!$B$8763+유형화!$F$72*hourly1!C2166/hourly1!$C$8763+유형화!$F$73*hourly1!D2166/hourly1!$D$8763+유형화!$F$74*hourly1!E2166/hourly1!$E$8763</f>
        <v>78.944827302604793</v>
      </c>
      <c r="C2165" s="441">
        <f>hourly1!$F2166*유형화!$G$71/hourly1!$F$8763+유형화!$G$72*hourly1!$G2166/hourly1!$F$8763+유형화!$G$74*hourly1!I2166/hourly1!$I$8763</f>
        <v>0.23452613388091625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443">
        <f>유형화!$F$71*hourly1!B2167/hourly1!$B$8763+유형화!$F$72*hourly1!C2167/hourly1!$C$8763+유형화!$F$73*hourly1!D2167/hourly1!$D$8763+유형화!$F$74*hourly1!E2167/hourly1!$E$8763</f>
        <v>78.789163118157973</v>
      </c>
      <c r="C2166" s="441">
        <f>hourly1!$F2167*유형화!$G$71/hourly1!$F$8763+유형화!$G$72*hourly1!$G2167/hourly1!$F$8763+유형화!$G$74*hourly1!I2167/hourly1!$I$8763</f>
        <v>0.2326076883610855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443">
        <f>유형화!$F$71*hourly1!B2168/hourly1!$B$8763+유형화!$F$72*hourly1!C2168/hourly1!$C$8763+유형화!$F$73*hourly1!D2168/hourly1!$D$8763+유형화!$F$74*hourly1!E2168/hourly1!$E$8763</f>
        <v>79.557935371483538</v>
      </c>
      <c r="C2167" s="441">
        <f>hourly1!$F2168*유형화!$G$71/hourly1!$F$8763+유형화!$G$72*hourly1!$G2168/hourly1!$F$8763+유형화!$G$74*hourly1!I2168/hourly1!$I$8763</f>
        <v>0.37030782072526103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443">
        <f>유형화!$F$71*hourly1!B2169/hourly1!$B$8763+유형화!$F$72*hourly1!C2169/hourly1!$C$8763+유형화!$F$73*hourly1!D2169/hourly1!$D$8763+유형화!$F$74*hourly1!E2169/hourly1!$E$8763</f>
        <v>86.102322736350757</v>
      </c>
      <c r="C2168" s="441">
        <f>hourly1!$F2169*유형화!$G$71/hourly1!$F$8763+유형화!$G$72*hourly1!$G2169/hourly1!$F$8763+유형화!$G$74*hourly1!I2169/hourly1!$I$8763</f>
        <v>3.2290831476000914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443">
        <f>유형화!$F$71*hourly1!B2170/hourly1!$B$8763+유형화!$F$72*hourly1!C2170/hourly1!$C$8763+유형화!$F$73*hourly1!D2170/hourly1!$D$8763+유형화!$F$74*hourly1!E2170/hourly1!$E$8763</f>
        <v>222.5448999255772</v>
      </c>
      <c r="C2169" s="441">
        <f>hourly1!$F2170*유형화!$G$71/hourly1!$F$8763+유형화!$G$72*hourly1!$G2170/hourly1!$F$8763+유형화!$G$74*hourly1!I2170/hourly1!$I$8763</f>
        <v>3.2261903796574849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443">
        <f>유형화!$F$71*hourly1!B2171/hourly1!$B$8763+유형화!$F$72*hourly1!C2171/hourly1!$C$8763+유형화!$F$73*hourly1!D2171/hourly1!$D$8763+유형화!$F$74*hourly1!E2171/hourly1!$E$8763</f>
        <v>350.51136567652225</v>
      </c>
      <c r="C2170" s="441">
        <f>hourly1!$F2171*유형화!$G$71/hourly1!$F$8763+유형화!$G$72*hourly1!$G2171/hourly1!$F$8763+유형화!$G$74*hourly1!I2171/hourly1!$I$8763</f>
        <v>2.7238723207333466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443">
        <f>유형화!$F$71*hourly1!B2172/hourly1!$B$8763+유형화!$F$72*hourly1!C2172/hourly1!$C$8763+유형화!$F$73*hourly1!D2172/hourly1!$D$8763+유형화!$F$74*hourly1!E2172/hourly1!$E$8763</f>
        <v>423.998079074462</v>
      </c>
      <c r="C2171" s="441">
        <f>hourly1!$F2172*유형화!$G$71/hourly1!$F$8763+유형화!$G$72*hourly1!$G2172/hourly1!$F$8763+유형화!$G$74*hourly1!I2172/hourly1!$I$8763</f>
        <v>2.0428251314528634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443">
        <f>유형화!$F$71*hourly1!B2173/hourly1!$B$8763+유형화!$F$72*hourly1!C2173/hourly1!$C$8763+유형화!$F$73*hourly1!D2173/hourly1!$D$8763+유형화!$F$74*hourly1!E2173/hourly1!$E$8763</f>
        <v>497.94141801170258</v>
      </c>
      <c r="C2172" s="441">
        <f>hourly1!$F2173*유형화!$G$71/hourly1!$F$8763+유형화!$G$72*hourly1!$G2173/hourly1!$F$8763+유형화!$G$74*hourly1!I2173/hourly1!$I$8763</f>
        <v>1.4938866511848048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443">
        <f>유형화!$F$71*hourly1!B2174/hourly1!$B$8763+유형화!$F$72*hourly1!C2174/hourly1!$C$8763+유형화!$F$73*hourly1!D2174/hourly1!$D$8763+유형화!$F$74*hourly1!E2174/hourly1!$E$8763</f>
        <v>419.41258387639164</v>
      </c>
      <c r="C2173" s="441">
        <f>hourly1!$F2174*유형화!$G$71/hourly1!$F$8763+유형화!$G$72*hourly1!$G2174/hourly1!$F$8763+유형화!$G$74*hourly1!I2174/hourly1!$I$8763</f>
        <v>0.83893798602376424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443">
        <f>유형화!$F$71*hourly1!B2175/hourly1!$B$8763+유형화!$F$72*hourly1!C2175/hourly1!$C$8763+유형화!$F$73*hourly1!D2175/hourly1!$D$8763+유형화!$F$74*hourly1!E2175/hourly1!$E$8763</f>
        <v>250.62354786672569</v>
      </c>
      <c r="C2174" s="441">
        <f>hourly1!$F2175*유형화!$G$71/hourly1!$F$8763+유형화!$G$72*hourly1!$G2175/hourly1!$F$8763+유형화!$G$74*hourly1!I2175/hourly1!$I$8763</f>
        <v>0.46914305818445257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443">
        <f>유형화!$F$71*hourly1!B2176/hourly1!$B$8763+유형화!$F$72*hourly1!C2176/hourly1!$C$8763+유형화!$F$73*hourly1!D2176/hourly1!$D$8763+유형화!$F$74*hourly1!E2176/hourly1!$E$8763</f>
        <v>335.55154737083615</v>
      </c>
      <c r="C2175" s="441">
        <f>hourly1!$F2176*유형화!$G$71/hourly1!$F$8763+유형화!$G$72*hourly1!$G2176/hourly1!$F$8763+유형화!$G$74*hourly1!I2176/hourly1!$I$8763</f>
        <v>0.4412376077420106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443">
        <f>유형화!$F$71*hourly1!B2177/hourly1!$B$8763+유형화!$F$72*hourly1!C2177/hourly1!$C$8763+유형화!$F$73*hourly1!D2177/hourly1!$D$8763+유형화!$F$74*hourly1!E2177/hourly1!$E$8763</f>
        <v>477.30559107888172</v>
      </c>
      <c r="C2176" s="441">
        <f>hourly1!$F2177*유형화!$G$71/hourly1!$F$8763+유형화!$G$72*hourly1!$G2177/hourly1!$F$8763+유형화!$G$74*hourly1!I2177/hourly1!$I$8763</f>
        <v>0.34580252328246813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443">
        <f>유형화!$F$71*hourly1!B2178/hourly1!$B$8763+유형화!$F$72*hourly1!C2178/hourly1!$C$8763+유형화!$F$73*hourly1!D2178/hourly1!$D$8763+유형화!$F$74*hourly1!E2178/hourly1!$E$8763</f>
        <v>401.36058996405296</v>
      </c>
      <c r="C2177" s="441">
        <f>hourly1!$F2178*유형화!$G$71/hourly1!$F$8763+유형화!$G$72*hourly1!$G2178/hourly1!$F$8763+유형화!$G$74*hourly1!I2178/hourly1!$I$8763</f>
        <v>0.32990997651265952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443">
        <f>유형화!$F$71*hourly1!B2179/hourly1!$B$8763+유형화!$F$72*hourly1!C2179/hourly1!$C$8763+유형화!$F$73*hourly1!D2179/hourly1!$D$8763+유형화!$F$74*hourly1!E2179/hourly1!$E$8763</f>
        <v>344.79435072264346</v>
      </c>
      <c r="C2178" s="441">
        <f>hourly1!$F2179*유형화!$G$71/hourly1!$F$8763+유형화!$G$72*hourly1!$G2179/hourly1!$F$8763+유형화!$G$74*hourly1!I2179/hourly1!$I$8763</f>
        <v>0.34577669012431134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443">
        <f>유형화!$F$71*hourly1!B2180/hourly1!$B$8763+유형화!$F$72*hourly1!C2180/hourly1!$C$8763+유형화!$F$73*hourly1!D2180/hourly1!$D$8763+유형화!$F$74*hourly1!E2180/hourly1!$E$8763</f>
        <v>202.05420632958473</v>
      </c>
      <c r="C2179" s="441">
        <f>hourly1!$F2180*유형화!$G$71/hourly1!$F$8763+유형화!$G$72*hourly1!$G2180/hourly1!$F$8763+유형화!$G$74*hourly1!I2180/hourly1!$I$8763</f>
        <v>0.44118551693718272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443">
        <f>유형화!$F$71*hourly1!B2181/hourly1!$B$8763+유형화!$F$72*hourly1!C2181/hourly1!$C$8763+유형화!$F$73*hourly1!D2181/hourly1!$D$8763+유형화!$F$74*hourly1!E2181/hourly1!$E$8763</f>
        <v>143.45637224859104</v>
      </c>
      <c r="C2180" s="441">
        <f>hourly1!$F2181*유형화!$G$71/hourly1!$F$8763+유형화!$G$72*hourly1!$G2181/hourly1!$F$8763+유형화!$G$74*hourly1!I2181/hourly1!$I$8763</f>
        <v>0.53274441484888146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443">
        <f>유형화!$F$71*hourly1!B2182/hourly1!$B$8763+유형화!$F$72*hourly1!C2182/hourly1!$C$8763+유형화!$F$73*hourly1!D2182/hourly1!$D$8763+유형화!$F$74*hourly1!E2182/hourly1!$E$8763</f>
        <v>151.58077072899309</v>
      </c>
      <c r="C2181" s="441">
        <f>hourly1!$F2182*유형화!$G$71/hourly1!$F$8763+유형화!$G$72*hourly1!$G2182/hourly1!$F$8763+유형화!$G$74*hourly1!I2182/hourly1!$I$8763</f>
        <v>0.53678275600919234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443">
        <f>유형화!$F$71*hourly1!B2183/hourly1!$B$8763+유형화!$F$72*hourly1!C2183/hourly1!$C$8763+유형화!$F$73*hourly1!D2183/hourly1!$D$8763+유형화!$F$74*hourly1!E2183/hourly1!$E$8763</f>
        <v>80.399719274916777</v>
      </c>
      <c r="C2182" s="441">
        <f>hourly1!$F2183*유형화!$G$71/hourly1!$F$8763+유형화!$G$72*hourly1!$G2183/hourly1!$F$8763+유형화!$G$74*hourly1!I2183/hourly1!$I$8763</f>
        <v>0.46534224866850749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443">
        <f>유형화!$F$71*hourly1!B2184/hourly1!$B$8763+유형화!$F$72*hourly1!C2184/hourly1!$C$8763+유형화!$F$73*hourly1!D2184/hourly1!$D$8763+유형화!$F$74*hourly1!E2184/hourly1!$E$8763</f>
        <v>78.270493359282014</v>
      </c>
      <c r="C2183" s="441">
        <f>hourly1!$F2184*유형화!$G$71/hourly1!$F$8763+유형화!$G$72*hourly1!$G2184/hourly1!$F$8763+유형화!$G$74*hourly1!I2184/hourly1!$I$8763</f>
        <v>0.39768296373089362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443">
        <f>유형화!$F$71*hourly1!B2185/hourly1!$B$8763+유형화!$F$72*hourly1!C2185/hourly1!$C$8763+유형화!$F$73*hourly1!D2185/hourly1!$D$8763+유형화!$F$74*hourly1!E2185/hourly1!$E$8763</f>
        <v>76.141262703712897</v>
      </c>
      <c r="C2184" s="441">
        <f>hourly1!$F2185*유형화!$G$71/hourly1!$F$8763+유형화!$G$72*hourly1!$G2185/hourly1!$F$8763+유형화!$G$74*hourly1!I2185/hourly1!$I$8763</f>
        <v>0.31823890737648047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443">
        <f>유형화!$F$71*hourly1!B2186/hourly1!$B$8763+유형화!$F$72*hourly1!C2186/hourly1!$C$8763+유형화!$F$73*hourly1!D2186/hourly1!$D$8763+유형화!$F$74*hourly1!E2186/hourly1!$E$8763</f>
        <v>75.101702740108607</v>
      </c>
      <c r="C2185" s="441">
        <f>hourly1!$F2186*유형화!$G$71/hourly1!$F$8763+유형화!$G$72*hourly1!$G2186/hourly1!$F$8763+유형화!$G$74*hourly1!I2186/hourly1!$I$8763</f>
        <v>0.29451472944123974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443">
        <f>유형화!$F$71*hourly1!B2187/hourly1!$B$8763+유형화!$F$72*hourly1!C2187/hourly1!$C$8763+유형화!$F$73*hourly1!D2187/hourly1!$D$8763+유형화!$F$74*hourly1!E2187/hourly1!$E$8763</f>
        <v>75.970452130138412</v>
      </c>
      <c r="C2186" s="441">
        <f>hourly1!$F2187*유형화!$G$71/hourly1!$F$8763+유형화!$G$72*hourly1!$G2187/hourly1!$F$8763+유형화!$G$74*hourly1!I2187/hourly1!$I$8763</f>
        <v>0.2516086432387778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443">
        <f>유형화!$F$71*hourly1!B2188/hourly1!$B$8763+유형화!$F$72*hourly1!C2188/hourly1!$C$8763+유형화!$F$73*hourly1!D2188/hourly1!$D$8763+유형화!$F$74*hourly1!E2188/hourly1!$E$8763</f>
        <v>76.499461984696964</v>
      </c>
      <c r="C2187" s="441">
        <f>hourly1!$F2188*유형화!$G$71/hourly1!$F$8763+유형화!$G$72*hourly1!$G2188/hourly1!$F$8763+유형화!$G$74*hourly1!I2188/hourly1!$I$8763</f>
        <v>0.2372784567665075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443">
        <f>유형화!$F$71*hourly1!B2189/hourly1!$B$8763+유형화!$F$72*hourly1!C2189/hourly1!$C$8763+유형화!$F$73*hourly1!D2189/hourly1!$D$8763+유형화!$F$74*hourly1!E2189/hourly1!$E$8763</f>
        <v>77.275526698173863</v>
      </c>
      <c r="C2188" s="441">
        <f>hourly1!$F2189*유형화!$G$71/hourly1!$F$8763+유형화!$G$72*hourly1!$G2189/hourly1!$F$8763+유형화!$G$74*hourly1!I2189/hourly1!$I$8763</f>
        <v>0.23427986990139826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443">
        <f>유형화!$F$71*hourly1!B2190/hourly1!$B$8763+유형화!$F$72*hourly1!C2190/hourly1!$C$8763+유형화!$F$73*hourly1!D2190/hourly1!$D$8763+유형화!$F$74*hourly1!E2190/hourly1!$E$8763</f>
        <v>77.668443557274387</v>
      </c>
      <c r="C2189" s="441">
        <f>hourly1!$F2190*유형화!$G$71/hourly1!$F$8763+유형화!$G$72*hourly1!$G2190/hourly1!$F$8763+유형화!$G$74*hourly1!I2190/hourly1!$I$8763</f>
        <v>0.23434378574341058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443">
        <f>유형화!$F$71*hourly1!B2191/hourly1!$B$8763+유형화!$F$72*hourly1!C2191/hourly1!$C$8763+유형화!$F$73*hourly1!D2191/hourly1!$D$8763+유형화!$F$74*hourly1!E2191/hourly1!$E$8763</f>
        <v>78.0969241439077</v>
      </c>
      <c r="C2190" s="441">
        <f>hourly1!$F2191*유형화!$G$71/hourly1!$F$8763+유형화!$G$72*hourly1!$G2191/hourly1!$F$8763+유형화!$G$74*hourly1!I2191/hourly1!$I$8763</f>
        <v>0.23253546467243585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443">
        <f>유형화!$F$71*hourly1!B2192/hourly1!$B$8763+유형화!$F$72*hourly1!C2192/hourly1!$C$8763+유형화!$F$73*hourly1!D2192/hourly1!$D$8763+유형화!$F$74*hourly1!E2192/hourly1!$E$8763</f>
        <v>79.36198648487742</v>
      </c>
      <c r="C2191" s="441">
        <f>hourly1!$F2192*유형화!$G$71/hourly1!$F$8763+유형화!$G$72*hourly1!$G2192/hourly1!$F$8763+유형화!$G$74*hourly1!I2192/hourly1!$I$8763</f>
        <v>0.3702785916589898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443">
        <f>유형화!$F$71*hourly1!B2193/hourly1!$B$8763+유형화!$F$72*hourly1!C2193/hourly1!$C$8763+유형화!$F$73*hourly1!D2193/hourly1!$D$8763+유형화!$F$74*hourly1!E2193/hourly1!$E$8763</f>
        <v>86.130321528638675</v>
      </c>
      <c r="C2192" s="441">
        <f>hourly1!$F2193*유형화!$G$71/hourly1!$F$8763+유형화!$G$72*hourly1!$G2193/hourly1!$F$8763+유형화!$G$74*hourly1!I2193/hourly1!$I$8763</f>
        <v>2.7664141351493119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443">
        <f>유형화!$F$71*hourly1!B2194/hourly1!$B$8763+유형화!$F$72*hourly1!C2194/hourly1!$C$8763+유형화!$F$73*hourly1!D2194/hourly1!$D$8763+유형화!$F$74*hourly1!E2194/hourly1!$E$8763</f>
        <v>209.74535654670939</v>
      </c>
      <c r="C2193" s="441">
        <f>hourly1!$F2194*유형화!$G$71/hourly1!$F$8763+유형화!$G$72*hourly1!$G2194/hourly1!$F$8763+유형화!$G$74*hourly1!I2194/hourly1!$I$8763</f>
        <v>2.7202088029311731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443">
        <f>유형화!$F$71*hourly1!B2195/hourly1!$B$8763+유형화!$F$72*hourly1!C2195/hourly1!$C$8763+유형화!$F$73*hourly1!D2195/hourly1!$D$8763+유형화!$F$74*hourly1!E2195/hourly1!$E$8763</f>
        <v>337.24581565066165</v>
      </c>
      <c r="C2194" s="441">
        <f>hourly1!$F2195*유형화!$G$71/hourly1!$F$8763+유형화!$G$72*hourly1!$G2195/hourly1!$F$8763+유형화!$G$74*hourly1!I2195/hourly1!$I$8763</f>
        <v>2.288957155684177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443">
        <f>유형화!$F$71*hourly1!B2196/hourly1!$B$8763+유형화!$F$72*hourly1!C2196/hourly1!$C$8763+유형화!$F$73*hourly1!D2196/hourly1!$D$8763+유형화!$F$74*hourly1!E2196/hourly1!$E$8763</f>
        <v>412.16190839533186</v>
      </c>
      <c r="C2195" s="441">
        <f>hourly1!$F2196*유형화!$G$71/hourly1!$F$8763+유형화!$G$72*hourly1!$G2196/hourly1!$F$8763+유형화!$G$74*hourly1!I2196/hourly1!$I$8763</f>
        <v>1.8172313169332186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443">
        <f>유형화!$F$71*hourly1!B2197/hourly1!$B$8763+유형화!$F$72*hourly1!C2197/hourly1!$C$8763+유형화!$F$73*hourly1!D2197/hourly1!$D$8763+유형화!$F$74*hourly1!E2197/hourly1!$E$8763</f>
        <v>487.63077150794129</v>
      </c>
      <c r="C2196" s="441">
        <f>hourly1!$F2197*유형화!$G$71/hourly1!$F$8763+유형화!$G$72*hourly1!$G2197/hourly1!$F$8763+유형화!$G$74*hourly1!I2197/hourly1!$I$8763</f>
        <v>1.5225477518239405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443">
        <f>유형화!$F$71*hourly1!B2198/hourly1!$B$8763+유형화!$F$72*hourly1!C2198/hourly1!$C$8763+유형화!$F$73*hourly1!D2198/hourly1!$D$8763+유형화!$F$74*hourly1!E2198/hourly1!$E$8763</f>
        <v>410.95256890608891</v>
      </c>
      <c r="C2197" s="441">
        <f>hourly1!$F2198*유형화!$G$71/hourly1!$F$8763+유형화!$G$72*hourly1!$G2198/hourly1!$F$8763+유형화!$G$74*hourly1!I2198/hourly1!$I$8763</f>
        <v>1.069703526036931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443">
        <f>유형화!$F$71*hourly1!B2199/hourly1!$B$8763+유형화!$F$72*hourly1!C2199/hourly1!$C$8763+유형화!$F$73*hourly1!D2199/hourly1!$D$8763+유형화!$F$74*hourly1!E2199/hourly1!$E$8763</f>
        <v>242.5485814644793</v>
      </c>
      <c r="C2198" s="441">
        <f>hourly1!$F2199*유형화!$G$71/hourly1!$F$8763+유형화!$G$72*hourly1!$G2199/hourly1!$F$8763+유형화!$G$74*hourly1!I2199/hourly1!$I$8763</f>
        <v>0.46933401737467728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443">
        <f>유형화!$F$71*hourly1!B2200/hourly1!$B$8763+유형화!$F$72*hourly1!C2200/hourly1!$C$8763+유형화!$F$73*hourly1!D2200/hourly1!$D$8763+유형화!$F$74*hourly1!E2200/hourly1!$E$8763</f>
        <v>326.47106077248787</v>
      </c>
      <c r="C2199" s="441">
        <f>hourly1!$F2200*유형화!$G$71/hourly1!$F$8763+유형화!$G$72*hourly1!$G2200/hourly1!$F$8763+유형화!$G$74*hourly1!I2200/hourly1!$I$8763</f>
        <v>0.44644947772074883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443">
        <f>유형화!$F$71*hourly1!B2201/hourly1!$B$8763+유형화!$F$72*hourly1!C2201/hourly1!$C$8763+유형화!$F$73*hourly1!D2201/hourly1!$D$8763+유형화!$F$74*hourly1!E2201/hourly1!$E$8763</f>
        <v>475.72935908568718</v>
      </c>
      <c r="C2200" s="441">
        <f>hourly1!$F2201*유형화!$G$71/hourly1!$F$8763+유형화!$G$72*hourly1!$G2201/hourly1!$F$8763+유형화!$G$74*hourly1!I2201/hourly1!$I$8763</f>
        <v>0.35149643028981725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443">
        <f>유형화!$F$71*hourly1!B2202/hourly1!$B$8763+유형화!$F$72*hourly1!C2202/hourly1!$C$8763+유형화!$F$73*hourly1!D2202/hourly1!$D$8763+유형화!$F$74*hourly1!E2202/hourly1!$E$8763</f>
        <v>400.1436923949903</v>
      </c>
      <c r="C2201" s="441">
        <f>hourly1!$F2202*유형화!$G$71/hourly1!$F$8763+유형화!$G$72*hourly1!$G2202/hourly1!$F$8763+유형화!$G$74*hourly1!I2202/hourly1!$I$8763</f>
        <v>0.33260274972381354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443">
        <f>유형화!$F$71*hourly1!B2203/hourly1!$B$8763+유형화!$F$72*hourly1!C2203/hourly1!$C$8763+유형화!$F$73*hourly1!D2203/hourly1!$D$8763+유형화!$F$74*hourly1!E2203/hourly1!$E$8763</f>
        <v>343.78899168430996</v>
      </c>
      <c r="C2202" s="441">
        <f>hourly1!$F2203*유형화!$G$71/hourly1!$F$8763+유형화!$G$72*hourly1!$G2203/hourly1!$F$8763+유형화!$G$74*hourly1!I2203/hourly1!$I$8763</f>
        <v>0.36377451800146432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443">
        <f>유형화!$F$71*hourly1!B2204/hourly1!$B$8763+유형화!$F$72*hourly1!C2204/hourly1!$C$8763+유형화!$F$73*hourly1!D2204/hourly1!$D$8763+유형화!$F$74*hourly1!E2204/hourly1!$E$8763</f>
        <v>194.90381152437251</v>
      </c>
      <c r="C2203" s="441">
        <f>hourly1!$F2204*유형화!$G$71/hourly1!$F$8763+유형화!$G$72*hourly1!$G2204/hourly1!$F$8763+유형화!$G$74*hourly1!I2204/hourly1!$I$8763</f>
        <v>0.49513921993073085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443">
        <f>유형화!$F$71*hourly1!B2205/hourly1!$B$8763+유형화!$F$72*hourly1!C2205/hourly1!$C$8763+유형화!$F$73*hourly1!D2205/hourly1!$D$8763+유형화!$F$74*hourly1!E2205/hourly1!$E$8763</f>
        <v>143.8580674661336</v>
      </c>
      <c r="C2204" s="441">
        <f>hourly1!$F2205*유형화!$G$71/hourly1!$F$8763+유형화!$G$72*hourly1!$G2205/hourly1!$F$8763+유형화!$G$74*hourly1!I2205/hourly1!$I$8763</f>
        <v>0.53829157011271134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443">
        <f>유형화!$F$71*hourly1!B2206/hourly1!$B$8763+유형화!$F$72*hourly1!C2206/hourly1!$C$8763+유형화!$F$73*hourly1!D2206/hourly1!$D$8763+유형화!$F$74*hourly1!E2206/hourly1!$E$8763</f>
        <v>152.70762850487799</v>
      </c>
      <c r="C2205" s="441">
        <f>hourly1!$F2206*유형화!$G$71/hourly1!$F$8763+유형화!$G$72*hourly1!$G2206/hourly1!$F$8763+유형화!$G$74*hourly1!I2206/hourly1!$I$8763</f>
        <v>0.58062914491207562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443">
        <f>유형화!$F$71*hourly1!B2207/hourly1!$B$8763+유형화!$F$72*hourly1!C2207/hourly1!$C$8763+유형화!$F$73*hourly1!D2207/hourly1!$D$8763+유형화!$F$74*hourly1!E2207/hourly1!$E$8763</f>
        <v>82.202193075237517</v>
      </c>
      <c r="C2206" s="441">
        <f>hourly1!$F2207*유형화!$G$71/hourly1!$F$8763+유형화!$G$72*hourly1!$G2207/hourly1!$F$8763+유형화!$G$74*hourly1!I2207/hourly1!$I$8763</f>
        <v>1.4181776086266178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443">
        <f>유형화!$F$71*hourly1!B2208/hourly1!$B$8763+유형화!$F$72*hourly1!C2208/hourly1!$C$8763+유형화!$F$73*hourly1!D2208/hourly1!$D$8763+유형화!$F$74*hourly1!E2208/hourly1!$E$8763</f>
        <v>80.683745621874024</v>
      </c>
      <c r="C2207" s="441">
        <f>hourly1!$F2208*유형화!$G$71/hourly1!$F$8763+유형화!$G$72*hourly1!$G2208/hourly1!$F$8763+유형화!$G$74*hourly1!I2208/hourly1!$I$8763</f>
        <v>0.39797470862265955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443">
        <f>유형화!$F$71*hourly1!B2209/hourly1!$B$8763+유형화!$F$72*hourly1!C2209/hourly1!$C$8763+유형화!$F$73*hourly1!D2209/hourly1!$D$8763+유형화!$F$74*hourly1!E2209/hourly1!$E$8763</f>
        <v>79.132279785731157</v>
      </c>
      <c r="C2208" s="441">
        <f>hourly1!$F2209*유형화!$G$71/hourly1!$F$8763+유형화!$G$72*hourly1!$G2209/hourly1!$F$8763+유형화!$G$74*hourly1!I2209/hourly1!$I$8763</f>
        <v>0.3184334443984686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443">
        <f>유형화!$F$71*hourly1!B2210/hourly1!$B$8763+유형화!$F$72*hourly1!C2210/hourly1!$C$8763+유형화!$F$73*hourly1!D2210/hourly1!$D$8763+유형화!$F$74*hourly1!E2210/hourly1!$E$8763</f>
        <v>78.622867260932765</v>
      </c>
      <c r="C2209" s="441">
        <f>hourly1!$F2210*유형화!$G$71/hourly1!$F$8763+유형화!$G$72*hourly1!$G2210/hourly1!$F$8763+유형화!$G$74*hourly1!I2210/hourly1!$I$8763</f>
        <v>0.29468925486183939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443">
        <f>유형화!$F$71*hourly1!B2211/hourly1!$B$8763+유형화!$F$72*hourly1!C2211/hourly1!$C$8763+유형화!$F$73*hourly1!D2211/hourly1!$D$8763+유형화!$F$74*hourly1!E2211/hourly1!$E$8763</f>
        <v>78.887829591878173</v>
      </c>
      <c r="C2210" s="441">
        <f>hourly1!$F2211*유형화!$G$71/hourly1!$F$8763+유형화!$G$72*hourly1!$G2211/hourly1!$F$8763+유형화!$G$74*hourly1!I2211/hourly1!$I$8763</f>
        <v>0.25172980438900605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443">
        <f>유형화!$F$71*hourly1!B2212/hourly1!$B$8763+유형화!$F$72*hourly1!C2212/hourly1!$C$8763+유형화!$F$73*hourly1!D2212/hourly1!$D$8763+유형화!$F$74*hourly1!E2212/hourly1!$E$8763</f>
        <v>78.84395201947099</v>
      </c>
      <c r="C2211" s="441">
        <f>hourly1!$F2212*유형화!$G$71/hourly1!$F$8763+유형화!$G$72*hourly1!$G2212/hourly1!$F$8763+유형화!$G$74*hourly1!I2212/hourly1!$I$8763</f>
        <v>0.23740416600796049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443">
        <f>유형화!$F$71*hourly1!B2213/hourly1!$B$8763+유형화!$F$72*hourly1!C2213/hourly1!$C$8763+유형화!$F$73*hourly1!D2213/hourly1!$D$8763+유형화!$F$74*hourly1!E2213/hourly1!$E$8763</f>
        <v>79.151161385402375</v>
      </c>
      <c r="C2212" s="441">
        <f>hourly1!$F2213*유형화!$G$71/hourly1!$F$8763+유형화!$G$72*hourly1!$G2213/hourly1!$F$8763+유형화!$G$74*hourly1!I2213/hourly1!$I$8763</f>
        <v>0.23457470749519704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443">
        <f>유형화!$F$71*hourly1!B2214/hourly1!$B$8763+유형화!$F$72*hourly1!C2214/hourly1!$C$8763+유형화!$F$73*hourly1!D2214/hourly1!$D$8763+유형화!$F$74*hourly1!E2214/hourly1!$E$8763</f>
        <v>79.24677534139218</v>
      </c>
      <c r="C2213" s="441">
        <f>hourly1!$F2214*유형화!$G$71/hourly1!$F$8763+유형화!$G$72*hourly1!$G2214/hourly1!$F$8763+유형화!$G$74*hourly1!I2214/hourly1!$I$8763</f>
        <v>0.23462825368921678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443">
        <f>유형화!$F$71*hourly1!B2215/hourly1!$B$8763+유형화!$F$72*hourly1!C2215/hourly1!$C$8763+유형화!$F$73*hourly1!D2215/hourly1!$D$8763+유형화!$F$74*hourly1!E2215/hourly1!$E$8763</f>
        <v>79.431533242965003</v>
      </c>
      <c r="C2214" s="441">
        <f>hourly1!$F2215*유형화!$G$71/hourly1!$F$8763+유형화!$G$72*hourly1!$G2215/hourly1!$F$8763+유형화!$G$74*hourly1!I2215/hourly1!$I$8763</f>
        <v>0.23269416273557275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443">
        <f>유형화!$F$71*hourly1!B2216/hourly1!$B$8763+유형화!$F$72*hourly1!C2216/hourly1!$C$8763+유형화!$F$73*hourly1!D2216/hourly1!$D$8763+유형화!$F$74*hourly1!E2216/hourly1!$E$8763</f>
        <v>80.543903338334076</v>
      </c>
      <c r="C2215" s="441">
        <f>hourly1!$F2216*유형화!$G$71/hourly1!$F$8763+유형화!$G$72*hourly1!$G2216/hourly1!$F$8763+유형화!$G$74*hourly1!I2216/hourly1!$I$8763</f>
        <v>0.37045317772080522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443">
        <f>유형화!$F$71*hourly1!B2217/hourly1!$B$8763+유형화!$F$72*hourly1!C2217/hourly1!$C$8763+유형화!$F$73*hourly1!D2217/hourly1!$D$8763+유형화!$F$74*hourly1!E2217/hourly1!$E$8763</f>
        <v>87.219937640225936</v>
      </c>
      <c r="C2216" s="441">
        <f>hourly1!$F2217*유형화!$G$71/hourly1!$F$8763+유형화!$G$72*hourly1!$G2217/hourly1!$F$8763+유형화!$G$74*hourly1!I2217/hourly1!$I$8763</f>
        <v>3.941372388327959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443">
        <f>유형화!$F$71*hourly1!B2218/hourly1!$B$8763+유형화!$F$72*hourly1!C2218/hourly1!$C$8763+유형화!$F$73*hourly1!D2218/hourly1!$D$8763+유형화!$F$74*hourly1!E2218/hourly1!$E$8763</f>
        <v>211.56784234991483</v>
      </c>
      <c r="C2217" s="441">
        <f>hourly1!$F2218*유형화!$G$71/hourly1!$F$8763+유형화!$G$72*hourly1!$G2218/hourly1!$F$8763+유형화!$G$74*hourly1!I2218/hourly1!$I$8763</f>
        <v>3.9138437624037938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443">
        <f>유형화!$F$71*hourly1!B2219/hourly1!$B$8763+유형화!$F$72*hourly1!C2219/hourly1!$C$8763+유형화!$F$73*hourly1!D2219/hourly1!$D$8763+유형화!$F$74*hourly1!E2219/hourly1!$E$8763</f>
        <v>339.86798526027957</v>
      </c>
      <c r="C2218" s="441">
        <f>hourly1!$F2219*유형화!$G$71/hourly1!$F$8763+유형화!$G$72*hourly1!$G2219/hourly1!$F$8763+유형화!$G$74*hourly1!I2219/hourly1!$I$8763</f>
        <v>3.4707789636507562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443">
        <f>유형화!$F$71*hourly1!B2220/hourly1!$B$8763+유형화!$F$72*hourly1!C2220/hourly1!$C$8763+유형화!$F$73*hourly1!D2220/hourly1!$D$8763+유형화!$F$74*hourly1!E2220/hourly1!$E$8763</f>
        <v>416.48158595878067</v>
      </c>
      <c r="C2219" s="441">
        <f>hourly1!$F2220*유형화!$G$71/hourly1!$F$8763+유형화!$G$72*hourly1!$G2220/hourly1!$F$8763+유형화!$G$74*hourly1!I2220/hourly1!$I$8763</f>
        <v>3.2110637314499302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443">
        <f>유형화!$F$71*hourly1!B2221/hourly1!$B$8763+유형화!$F$72*hourly1!C2221/hourly1!$C$8763+유형화!$F$73*hourly1!D2221/hourly1!$D$8763+유형화!$F$74*hourly1!E2221/hourly1!$E$8763</f>
        <v>491.11694583329063</v>
      </c>
      <c r="C2220" s="441">
        <f>hourly1!$F2221*유형화!$G$71/hourly1!$F$8763+유형화!$G$72*hourly1!$G2221/hourly1!$F$8763+유형화!$G$74*hourly1!I2221/hourly1!$I$8763</f>
        <v>2.7647945295435519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443">
        <f>유형화!$F$71*hourly1!B2222/hourly1!$B$8763+유형화!$F$72*hourly1!C2222/hourly1!$C$8763+유형화!$F$73*hourly1!D2222/hourly1!$D$8763+유형화!$F$74*hourly1!E2222/hourly1!$E$8763</f>
        <v>414.59020783403867</v>
      </c>
      <c r="C2221" s="441">
        <f>hourly1!$F2222*유형화!$G$71/hourly1!$F$8763+유형화!$G$72*hourly1!$G2222/hourly1!$F$8763+유형화!$G$74*hourly1!I2222/hourly1!$I$8763</f>
        <v>2.5386131016376652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443">
        <f>유형화!$F$71*hourly1!B2223/hourly1!$B$8763+유형화!$F$72*hourly1!C2223/hourly1!$C$8763+유형화!$F$73*hourly1!D2223/hourly1!$D$8763+유형화!$F$74*hourly1!E2223/hourly1!$E$8763</f>
        <v>244.73993369982247</v>
      </c>
      <c r="C2222" s="441">
        <f>hourly1!$F2223*유형화!$G$71/hourly1!$F$8763+유형화!$G$72*hourly1!$G2223/hourly1!$F$8763+유형화!$G$74*hourly1!I2223/hourly1!$I$8763</f>
        <v>1.2361995644641457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443">
        <f>유형화!$F$71*hourly1!B2224/hourly1!$B$8763+유형화!$F$72*hourly1!C2224/hourly1!$C$8763+유형화!$F$73*hourly1!D2224/hourly1!$D$8763+유형화!$F$74*hourly1!E2224/hourly1!$E$8763</f>
        <v>329.08599724226644</v>
      </c>
      <c r="C2223" s="441">
        <f>hourly1!$F2224*유형화!$G$71/hourly1!$F$8763+유형화!$G$72*hourly1!$G2224/hourly1!$F$8763+유형화!$G$74*hourly1!I2224/hourly1!$I$8763</f>
        <v>1.6681065006948086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443">
        <f>유형화!$F$71*hourly1!B2225/hourly1!$B$8763+유형화!$F$72*hourly1!C2225/hourly1!$C$8763+유형화!$F$73*hourly1!D2225/hourly1!$D$8763+유형화!$F$74*hourly1!E2225/hourly1!$E$8763</f>
        <v>477.32772183242707</v>
      </c>
      <c r="C2224" s="441">
        <f>hourly1!$F2225*유형화!$G$71/hourly1!$F$8763+유형화!$G$72*hourly1!$G2225/hourly1!$F$8763+유형화!$G$74*hourly1!I2225/hourly1!$I$8763</f>
        <v>1.5044759416628644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443">
        <f>유형화!$F$71*hourly1!B2226/hourly1!$B$8763+유형화!$F$72*hourly1!C2226/hourly1!$C$8763+유형화!$F$73*hourly1!D2226/hourly1!$D$8763+유형화!$F$74*hourly1!E2226/hourly1!$E$8763</f>
        <v>402.26741524682853</v>
      </c>
      <c r="C2225" s="441">
        <f>hourly1!$F2226*유형화!$G$71/hourly1!$F$8763+유형화!$G$72*hourly1!$G2226/hourly1!$F$8763+유형화!$G$74*hourly1!I2226/hourly1!$I$8763</f>
        <v>1.5079126006747383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443">
        <f>유형화!$F$71*hourly1!B2227/hourly1!$B$8763+유형화!$F$72*hourly1!C2227/hourly1!$C$8763+유형화!$F$73*hourly1!D2227/hourly1!$D$8763+유형화!$F$74*hourly1!E2227/hourly1!$E$8763</f>
        <v>346.91116275017907</v>
      </c>
      <c r="C2226" s="441">
        <f>hourly1!$F2227*유형화!$G$71/hourly1!$F$8763+유형화!$G$72*hourly1!$G2227/hourly1!$F$8763+유형화!$G$74*hourly1!I2227/hourly1!$I$8763</f>
        <v>1.6761578956282279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443">
        <f>유형화!$F$71*hourly1!B2228/hourly1!$B$8763+유형화!$F$72*hourly1!C2228/hourly1!$C$8763+유형화!$F$73*hourly1!D2228/hourly1!$D$8763+유형화!$F$74*hourly1!E2228/hourly1!$E$8763</f>
        <v>199.53233847104264</v>
      </c>
      <c r="C2227" s="441">
        <f>hourly1!$F2228*유형화!$G$71/hourly1!$F$8763+유형화!$G$72*hourly1!$G2228/hourly1!$F$8763+유형화!$G$74*hourly1!I2228/hourly1!$I$8763</f>
        <v>1.8670441951108514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443">
        <f>유형화!$F$71*hourly1!B2229/hourly1!$B$8763+유형화!$F$72*hourly1!C2229/hourly1!$C$8763+유형화!$F$73*hourly1!D2229/hourly1!$D$8763+유형화!$F$74*hourly1!E2229/hourly1!$E$8763</f>
        <v>146.03202888229541</v>
      </c>
      <c r="C2228" s="441">
        <f>hourly1!$F2229*유형화!$G$71/hourly1!$F$8763+유형화!$G$72*hourly1!$G2229/hourly1!$F$8763+유형화!$G$74*hourly1!I2229/hourly1!$I$8763</f>
        <v>1.5905111524614524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443">
        <f>유형화!$F$71*hourly1!B2230/hourly1!$B$8763+유형화!$F$72*hourly1!C2230/hourly1!$C$8763+유형화!$F$73*hourly1!D2230/hourly1!$D$8763+유형화!$F$74*hourly1!E2230/hourly1!$E$8763</f>
        <v>154.74501345227665</v>
      </c>
      <c r="C2229" s="441">
        <f>hourly1!$F2230*유형화!$G$71/hourly1!$F$8763+유형화!$G$72*hourly1!$G2230/hourly1!$F$8763+유형화!$G$74*hourly1!I2230/hourly1!$I$8763</f>
        <v>1.6334672676673818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443">
        <f>유형화!$F$71*hourly1!B2231/hourly1!$B$8763+유형화!$F$72*hourly1!C2231/hourly1!$C$8763+유형화!$F$73*hourly1!D2231/hourly1!$D$8763+유형화!$F$74*hourly1!E2231/hourly1!$E$8763</f>
        <v>83.916722133369362</v>
      </c>
      <c r="C2230" s="441">
        <f>hourly1!$F2231*유형화!$G$71/hourly1!$F$8763+유형화!$G$72*hourly1!$G2231/hourly1!$F$8763+유형화!$G$74*hourly1!I2231/hourly1!$I$8763</f>
        <v>2.4504057831113353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443">
        <f>유형화!$F$71*hourly1!B2232/hourly1!$B$8763+유형화!$F$72*hourly1!C2232/hourly1!$C$8763+유형화!$F$73*hourly1!D2232/hourly1!$D$8763+유형화!$F$74*hourly1!E2232/hourly1!$E$8763</f>
        <v>82.237571945330131</v>
      </c>
      <c r="C2231" s="441">
        <f>hourly1!$F2232*유형화!$G$71/hourly1!$F$8763+유형화!$G$72*hourly1!$G2232/hourly1!$F$8763+유형화!$G$74*hourly1!I2232/hourly1!$I$8763</f>
        <v>0.398184891078461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443">
        <f>유형화!$F$71*hourly1!B2233/hourly1!$B$8763+유형화!$F$72*hourly1!C2233/hourly1!$C$8763+유형화!$F$73*hourly1!D2233/hourly1!$D$8763+유형화!$F$74*hourly1!E2233/hourly1!$E$8763</f>
        <v>80.576438247808312</v>
      </c>
      <c r="C2232" s="441">
        <f>hourly1!$F2233*유형화!$G$71/hourly1!$F$8763+유형화!$G$72*hourly1!$G2233/hourly1!$F$8763+유형화!$G$74*hourly1!I2233/hourly1!$I$8763</f>
        <v>0.31856242826560294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443">
        <f>유형화!$F$71*hourly1!B2234/hourly1!$B$8763+유형화!$F$72*hourly1!C2234/hourly1!$C$8763+유형화!$F$73*hourly1!D2234/hourly1!$D$8763+유형화!$F$74*hourly1!E2234/hourly1!$E$8763</f>
        <v>79.967098426748919</v>
      </c>
      <c r="C2233" s="441">
        <f>hourly1!$F2234*유형화!$G$71/hourly1!$F$8763+유형화!$G$72*hourly1!$G2234/hourly1!$F$8763+유형화!$G$74*hourly1!I2234/hourly1!$I$8763</f>
        <v>0.29479343647149459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443">
        <f>유형화!$F$71*hourly1!B2235/hourly1!$B$8763+유형화!$F$72*hourly1!C2235/hourly1!$C$8763+유형화!$F$73*hourly1!D2235/hourly1!$D$8763+유형화!$F$74*hourly1!E2235/hourly1!$E$8763</f>
        <v>80.274212993993018</v>
      </c>
      <c r="C2234" s="441">
        <f>hourly1!$F2235*유형화!$G$71/hourly1!$F$8763+유형화!$G$72*hourly1!$G2235/hourly1!$F$8763+유형화!$G$74*hourly1!I2235/hourly1!$I$8763</f>
        <v>0.2518114274661869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443">
        <f>유형화!$F$71*hourly1!B2236/hourly1!$B$8763+유형화!$F$72*hourly1!C2236/hourly1!$C$8763+유형화!$F$73*hourly1!D2236/hourly1!$D$8763+유형화!$F$74*hourly1!E2236/hourly1!$E$8763</f>
        <v>80.380799898035391</v>
      </c>
      <c r="C2235" s="441">
        <f>hourly1!$F2236*유형화!$G$71/hourly1!$F$8763+유형화!$G$72*hourly1!$G2236/hourly1!$F$8763+유형화!$G$74*hourly1!I2236/hourly1!$I$8763</f>
        <v>0.23750780184666928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443">
        <f>유형화!$F$71*hourly1!B2237/hourly1!$B$8763+유형화!$F$72*hourly1!C2237/hourly1!$C$8763+유형화!$F$73*hourly1!D2237/hourly1!$D$8763+유형화!$F$74*hourly1!E2237/hourly1!$E$8763</f>
        <v>80.746035540450379</v>
      </c>
      <c r="C2236" s="441">
        <f>hourly1!$F2237*유형화!$G$71/hourly1!$F$8763+유형화!$G$72*hourly1!$G2237/hourly1!$F$8763+유형화!$G$74*hourly1!I2237/hourly1!$I$8763</f>
        <v>0.23584762726718997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443">
        <f>유형화!$F$71*hourly1!B2238/hourly1!$B$8763+유형화!$F$72*hourly1!C2238/hourly1!$C$8763+유형화!$F$73*hourly1!D2238/hourly1!$D$8763+유형화!$F$74*hourly1!E2238/hourly1!$E$8763</f>
        <v>81.003513515035081</v>
      </c>
      <c r="C2237" s="441">
        <f>hourly1!$F2238*유형화!$G$71/hourly1!$F$8763+유형화!$G$72*hourly1!$G2238/hourly1!$F$8763+유형화!$G$74*hourly1!I2238/hourly1!$I$8763</f>
        <v>0.24124936489425949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443">
        <f>유형화!$F$71*hourly1!B2239/hourly1!$B$8763+유형화!$F$72*hourly1!C2239/hourly1!$C$8763+유형화!$F$73*hourly1!D2239/hourly1!$D$8763+유형화!$F$74*hourly1!E2239/hourly1!$E$8763</f>
        <v>81.360762368046792</v>
      </c>
      <c r="C2238" s="441">
        <f>hourly1!$F2239*유형화!$G$71/hourly1!$F$8763+유형화!$G$72*hourly1!$G2239/hourly1!$F$8763+유형화!$G$74*hourly1!I2239/hourly1!$I$8763</f>
        <v>0.27735368970823093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443">
        <f>유형화!$F$71*hourly1!B2240/hourly1!$B$8763+유형화!$F$72*hourly1!C2240/hourly1!$C$8763+유형화!$F$73*hourly1!D2240/hourly1!$D$8763+유형화!$F$74*hourly1!E2240/hourly1!$E$8763</f>
        <v>82.655482478331805</v>
      </c>
      <c r="C2239" s="441">
        <f>hourly1!$F2240*유형화!$G$71/hourly1!$F$8763+유형화!$G$72*hourly1!$G2240/hourly1!$F$8763+유형화!$G$74*hourly1!I2240/hourly1!$I$8763</f>
        <v>0.48229383364031153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443">
        <f>유형화!$F$71*hourly1!B2241/hourly1!$B$8763+유형화!$F$72*hourly1!C2241/hourly1!$C$8763+유형화!$F$73*hourly1!D2241/hourly1!$D$8763+유형화!$F$74*hourly1!E2241/hourly1!$E$8763</f>
        <v>89.29212318572479</v>
      </c>
      <c r="C2240" s="441">
        <f>hourly1!$F2241*유형화!$G$71/hourly1!$F$8763+유형화!$G$72*hourly1!$G2241/hourly1!$F$8763+유형화!$G$74*hourly1!I2241/hourly1!$I$8763</f>
        <v>5.2938961882040019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443">
        <f>유형화!$F$71*hourly1!B2242/hourly1!$B$8763+유형화!$F$72*hourly1!C2242/hourly1!$C$8763+유형화!$F$73*hourly1!D2242/hourly1!$D$8763+유형화!$F$74*hourly1!E2242/hourly1!$E$8763</f>
        <v>216.7497708533804</v>
      </c>
      <c r="C2241" s="441">
        <f>hourly1!$F2242*유형화!$G$71/hourly1!$F$8763+유형화!$G$72*hourly1!$G2242/hourly1!$F$8763+유형화!$G$74*hourly1!I2242/hourly1!$I$8763</f>
        <v>4.9292892377041948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443">
        <f>유형화!$F$71*hourly1!B2243/hourly1!$B$8763+유형화!$F$72*hourly1!C2243/hourly1!$C$8763+유형화!$F$73*hourly1!D2243/hourly1!$D$8763+유형화!$F$74*hourly1!E2243/hourly1!$E$8763</f>
        <v>343.54625964553151</v>
      </c>
      <c r="C2242" s="441">
        <f>hourly1!$F2243*유형화!$G$71/hourly1!$F$8763+유형화!$G$72*hourly1!$G2243/hourly1!$F$8763+유형화!$G$74*hourly1!I2243/hourly1!$I$8763</f>
        <v>4.1682064370039935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443">
        <f>유형화!$F$71*hourly1!B2244/hourly1!$B$8763+유형화!$F$72*hourly1!C2244/hourly1!$C$8763+유형화!$F$73*hourly1!D2244/hourly1!$D$8763+유형화!$F$74*hourly1!E2244/hourly1!$E$8763</f>
        <v>417.00144774001666</v>
      </c>
      <c r="C2243" s="441">
        <f>hourly1!$F2244*유형화!$G$71/hourly1!$F$8763+유형화!$G$72*hourly1!$G2244/hourly1!$F$8763+유형화!$G$74*hourly1!I2244/hourly1!$I$8763</f>
        <v>3.3332700330416705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443">
        <f>유형화!$F$71*hourly1!B2245/hourly1!$B$8763+유형화!$F$72*hourly1!C2245/hourly1!$C$8763+유형화!$F$73*hourly1!D2245/hourly1!$D$8763+유형화!$F$74*hourly1!E2245/hourly1!$E$8763</f>
        <v>489.89750291947445</v>
      </c>
      <c r="C2244" s="441">
        <f>hourly1!$F2245*유형화!$G$71/hourly1!$F$8763+유형화!$G$72*hourly1!$G2245/hourly1!$F$8763+유형화!$G$74*hourly1!I2245/hourly1!$I$8763</f>
        <v>2.6212283904000802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443">
        <f>유형화!$F$71*hourly1!B2246/hourly1!$B$8763+유형화!$F$72*hourly1!C2246/hourly1!$C$8763+유형화!$F$73*hourly1!D2246/hourly1!$D$8763+유형화!$F$74*hourly1!E2246/hourly1!$E$8763</f>
        <v>411.95585659310535</v>
      </c>
      <c r="C2245" s="441">
        <f>hourly1!$F2246*유형화!$G$71/hourly1!$F$8763+유형화!$G$72*hourly1!$G2246/hourly1!$F$8763+유형화!$G$74*hourly1!I2246/hourly1!$I$8763</f>
        <v>1.9978453582167579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443">
        <f>유형화!$F$71*hourly1!B2247/hourly1!$B$8763+유형화!$F$72*hourly1!C2247/hourly1!$C$8763+유형화!$F$73*hourly1!D2247/hourly1!$D$8763+유형화!$F$74*hourly1!E2247/hourly1!$E$8763</f>
        <v>243.34587160403802</v>
      </c>
      <c r="C2246" s="441">
        <f>hourly1!$F2247*유형화!$G$71/hourly1!$F$8763+유형화!$G$72*hourly1!$G2247/hourly1!$F$8763+유형화!$G$74*hourly1!I2247/hourly1!$I$8763</f>
        <v>0.86822156874853307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443">
        <f>유형화!$F$71*hourly1!B2248/hourly1!$B$8763+유형화!$F$72*hourly1!C2248/hourly1!$C$8763+유형화!$F$73*hourly1!D2248/hourly1!$D$8763+유형화!$F$74*hourly1!E2248/hourly1!$E$8763</f>
        <v>326.84238249062622</v>
      </c>
      <c r="C2247" s="441">
        <f>hourly1!$F2248*유형화!$G$71/hourly1!$F$8763+유형화!$G$72*hourly1!$G2248/hourly1!$F$8763+유형화!$G$74*hourly1!I2248/hourly1!$I$8763</f>
        <v>1.1071148509864726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443">
        <f>유형화!$F$71*hourly1!B2249/hourly1!$B$8763+유형화!$F$72*hourly1!C2249/hourly1!$C$8763+유형화!$F$73*hourly1!D2249/hourly1!$D$8763+유형화!$F$74*hourly1!E2249/hourly1!$E$8763</f>
        <v>475.79778003823094</v>
      </c>
      <c r="C2248" s="441">
        <f>hourly1!$F2249*유형화!$G$71/hourly1!$F$8763+유형화!$G$72*hourly1!$G2249/hourly1!$F$8763+유형화!$G$74*hourly1!I2249/hourly1!$I$8763</f>
        <v>0.9483773710590172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443">
        <f>유형화!$F$71*hourly1!B2250/hourly1!$B$8763+유형화!$F$72*hourly1!C2250/hourly1!$C$8763+유형화!$F$73*hourly1!D2250/hourly1!$D$8763+유형화!$F$74*hourly1!E2250/hourly1!$E$8763</f>
        <v>400.29803887768395</v>
      </c>
      <c r="C2249" s="441">
        <f>hourly1!$F2250*유형화!$G$71/hourly1!$F$8763+유형화!$G$72*hourly1!$G2250/hourly1!$F$8763+유형화!$G$74*hourly1!I2250/hourly1!$I$8763</f>
        <v>0.87048245521698275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443">
        <f>유형화!$F$71*hourly1!B2251/hourly1!$B$8763+유형화!$F$72*hourly1!C2251/hourly1!$C$8763+유형화!$F$73*hourly1!D2251/hourly1!$D$8763+유형화!$F$74*hourly1!E2251/hourly1!$E$8763</f>
        <v>344.13615869692956</v>
      </c>
      <c r="C2250" s="441">
        <f>hourly1!$F2251*유형화!$G$71/hourly1!$F$8763+유형화!$G$72*hourly1!$G2251/hourly1!$F$8763+유형화!$G$74*hourly1!I2251/hourly1!$I$8763</f>
        <v>1.0399713802349657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443">
        <f>유형화!$F$71*hourly1!B2252/hourly1!$B$8763+유형화!$F$72*hourly1!C2252/hourly1!$C$8763+유형화!$F$73*hourly1!D2252/hourly1!$D$8763+유형화!$F$74*hourly1!E2252/hourly1!$E$8763</f>
        <v>196.3962130384061</v>
      </c>
      <c r="C2251" s="441">
        <f>hourly1!$F2252*유형화!$G$71/hourly1!$F$8763+유형화!$G$72*hourly1!$G2252/hourly1!$F$8763+유형화!$G$74*hourly1!I2252/hourly1!$I$8763</f>
        <v>1.3349036956136373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443">
        <f>유형화!$F$71*hourly1!B2253/hourly1!$B$8763+유형화!$F$72*hourly1!C2253/hourly1!$C$8763+유형화!$F$73*hourly1!D2253/hourly1!$D$8763+유형화!$F$74*hourly1!E2253/hourly1!$E$8763</f>
        <v>145.18698864395415</v>
      </c>
      <c r="C2252" s="441">
        <f>hourly1!$F2253*유형화!$G$71/hourly1!$F$8763+유형화!$G$72*hourly1!$G2253/hourly1!$F$8763+유형화!$G$74*hourly1!I2253/hourly1!$I$8763</f>
        <v>1.3845823141383198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443">
        <f>유형화!$F$71*hourly1!B2254/hourly1!$B$8763+유형화!$F$72*hourly1!C2254/hourly1!$C$8763+유형화!$F$73*hourly1!D2254/hourly1!$D$8763+유형화!$F$74*hourly1!E2254/hourly1!$E$8763</f>
        <v>154.01304908812202</v>
      </c>
      <c r="C2253" s="441">
        <f>hourly1!$F2254*유형화!$G$71/hourly1!$F$8763+유형화!$G$72*hourly1!$G2254/hourly1!$F$8763+유형화!$G$74*hourly1!I2254/hourly1!$I$8763</f>
        <v>1.4636322025865849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443">
        <f>유형화!$F$71*hourly1!B2255/hourly1!$B$8763+유형화!$F$72*hourly1!C2255/hourly1!$C$8763+유형화!$F$73*hourly1!D2255/hourly1!$D$8763+유형화!$F$74*hourly1!E2255/hourly1!$E$8763</f>
        <v>83.335307564482861</v>
      </c>
      <c r="C2254" s="441">
        <f>hourly1!$F2255*유형화!$G$71/hourly1!$F$8763+유형화!$G$72*hourly1!$G2255/hourly1!$F$8763+유형화!$G$74*hourly1!I2255/hourly1!$I$8763</f>
        <v>2.300681164602207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443">
        <f>유형화!$F$71*hourly1!B2256/hourly1!$B$8763+유형화!$F$72*hourly1!C2256/hourly1!$C$8763+유형화!$F$73*hourly1!D2256/hourly1!$D$8763+유형화!$F$74*hourly1!E2256/hourly1!$E$8763</f>
        <v>81.712761672618043</v>
      </c>
      <c r="C2255" s="441">
        <f>hourly1!$F2256*유형화!$G$71/hourly1!$F$8763+유형화!$G$72*hourly1!$G2256/hourly1!$F$8763+유형화!$G$74*hourly1!I2256/hourly1!$I$8763</f>
        <v>0.39814135068513512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443">
        <f>유형화!$F$71*hourly1!B2257/hourly1!$B$8763+유형화!$F$72*hourly1!C2257/hourly1!$C$8763+유형화!$F$73*hourly1!D2257/hourly1!$D$8763+유형화!$F$74*hourly1!E2257/hourly1!$E$8763</f>
        <v>80.103914191065073</v>
      </c>
      <c r="C2256" s="441">
        <f>hourly1!$F2257*유형화!$G$71/hourly1!$F$8763+유형화!$G$72*hourly1!$G2257/hourly1!$F$8763+유형화!$G$74*hourly1!I2257/hourly1!$I$8763</f>
        <v>0.31853798985542175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443">
        <f>유형화!$F$71*hourly1!B2258/hourly1!$B$8763+유형화!$F$72*hourly1!C2258/hourly1!$C$8763+유형화!$F$73*hourly1!D2258/hourly1!$D$8763+유형화!$F$74*hourly1!E2258/hourly1!$E$8763</f>
        <v>79.576271878702897</v>
      </c>
      <c r="C2257" s="441">
        <f>hourly1!$F2258*유형화!$G$71/hourly1!$F$8763+유형화!$G$72*hourly1!$G2258/hourly1!$F$8763+유형화!$G$74*hourly1!I2258/hourly1!$I$8763</f>
        <v>0.29477512282416279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443">
        <f>유형화!$F$71*hourly1!B2259/hourly1!$B$8763+유형화!$F$72*hourly1!C2259/hourly1!$C$8763+유형화!$F$73*hourly1!D2259/hourly1!$D$8763+유형화!$F$74*hourly1!E2259/hourly1!$E$8763</f>
        <v>79.883694541680654</v>
      </c>
      <c r="C2258" s="441">
        <f>hourly1!$F2259*유형화!$G$71/hourly1!$F$8763+유형화!$G$72*hourly1!$G2259/hourly1!$F$8763+유형화!$G$74*hourly1!I2259/hourly1!$I$8763</f>
        <v>0.25179669165061858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443">
        <f>유형화!$F$71*hourly1!B2260/hourly1!$B$8763+유형화!$F$72*hourly1!C2260/hourly1!$C$8763+유형화!$F$73*hourly1!D2260/hourly1!$D$8763+유형화!$F$74*hourly1!E2260/hourly1!$E$8763</f>
        <v>79.942232731075578</v>
      </c>
      <c r="C2259" s="441">
        <f>hourly1!$F2260*유형화!$G$71/hourly1!$F$8763+유형화!$G$72*hourly1!$G2260/hourly1!$F$8763+유형화!$G$74*hourly1!I2260/hourly1!$I$8763</f>
        <v>0.23748712319190057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443">
        <f>유형화!$F$71*hourly1!B2261/hourly1!$B$8763+유형화!$F$72*hourly1!C2261/hourly1!$C$8763+유형화!$F$73*hourly1!D2261/hourly1!$D$8763+유형화!$F$74*hourly1!E2261/hourly1!$E$8763</f>
        <v>80.285541437122887</v>
      </c>
      <c r="C2260" s="441">
        <f>hourly1!$F2261*유형화!$G$71/hourly1!$F$8763+유형화!$G$72*hourly1!$G2261/hourly1!$F$8763+유형화!$G$74*hourly1!I2261/hourly1!$I$8763</f>
        <v>0.23479301587398668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443">
        <f>유형화!$F$71*hourly1!B2262/hourly1!$B$8763+유형화!$F$72*hourly1!C2262/hourly1!$C$8763+유형화!$F$73*hourly1!D2262/hourly1!$D$8763+유형화!$F$74*hourly1!E2262/hourly1!$E$8763</f>
        <v>80.455221607483949</v>
      </c>
      <c r="C2261" s="441">
        <f>hourly1!$F2262*유형화!$G$71/hourly1!$F$8763+유형화!$G$72*hourly1!$G2262/hourly1!$F$8763+유형화!$G$74*hourly1!I2262/hourly1!$I$8763</f>
        <v>0.23546291939078948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443">
        <f>유형화!$F$71*hourly1!B2263/hourly1!$B$8763+유형화!$F$72*hourly1!C2263/hourly1!$C$8763+유형화!$F$73*hourly1!D2263/hourly1!$D$8763+유형화!$F$74*hourly1!E2263/hourly1!$E$8763</f>
        <v>80.770939155598626</v>
      </c>
      <c r="C2262" s="441">
        <f>hourly1!$F2263*유형화!$G$71/hourly1!$F$8763+유형화!$G$72*hourly1!$G2263/hourly1!$F$8763+유형화!$G$74*hourly1!I2263/hourly1!$I$8763</f>
        <v>0.23683801961229919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443">
        <f>유형화!$F$71*hourly1!B2264/hourly1!$B$8763+유형화!$F$72*hourly1!C2264/hourly1!$C$8763+유형화!$F$73*hourly1!D2264/hourly1!$D$8763+유형화!$F$74*hourly1!E2264/hourly1!$E$8763</f>
        <v>82.085889305749035</v>
      </c>
      <c r="C2263" s="441">
        <f>hourly1!$F2264*유형화!$G$71/hourly1!$F$8763+유형화!$G$72*hourly1!$G2264/hourly1!$F$8763+유형화!$G$74*hourly1!I2264/hourly1!$I$8763</f>
        <v>0.39225587807539741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443">
        <f>유형화!$F$71*hourly1!B2265/hourly1!$B$8763+유형화!$F$72*hourly1!C2265/hourly1!$C$8763+유형화!$F$73*hourly1!D2265/hourly1!$D$8763+유형화!$F$74*hourly1!E2265/hourly1!$E$8763</f>
        <v>88.78457101403184</v>
      </c>
      <c r="C2264" s="441">
        <f>hourly1!$F2265*유형화!$G$71/hourly1!$F$8763+유형화!$G$72*hourly1!$G2265/hourly1!$F$8763+유형화!$G$74*hourly1!I2265/hourly1!$I$8763</f>
        <v>5.0045972598987882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443">
        <f>유형화!$F$71*hourly1!B2266/hourly1!$B$8763+유형화!$F$72*hourly1!C2266/hourly1!$C$8763+유형화!$F$73*hourly1!D2266/hourly1!$D$8763+유형화!$F$74*hourly1!E2266/hourly1!$E$8763</f>
        <v>216.34577676767125</v>
      </c>
      <c r="C2265" s="441">
        <f>hourly1!$F2266*유형화!$G$71/hourly1!$F$8763+유형화!$G$72*hourly1!$G2266/hourly1!$F$8763+유형화!$G$74*hourly1!I2266/hourly1!$I$8763</f>
        <v>4.9051857489608066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443">
        <f>유형화!$F$71*hourly1!B2267/hourly1!$B$8763+유형화!$F$72*hourly1!C2267/hourly1!$C$8763+유형화!$F$73*hourly1!D2267/hourly1!$D$8763+유형화!$F$74*hourly1!E2267/hourly1!$E$8763</f>
        <v>345.48124779086544</v>
      </c>
      <c r="C2266" s="441">
        <f>hourly1!$F2267*유형화!$G$71/hourly1!$F$8763+유형화!$G$72*hourly1!$G2267/hourly1!$F$8763+유형화!$G$74*hourly1!I2267/hourly1!$I$8763</f>
        <v>4.6128639773039462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443">
        <f>유형화!$F$71*hourly1!B2268/hourly1!$B$8763+유형화!$F$72*hourly1!C2268/hourly1!$C$8763+유형화!$F$73*hourly1!D2268/hourly1!$D$8763+유형화!$F$74*hourly1!E2268/hourly1!$E$8763</f>
        <v>420.41673634695309</v>
      </c>
      <c r="C2267" s="441">
        <f>hourly1!$F2268*유형화!$G$71/hourly1!$F$8763+유형화!$G$72*hourly1!$G2268/hourly1!$F$8763+유형화!$G$74*hourly1!I2268/hourly1!$I$8763</f>
        <v>3.9955521617759806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443">
        <f>유형화!$F$71*hourly1!B2269/hourly1!$B$8763+유형화!$F$72*hourly1!C2269/hourly1!$C$8763+유형화!$F$73*hourly1!D2269/hourly1!$D$8763+유형화!$F$74*hourly1!E2269/hourly1!$E$8763</f>
        <v>496.05279116438248</v>
      </c>
      <c r="C2268" s="441">
        <f>hourly1!$F2269*유형화!$G$71/hourly1!$F$8763+유형화!$G$72*hourly1!$G2269/hourly1!$F$8763+유형화!$G$74*hourly1!I2269/hourly1!$I$8763</f>
        <v>3.6706350692881164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443">
        <f>유형화!$F$71*hourly1!B2270/hourly1!$B$8763+유형화!$F$72*hourly1!C2270/hourly1!$C$8763+유형화!$F$73*hourly1!D2270/hourly1!$D$8763+유형화!$F$74*hourly1!E2270/hourly1!$E$8763</f>
        <v>417.7218492887668</v>
      </c>
      <c r="C2269" s="441">
        <f>hourly1!$F2270*유형화!$G$71/hourly1!$F$8763+유형화!$G$72*hourly1!$G2270/hourly1!$F$8763+유형화!$G$74*hourly1!I2270/hourly1!$I$8763</f>
        <v>3.153009469408115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443">
        <f>유형화!$F$71*hourly1!B2271/hourly1!$B$8763+유형화!$F$72*hourly1!C2271/hourly1!$C$8763+유형화!$F$73*hourly1!D2271/hourly1!$D$8763+유형화!$F$74*hourly1!E2271/hourly1!$E$8763</f>
        <v>248.51658542279844</v>
      </c>
      <c r="C2270" s="441">
        <f>hourly1!$F2271*유형화!$G$71/hourly1!$F$8763+유형화!$G$72*hourly1!$G2271/hourly1!$F$8763+유형화!$G$74*hourly1!I2271/hourly1!$I$8763</f>
        <v>2.1019624456183341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443">
        <f>유형화!$F$71*hourly1!B2272/hourly1!$B$8763+유형화!$F$72*hourly1!C2272/hourly1!$C$8763+유형화!$F$73*hourly1!D2272/hourly1!$D$8763+유형화!$F$74*hourly1!E2272/hourly1!$E$8763</f>
        <v>331.47675377636705</v>
      </c>
      <c r="C2271" s="441">
        <f>hourly1!$F2272*유형화!$G$71/hourly1!$F$8763+유형화!$G$72*hourly1!$G2272/hourly1!$F$8763+유형화!$G$74*hourly1!I2272/hourly1!$I$8763</f>
        <v>2.267293930127138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443">
        <f>유형화!$F$71*hourly1!B2273/hourly1!$B$8763+유형화!$F$72*hourly1!C2273/hourly1!$C$8763+유형화!$F$73*hourly1!D2273/hourly1!$D$8763+유형화!$F$74*hourly1!E2273/hourly1!$E$8763</f>
        <v>479.16180151508667</v>
      </c>
      <c r="C2272" s="441">
        <f>hourly1!$F2273*유형화!$G$71/hourly1!$F$8763+유형화!$G$72*hourly1!$G2273/hourly1!$F$8763+유형화!$G$74*hourly1!I2273/hourly1!$I$8763</f>
        <v>2.0393719173889244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443">
        <f>유형화!$F$71*hourly1!B2274/hourly1!$B$8763+유형화!$F$72*hourly1!C2274/hourly1!$C$8763+유형화!$F$73*hourly1!D2274/hourly1!$D$8763+유형화!$F$74*hourly1!E2274/hourly1!$E$8763</f>
        <v>403.8319538219472</v>
      </c>
      <c r="C2273" s="441">
        <f>hourly1!$F2274*유형화!$G$71/hourly1!$F$8763+유형화!$G$72*hourly1!$G2274/hourly1!$F$8763+유형화!$G$74*hourly1!I2274/hourly1!$I$8763</f>
        <v>1.9471899916206405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443">
        <f>유형화!$F$71*hourly1!B2275/hourly1!$B$8763+유형화!$F$72*hourly1!C2275/hourly1!$C$8763+유형화!$F$73*hourly1!D2275/hourly1!$D$8763+유형화!$F$74*hourly1!E2275/hourly1!$E$8763</f>
        <v>347.25721587822301</v>
      </c>
      <c r="C2274" s="441">
        <f>hourly1!$F2275*유형화!$G$71/hourly1!$F$8763+유형화!$G$72*hourly1!$G2275/hourly1!$F$8763+유형화!$G$74*hourly1!I2275/hourly1!$I$8763</f>
        <v>1.7946917045177724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443">
        <f>유형화!$F$71*hourly1!B2276/hourly1!$B$8763+유형화!$F$72*hourly1!C2276/hourly1!$C$8763+유형화!$F$73*hourly1!D2276/hourly1!$D$8763+유형화!$F$74*hourly1!E2276/hourly1!$E$8763</f>
        <v>199.52612441709147</v>
      </c>
      <c r="C2275" s="441">
        <f>hourly1!$F2276*유형화!$G$71/hourly1!$F$8763+유형화!$G$72*hourly1!$G2276/hourly1!$F$8763+유형화!$G$74*hourly1!I2276/hourly1!$I$8763</f>
        <v>1.9336999892006352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443">
        <f>유형화!$F$71*hourly1!B2277/hourly1!$B$8763+유형화!$F$72*hourly1!C2277/hourly1!$C$8763+유형화!$F$73*hourly1!D2277/hourly1!$D$8763+유형화!$F$74*hourly1!E2277/hourly1!$E$8763</f>
        <v>146.52128490734344</v>
      </c>
      <c r="C2276" s="441">
        <f>hourly1!$F2277*유형화!$G$71/hourly1!$F$8763+유형화!$G$72*hourly1!$G2277/hourly1!$F$8763+유형화!$G$74*hourly1!I2277/hourly1!$I$8763</f>
        <v>1.824639672408658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443">
        <f>유형화!$F$71*hourly1!B2278/hourly1!$B$8763+유형화!$F$72*hourly1!C2278/hourly1!$C$8763+유형화!$F$73*hourly1!D2278/hourly1!$D$8763+유형화!$F$74*hourly1!E2278/hourly1!$E$8763</f>
        <v>155.31001362846075</v>
      </c>
      <c r="C2277" s="441">
        <f>hourly1!$F2278*유형화!$G$71/hourly1!$F$8763+유형화!$G$72*hourly1!$G2278/hourly1!$F$8763+유형화!$G$74*hourly1!I2278/hourly1!$I$8763</f>
        <v>1.8163025360638949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443">
        <f>유형화!$F$71*hourly1!B2279/hourly1!$B$8763+유형화!$F$72*hourly1!C2279/hourly1!$C$8763+유형화!$F$73*hourly1!D2279/hourly1!$D$8763+유형화!$F$74*hourly1!E2279/hourly1!$E$8763</f>
        <v>84.064669704671658</v>
      </c>
      <c r="C2278" s="441">
        <f>hourly1!$F2279*유형화!$G$71/hourly1!$F$8763+유형화!$G$72*hourly1!$G2279/hourly1!$F$8763+유형화!$G$74*hourly1!I2279/hourly1!$I$8763</f>
        <v>2.5567127461170438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443">
        <f>유형화!$F$71*hourly1!B2280/hourly1!$B$8763+유형화!$F$72*hourly1!C2280/hourly1!$C$8763+유형화!$F$73*hourly1!D2280/hourly1!$D$8763+유형화!$F$74*hourly1!E2280/hourly1!$E$8763</f>
        <v>82.318207708729844</v>
      </c>
      <c r="C2279" s="441">
        <f>hourly1!$F2280*유형화!$G$71/hourly1!$F$8763+유형화!$G$72*hourly1!$G2280/hourly1!$F$8763+유형화!$G$74*hourly1!I2280/hourly1!$I$8763</f>
        <v>0.39821023910688647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443">
        <f>유형화!$F$71*hourly1!B2281/hourly1!$B$8763+유형화!$F$72*hourly1!C2281/hourly1!$C$8763+유형화!$F$73*hourly1!D2281/hourly1!$D$8763+유형화!$F$74*hourly1!E2281/hourly1!$E$8763</f>
        <v>80.621908438161782</v>
      </c>
      <c r="C2280" s="441">
        <f>hourly1!$F2281*유형화!$G$71/hourly1!$F$8763+유형화!$G$72*hourly1!$G2281/hourly1!$F$8763+유형화!$G$74*hourly1!I2281/hourly1!$I$8763</f>
        <v>0.31857461715008595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443">
        <f>유형화!$F$71*hourly1!B2282/hourly1!$B$8763+유형화!$F$72*hourly1!C2282/hourly1!$C$8763+유형화!$F$73*hourly1!D2282/hourly1!$D$8763+유형화!$F$74*hourly1!E2282/hourly1!$E$8763</f>
        <v>79.916769803672381</v>
      </c>
      <c r="C2281" s="441">
        <f>hourly1!$F2282*유형화!$G$71/hourly1!$F$8763+유형화!$G$72*hourly1!$G2282/hourly1!$F$8763+유형화!$G$74*hourly1!I2282/hourly1!$I$8763</f>
        <v>0.29479756007420505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443">
        <f>유형화!$F$71*hourly1!B2283/hourly1!$B$8763+유형화!$F$72*hourly1!C2283/hourly1!$C$8763+유형화!$F$73*hourly1!D2283/hourly1!$D$8763+유형화!$F$74*hourly1!E2283/hourly1!$E$8763</f>
        <v>80.101731522422838</v>
      </c>
      <c r="C2282" s="441">
        <f>hourly1!$F2283*유형화!$G$71/hourly1!$F$8763+유형화!$G$72*hourly1!$G2283/hourly1!$F$8763+유형화!$G$74*hourly1!I2283/hourly1!$I$8763</f>
        <v>0.25071558004587891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443">
        <f>유형화!$F$71*hourly1!B2284/hourly1!$B$8763+유형화!$F$72*hourly1!C2284/hourly1!$C$8763+유형화!$F$73*hourly1!D2284/hourly1!$D$8763+유형화!$F$74*hourly1!E2284/hourly1!$E$8763</f>
        <v>79.990063408742301</v>
      </c>
      <c r="C2283" s="441">
        <f>hourly1!$F2284*유형화!$G$71/hourly1!$F$8763+유형화!$G$72*hourly1!$G2284/hourly1!$F$8763+유형화!$G$74*hourly1!I2284/hourly1!$I$8763</f>
        <v>0.25398650661352823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443">
        <f>유형화!$F$71*hourly1!B2285/hourly1!$B$8763+유형화!$F$72*hourly1!C2285/hourly1!$C$8763+유형화!$F$73*hourly1!D2285/hourly1!$D$8763+유형화!$F$74*hourly1!E2285/hourly1!$E$8763</f>
        <v>80.244635803561849</v>
      </c>
      <c r="C2284" s="441">
        <f>hourly1!$F2285*유형화!$G$71/hourly1!$F$8763+유형화!$G$72*hourly1!$G2285/hourly1!$F$8763+유형화!$G$74*hourly1!I2285/hourly1!$I$8763</f>
        <v>0.24138059248639857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443">
        <f>유형화!$F$71*hourly1!B2286/hourly1!$B$8763+유형화!$F$72*hourly1!C2286/hourly1!$C$8763+유형화!$F$73*hourly1!D2286/hourly1!$D$8763+유형화!$F$74*hourly1!E2286/hourly1!$E$8763</f>
        <v>80.286124449049652</v>
      </c>
      <c r="C2285" s="441">
        <f>hourly1!$F2286*유형화!$G$71/hourly1!$F$8763+유형화!$G$72*hourly1!$G2286/hourly1!$F$8763+유형화!$G$74*hourly1!I2286/hourly1!$I$8763</f>
        <v>0.23340439266123525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443">
        <f>유형화!$F$71*hourly1!B2287/hourly1!$B$8763+유형화!$F$72*hourly1!C2287/hourly1!$C$8763+유형화!$F$73*hourly1!D2287/hourly1!$D$8763+유형화!$F$74*hourly1!E2287/hourly1!$E$8763</f>
        <v>80.35473499896797</v>
      </c>
      <c r="C2286" s="441">
        <f>hourly1!$F2287*유형화!$G$71/hourly1!$F$8763+유형화!$G$72*hourly1!$G2287/hourly1!$F$8763+유형화!$G$74*hourly1!I2287/hourly1!$I$8763</f>
        <v>0.23656537670367744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443">
        <f>유형화!$F$71*hourly1!B2288/hourly1!$B$8763+유형화!$F$72*hourly1!C2288/hourly1!$C$8763+유형화!$F$73*hourly1!D2288/hourly1!$D$8763+유형화!$F$74*hourly1!E2288/hourly1!$E$8763</f>
        <v>81.406031040057428</v>
      </c>
      <c r="C2287" s="441">
        <f>hourly1!$F2288*유형화!$G$71/hourly1!$F$8763+유형화!$G$72*hourly1!$G2288/hourly1!$F$8763+유형화!$G$74*hourly1!I2288/hourly1!$I$8763</f>
        <v>0.27087247778926266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443">
        <f>유형화!$F$71*hourly1!B2289/hourly1!$B$8763+유형화!$F$72*hourly1!C2289/hourly1!$C$8763+유형화!$F$73*hourly1!D2289/hourly1!$D$8763+유형화!$F$74*hourly1!E2289/hourly1!$E$8763</f>
        <v>88.16399036749597</v>
      </c>
      <c r="C2288" s="441">
        <f>hourly1!$F2289*유형화!$G$71/hourly1!$F$8763+유형화!$G$72*hourly1!$G2289/hourly1!$F$8763+유형화!$G$74*hourly1!I2289/hourly1!$I$8763</f>
        <v>4.5688866640150048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443">
        <f>유형화!$F$71*hourly1!B2290/hourly1!$B$8763+유형화!$F$72*hourly1!C2290/hourly1!$C$8763+유형화!$F$73*hourly1!D2290/hourly1!$D$8763+유형화!$F$74*hourly1!E2290/hourly1!$E$8763</f>
        <v>147.989031374794</v>
      </c>
      <c r="C2289" s="441">
        <f>hourly1!$F2290*유형화!$G$71/hourly1!$F$8763+유형화!$G$72*hourly1!$G2290/hourly1!$F$8763+유형화!$G$74*hourly1!I2290/hourly1!$I$8763</f>
        <v>4.9202624288060992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443">
        <f>유형화!$F$71*hourly1!B2291/hourly1!$B$8763+유형화!$F$72*hourly1!C2291/hourly1!$C$8763+유형화!$F$73*hourly1!D2291/hourly1!$D$8763+유형화!$F$74*hourly1!E2291/hourly1!$E$8763</f>
        <v>151.35336338848296</v>
      </c>
      <c r="C2290" s="441">
        <f>hourly1!$F2291*유형화!$G$71/hourly1!$F$8763+유형화!$G$72*hourly1!$G2291/hourly1!$F$8763+유형화!$G$74*hourly1!I2291/hourly1!$I$8763</f>
        <v>4.9696241363342386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443">
        <f>유형화!$F$71*hourly1!B2292/hourly1!$B$8763+유형화!$F$72*hourly1!C2292/hourly1!$C$8763+유형화!$F$73*hourly1!D2292/hourly1!$D$8763+유형화!$F$74*hourly1!E2292/hourly1!$E$8763</f>
        <v>154.46144603151703</v>
      </c>
      <c r="C2291" s="441">
        <f>hourly1!$F2292*유형화!$G$71/hourly1!$F$8763+유형화!$G$72*hourly1!$G2292/hourly1!$F$8763+유형화!$G$74*hourly1!I2292/hourly1!$I$8763</f>
        <v>4.371528066872215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443">
        <f>유형화!$F$71*hourly1!B2293/hourly1!$B$8763+유형화!$F$72*hourly1!C2293/hourly1!$C$8763+유형화!$F$73*hourly1!D2293/hourly1!$D$8763+유형화!$F$74*hourly1!E2293/hourly1!$E$8763</f>
        <v>156.86418774413326</v>
      </c>
      <c r="C2292" s="441">
        <f>hourly1!$F2293*유형화!$G$71/hourly1!$F$8763+유형화!$G$72*hourly1!$G2293/hourly1!$F$8763+유형화!$G$74*hourly1!I2293/hourly1!$I$8763</f>
        <v>3.8143556616095866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443">
        <f>유형화!$F$71*hourly1!B2294/hourly1!$B$8763+유형화!$F$72*hourly1!C2294/hourly1!$C$8763+유형화!$F$73*hourly1!D2294/hourly1!$D$8763+유형화!$F$74*hourly1!E2294/hourly1!$E$8763</f>
        <v>151.5146551615581</v>
      </c>
      <c r="C2293" s="441">
        <f>hourly1!$F2294*유형화!$G$71/hourly1!$F$8763+유형화!$G$72*hourly1!$G2294/hourly1!$F$8763+유형화!$G$74*hourly1!I2294/hourly1!$I$8763</f>
        <v>2.7518907457618069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443">
        <f>유형화!$F$71*hourly1!B2295/hourly1!$B$8763+유형화!$F$72*hourly1!C2295/hourly1!$C$8763+유형화!$F$73*hourly1!D2295/hourly1!$D$8763+유형화!$F$74*hourly1!E2295/hourly1!$E$8763</f>
        <v>149.2392289617674</v>
      </c>
      <c r="C2294" s="441">
        <f>hourly1!$F2295*유형화!$G$71/hourly1!$F$8763+유형화!$G$72*hourly1!$G2295/hourly1!$F$8763+유형화!$G$74*hourly1!I2295/hourly1!$I$8763</f>
        <v>1.651255943989417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443">
        <f>유형화!$F$71*hourly1!B2296/hourly1!$B$8763+유형화!$F$72*hourly1!C2296/hourly1!$C$8763+유형화!$F$73*hourly1!D2296/hourly1!$D$8763+유형화!$F$74*hourly1!E2296/hourly1!$E$8763</f>
        <v>141.94773855133926</v>
      </c>
      <c r="C2295" s="441">
        <f>hourly1!$F2296*유형화!$G$71/hourly1!$F$8763+유형화!$G$72*hourly1!$G2296/hourly1!$F$8763+유형화!$G$74*hourly1!I2296/hourly1!$I$8763</f>
        <v>1.9998634372550252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443">
        <f>유형화!$F$71*hourly1!B2297/hourly1!$B$8763+유형화!$F$72*hourly1!C2297/hourly1!$C$8763+유형화!$F$73*hourly1!D2297/hourly1!$D$8763+유형화!$F$74*hourly1!E2297/hourly1!$E$8763</f>
        <v>144.13171788991167</v>
      </c>
      <c r="C2296" s="441">
        <f>hourly1!$F2297*유형화!$G$71/hourly1!$F$8763+유형화!$G$72*hourly1!$G2297/hourly1!$F$8763+유형화!$G$74*hourly1!I2297/hourly1!$I$8763</f>
        <v>1.7989392578744294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443">
        <f>유형화!$F$71*hourly1!B2298/hourly1!$B$8763+유형화!$F$72*hourly1!C2298/hourly1!$C$8763+유형화!$F$73*hourly1!D2298/hourly1!$D$8763+유형화!$F$74*hourly1!E2298/hourly1!$E$8763</f>
        <v>142.23546448819994</v>
      </c>
      <c r="C2297" s="441">
        <f>hourly1!$F2298*유형화!$G$71/hourly1!$F$8763+유형화!$G$72*hourly1!$G2298/hourly1!$F$8763+유형화!$G$74*hourly1!I2298/hourly1!$I$8763</f>
        <v>1.6009926834980874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443">
        <f>유형화!$F$71*hourly1!B2299/hourly1!$B$8763+유형화!$F$72*hourly1!C2299/hourly1!$C$8763+유형화!$F$73*hourly1!D2299/hourly1!$D$8763+유형화!$F$74*hourly1!E2299/hourly1!$E$8763</f>
        <v>140.7190741663504</v>
      </c>
      <c r="C2298" s="441">
        <f>hourly1!$F2299*유형화!$G$71/hourly1!$F$8763+유형화!$G$72*hourly1!$G2299/hourly1!$F$8763+유형화!$G$74*hourly1!I2299/hourly1!$I$8763</f>
        <v>1.6893231643347846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443">
        <f>유형화!$F$71*hourly1!B2300/hourly1!$B$8763+유형화!$F$72*hourly1!C2300/hourly1!$C$8763+유형화!$F$73*hourly1!D2300/hourly1!$D$8763+유형화!$F$74*hourly1!E2300/hourly1!$E$8763</f>
        <v>139.01671955850003</v>
      </c>
      <c r="C2299" s="441">
        <f>hourly1!$F2300*유형화!$G$71/hourly1!$F$8763+유형화!$G$72*hourly1!$G2300/hourly1!$F$8763+유형화!$G$74*hourly1!I2300/hourly1!$I$8763</f>
        <v>1.7300694529764269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443">
        <f>유형화!$F$71*hourly1!B2301/hourly1!$B$8763+유형화!$F$72*hourly1!C2301/hourly1!$C$8763+유형화!$F$73*hourly1!D2301/hourly1!$D$8763+유형화!$F$74*hourly1!E2301/hourly1!$E$8763</f>
        <v>145.81994999904873</v>
      </c>
      <c r="C2300" s="441">
        <f>hourly1!$F2301*유형화!$G$71/hourly1!$F$8763+유형화!$G$72*hourly1!$G2301/hourly1!$F$8763+유형화!$G$74*hourly1!I2301/hourly1!$I$8763</f>
        <v>1.5779986258074716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443">
        <f>유형화!$F$71*hourly1!B2302/hourly1!$B$8763+유형화!$F$72*hourly1!C2302/hourly1!$C$8763+유형화!$F$73*hourly1!D2302/hourly1!$D$8763+유형화!$F$74*hourly1!E2302/hourly1!$E$8763</f>
        <v>154.58243370359278</v>
      </c>
      <c r="C2301" s="441">
        <f>hourly1!$F2302*유형화!$G$71/hourly1!$F$8763+유형화!$G$72*hourly1!$G2302/hourly1!$F$8763+유형화!$G$74*hourly1!I2302/hourly1!$I$8763</f>
        <v>1.5126581396999024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443">
        <f>유형화!$F$71*hourly1!B2303/hourly1!$B$8763+유형화!$F$72*hourly1!C2303/hourly1!$C$8763+유형화!$F$73*hourly1!D2303/hourly1!$D$8763+유형화!$F$74*hourly1!E2303/hourly1!$E$8763</f>
        <v>83.452421862747585</v>
      </c>
      <c r="C2302" s="441">
        <f>hourly1!$F2303*유형화!$G$71/hourly1!$F$8763+유형화!$G$72*hourly1!$G2303/hourly1!$F$8763+유형화!$G$74*hourly1!I2303/hourly1!$I$8763</f>
        <v>2.2032981629917026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443">
        <f>유형화!$F$71*hourly1!B2304/hourly1!$B$8763+유형화!$F$72*hourly1!C2304/hourly1!$C$8763+유형화!$F$73*hourly1!D2304/hourly1!$D$8763+유형화!$F$74*hourly1!E2304/hourly1!$E$8763</f>
        <v>81.631869952762713</v>
      </c>
      <c r="C2303" s="441">
        <f>hourly1!$F2304*유형화!$G$71/hourly1!$F$8763+유형화!$G$72*hourly1!$G2304/hourly1!$F$8763+유형화!$G$74*hourly1!I2304/hourly1!$I$8763</f>
        <v>0.3656067317116739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443">
        <f>유형화!$F$71*hourly1!B2305/hourly1!$B$8763+유형화!$F$72*hourly1!C2305/hourly1!$C$8763+유형화!$F$73*hourly1!D2305/hourly1!$D$8763+유형화!$F$74*hourly1!E2305/hourly1!$E$8763</f>
        <v>79.879132283722967</v>
      </c>
      <c r="C2304" s="441">
        <f>hourly1!$F2305*유형화!$G$71/hourly1!$F$8763+유형화!$G$72*hourly1!$G2305/hourly1!$F$8763+유형화!$G$74*hourly1!I2305/hourly1!$I$8763</f>
        <v>0.33835050613126538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443">
        <f>유형화!$F$71*hourly1!B2306/hourly1!$B$8763+유형화!$F$72*hourly1!C2306/hourly1!$C$8763+유형화!$F$73*hourly1!D2306/hourly1!$D$8763+유형화!$F$74*hourly1!E2306/hourly1!$E$8763</f>
        <v>79.102671856859047</v>
      </c>
      <c r="C2305" s="441">
        <f>hourly1!$F2306*유형화!$G$71/hourly1!$F$8763+유형화!$G$72*hourly1!$G2306/hourly1!$F$8763+유형화!$G$74*hourly1!I2306/hourly1!$I$8763</f>
        <v>0.29075454954023672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443">
        <f>유형화!$F$71*hourly1!B2307/hourly1!$B$8763+유형화!$F$72*hourly1!C2307/hourly1!$C$8763+유형화!$F$73*hourly1!D2307/hourly1!$D$8763+유형화!$F$74*hourly1!E2307/hourly1!$E$8763</f>
        <v>79.439306735321907</v>
      </c>
      <c r="C2306" s="441">
        <f>hourly1!$F2307*유형화!$G$71/hourly1!$F$8763+유형화!$G$72*hourly1!$G2307/hourly1!$F$8763+유형화!$G$74*hourly1!I2307/hourly1!$I$8763</f>
        <v>0.26100396880850685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443">
        <f>유형화!$F$71*hourly1!B2308/hourly1!$B$8763+유형화!$F$72*hourly1!C2308/hourly1!$C$8763+유형화!$F$73*hourly1!D2308/hourly1!$D$8763+유형화!$F$74*hourly1!E2308/hourly1!$E$8763</f>
        <v>79.446729472535864</v>
      </c>
      <c r="C2307" s="441">
        <f>hourly1!$F2308*유형화!$G$71/hourly1!$F$8763+유형화!$G$72*hourly1!$G2308/hourly1!$F$8763+유형화!$G$74*hourly1!I2308/hourly1!$I$8763</f>
        <v>0.250162896000243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443">
        <f>유형화!$F$71*hourly1!B2309/hourly1!$B$8763+유형화!$F$72*hourly1!C2309/hourly1!$C$8763+유형화!$F$73*hourly1!D2309/hourly1!$D$8763+유형화!$F$74*hourly1!E2309/hourly1!$E$8763</f>
        <v>79.708506567588671</v>
      </c>
      <c r="C2308" s="441">
        <f>hourly1!$F2309*유형화!$G$71/hourly1!$F$8763+유형화!$G$72*hourly1!$G2309/hourly1!$F$8763+유형화!$G$74*hourly1!I2309/hourly1!$I$8763</f>
        <v>0.24320565053308052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443">
        <f>유형화!$F$71*hourly1!B2310/hourly1!$B$8763+유형화!$F$72*hourly1!C2310/hourly1!$C$8763+유형화!$F$73*hourly1!D2310/hourly1!$D$8763+유형화!$F$74*hourly1!E2310/hourly1!$E$8763</f>
        <v>79.886979316194882</v>
      </c>
      <c r="C2309" s="441">
        <f>hourly1!$F2310*유형화!$G$71/hourly1!$F$8763+유형화!$G$72*hourly1!$G2310/hourly1!$F$8763+유형화!$G$74*hourly1!I2310/hourly1!$I$8763</f>
        <v>0.23266093134902366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443">
        <f>유형화!$F$71*hourly1!B2311/hourly1!$B$8763+유형화!$F$72*hourly1!C2311/hourly1!$C$8763+유형화!$F$73*hourly1!D2311/hourly1!$D$8763+유형화!$F$74*hourly1!E2311/hourly1!$E$8763</f>
        <v>80.005316517525486</v>
      </c>
      <c r="C2310" s="441">
        <f>hourly1!$F2311*유형화!$G$71/hourly1!$F$8763+유형화!$G$72*hourly1!$G2311/hourly1!$F$8763+유형화!$G$74*hourly1!I2311/hourly1!$I$8763</f>
        <v>0.23311883317353504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443">
        <f>유형화!$F$71*hourly1!B2312/hourly1!$B$8763+유형화!$F$72*hourly1!C2312/hourly1!$C$8763+유형화!$F$73*hourly1!D2312/hourly1!$D$8763+유형화!$F$74*hourly1!E2312/hourly1!$E$8763</f>
        <v>81.112496384766075</v>
      </c>
      <c r="C2311" s="441">
        <f>hourly1!$F2312*유형화!$G$71/hourly1!$F$8763+유형화!$G$72*hourly1!$G2312/hourly1!$F$8763+유형화!$G$74*hourly1!I2312/hourly1!$I$8763</f>
        <v>0.2450670326683444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443">
        <f>유형화!$F$71*hourly1!B2313/hourly1!$B$8763+유형화!$F$72*hourly1!C2313/hourly1!$C$8763+유형화!$F$73*hourly1!D2313/hourly1!$D$8763+유형화!$F$74*hourly1!E2313/hourly1!$E$8763</f>
        <v>87.774154465732039</v>
      </c>
      <c r="C2312" s="441">
        <f>hourly1!$F2313*유형화!$G$71/hourly1!$F$8763+유형화!$G$72*hourly1!$G2313/hourly1!$F$8763+유형화!$G$74*hourly1!I2313/hourly1!$I$8763</f>
        <v>4.1638031570038052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443">
        <f>유형화!$F$71*hourly1!B2314/hourly1!$B$8763+유형화!$F$72*hourly1!C2314/hourly1!$C$8763+유형화!$F$73*hourly1!D2314/hourly1!$D$8763+유형화!$F$74*hourly1!E2314/hourly1!$E$8763</f>
        <v>82.276311428886785</v>
      </c>
      <c r="C2313" s="441">
        <f>hourly1!$F2314*유형화!$G$71/hourly1!$F$8763+유형화!$G$72*hourly1!$G2314/hourly1!$F$8763+유형화!$G$74*hourly1!I2314/hourly1!$I$8763</f>
        <v>4.2385010679208976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443">
        <f>유형화!$F$71*hourly1!B2315/hourly1!$B$8763+유형화!$F$72*hourly1!C2315/hourly1!$C$8763+유형화!$F$73*hourly1!D2315/hourly1!$D$8763+유형화!$F$74*hourly1!E2315/hourly1!$E$8763</f>
        <v>85.55294043703941</v>
      </c>
      <c r="C2314" s="441">
        <f>hourly1!$F2315*유형화!$G$71/hourly1!$F$8763+유형화!$G$72*hourly1!$G2315/hourly1!$F$8763+유형화!$G$74*hourly1!I2315/hourly1!$I$8763</f>
        <v>4.041270848233073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443">
        <f>유형화!$F$71*hourly1!B2316/hourly1!$B$8763+유형화!$F$72*hourly1!C2316/hourly1!$C$8763+유형화!$F$73*hourly1!D2316/hourly1!$D$8763+유형화!$F$74*hourly1!E2316/hourly1!$E$8763</f>
        <v>89.986991278785268</v>
      </c>
      <c r="C2315" s="441">
        <f>hourly1!$F2316*유형화!$G$71/hourly1!$F$8763+유형화!$G$72*hourly1!$G2316/hourly1!$F$8763+유형화!$G$74*hourly1!I2316/hourly1!$I$8763</f>
        <v>3.7333126783041832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443">
        <f>유형화!$F$71*hourly1!B2317/hourly1!$B$8763+유형화!$F$72*hourly1!C2317/hourly1!$C$8763+유형화!$F$73*hourly1!D2317/hourly1!$D$8763+유형화!$F$74*hourly1!E2317/hourly1!$E$8763</f>
        <v>93.286324755885261</v>
      </c>
      <c r="C2316" s="441">
        <f>hourly1!$F2317*유형화!$G$71/hourly1!$F$8763+유형화!$G$72*hourly1!$G2317/hourly1!$F$8763+유형화!$G$74*hourly1!I2317/hourly1!$I$8763</f>
        <v>3.3001457995218275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443">
        <f>유형화!$F$71*hourly1!B2318/hourly1!$B$8763+유형화!$F$72*hourly1!C2318/hourly1!$C$8763+유형화!$F$73*hourly1!D2318/hourly1!$D$8763+유형화!$F$74*hourly1!E2318/hourly1!$E$8763</f>
        <v>91.105945468594655</v>
      </c>
      <c r="C2317" s="441">
        <f>hourly1!$F2318*유형화!$G$71/hourly1!$F$8763+유형화!$G$72*hourly1!$G2318/hourly1!$F$8763+유형화!$G$74*hourly1!I2318/hourly1!$I$8763</f>
        <v>3.0354824259920838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443">
        <f>유형화!$F$71*hourly1!B2319/hourly1!$B$8763+유형화!$F$72*hourly1!C2319/hourly1!$C$8763+유형화!$F$73*hourly1!D2319/hourly1!$D$8763+유형화!$F$74*hourly1!E2319/hourly1!$E$8763</f>
        <v>89.73904144808121</v>
      </c>
      <c r="C2318" s="441">
        <f>hourly1!$F2319*유형화!$G$71/hourly1!$F$8763+유형화!$G$72*hourly1!$G2319/hourly1!$F$8763+유형화!$G$74*hourly1!I2319/hourly1!$I$8763</f>
        <v>2.0507738001658065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443">
        <f>유형화!$F$71*hourly1!B2320/hourly1!$B$8763+유형화!$F$72*hourly1!C2320/hourly1!$C$8763+유형화!$F$73*hourly1!D2320/hourly1!$D$8763+유형화!$F$74*hourly1!E2320/hourly1!$E$8763</f>
        <v>82.53392212163368</v>
      </c>
      <c r="C2319" s="441">
        <f>hourly1!$F2320*유형화!$G$71/hourly1!$F$8763+유형화!$G$72*hourly1!$G2320/hourly1!$F$8763+유형화!$G$74*hourly1!I2320/hourly1!$I$8763</f>
        <v>2.3542211125767314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443">
        <f>유형화!$F$71*hourly1!B2321/hourly1!$B$8763+유형화!$F$72*hourly1!C2321/hourly1!$C$8763+유형화!$F$73*hourly1!D2321/hourly1!$D$8763+유형화!$F$74*hourly1!E2321/hourly1!$E$8763</f>
        <v>85.229757492301474</v>
      </c>
      <c r="C2320" s="441">
        <f>hourly1!$F2321*유형화!$G$71/hourly1!$F$8763+유형화!$G$72*hourly1!$G2321/hourly1!$F$8763+유형화!$G$74*hourly1!I2321/hourly1!$I$8763</f>
        <v>2.3662855006420371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443">
        <f>유형화!$F$71*hourly1!B2322/hourly1!$B$8763+유형화!$F$72*hourly1!C2322/hourly1!$C$8763+유형화!$F$73*hourly1!D2322/hourly1!$D$8763+유형화!$F$74*hourly1!E2322/hourly1!$E$8763</f>
        <v>83.655625290030159</v>
      </c>
      <c r="C2321" s="441">
        <f>hourly1!$F2322*유형화!$G$71/hourly1!$F$8763+유형화!$G$72*hourly1!$G2322/hourly1!$F$8763+유형화!$G$74*hourly1!I2322/hourly1!$I$8763</f>
        <v>2.3624517023044018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443">
        <f>유형화!$F$71*hourly1!B2323/hourly1!$B$8763+유형화!$F$72*hourly1!C2323/hourly1!$C$8763+유형화!$F$73*hourly1!D2323/hourly1!$D$8763+유형화!$F$74*hourly1!E2323/hourly1!$E$8763</f>
        <v>82.177903352721785</v>
      </c>
      <c r="C2322" s="441">
        <f>hourly1!$F2323*유형화!$G$71/hourly1!$F$8763+유형화!$G$72*hourly1!$G2323/hourly1!$F$8763+유형화!$G$74*hourly1!I2323/hourly1!$I$8763</f>
        <v>2.3543591926263225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443">
        <f>유형화!$F$71*hourly1!B2324/hourly1!$B$8763+유형화!$F$72*hourly1!C2324/hourly1!$C$8763+유형화!$F$73*hourly1!D2324/hourly1!$D$8763+유형화!$F$74*hourly1!E2324/hourly1!$E$8763</f>
        <v>80.335047610454893</v>
      </c>
      <c r="C2323" s="441">
        <f>hourly1!$F2324*유형화!$G$71/hourly1!$F$8763+유형화!$G$72*hourly1!$G2324/hourly1!$F$8763+유형화!$G$74*hourly1!I2324/hourly1!$I$8763</f>
        <v>2.4286753670866146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443">
        <f>유형화!$F$71*hourly1!B2325/hourly1!$B$8763+유형화!$F$72*hourly1!C2325/hourly1!$C$8763+유형화!$F$73*hourly1!D2325/hourly1!$D$8763+유형화!$F$74*hourly1!E2325/hourly1!$E$8763</f>
        <v>86.824897290530359</v>
      </c>
      <c r="C2324" s="441">
        <f>hourly1!$F2325*유형화!$G$71/hourly1!$F$8763+유형화!$G$72*hourly1!$G2325/hourly1!$F$8763+유형화!$G$74*hourly1!I2325/hourly1!$I$8763</f>
        <v>2.0923770098354155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443">
        <f>유형화!$F$71*hourly1!B2326/hourly1!$B$8763+유형화!$F$72*hourly1!C2326/hourly1!$C$8763+유형화!$F$73*hourly1!D2326/hourly1!$D$8763+유형화!$F$74*hourly1!E2326/hourly1!$E$8763</f>
        <v>95.757800595196272</v>
      </c>
      <c r="C2325" s="441">
        <f>hourly1!$F2326*유형화!$G$71/hourly1!$F$8763+유형화!$G$72*hourly1!$G2326/hourly1!$F$8763+유형화!$G$74*hourly1!I2326/hourly1!$I$8763</f>
        <v>2.2338994187061108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443">
        <f>유형화!$F$71*hourly1!B2327/hourly1!$B$8763+유형화!$F$72*hourly1!C2327/hourly1!$C$8763+유형화!$F$73*hourly1!D2327/hourly1!$D$8763+유형화!$F$74*hourly1!E2327/hourly1!$E$8763</f>
        <v>84.670101520980353</v>
      </c>
      <c r="C2326" s="441">
        <f>hourly1!$F2327*유형화!$G$71/hourly1!$F$8763+유형화!$G$72*hourly1!$G2327/hourly1!$F$8763+유형화!$G$74*hourly1!I2327/hourly1!$I$8763</f>
        <v>2.7191367268676667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443">
        <f>유형화!$F$71*hourly1!B2328/hourly1!$B$8763+유형화!$F$72*hourly1!C2328/hourly1!$C$8763+유형화!$F$73*hourly1!D2328/hourly1!$D$8763+유형화!$F$74*hourly1!E2328/hourly1!$E$8763</f>
        <v>82.882525334365511</v>
      </c>
      <c r="C2327" s="441">
        <f>hourly1!$F2328*유형화!$G$71/hourly1!$F$8763+유형화!$G$72*hourly1!$G2328/hourly1!$F$8763+유형화!$G$74*hourly1!I2328/hourly1!$I$8763</f>
        <v>0.35840698202040583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443">
        <f>유형화!$F$71*hourly1!B2329/hourly1!$B$8763+유형화!$F$72*hourly1!C2329/hourly1!$C$8763+유형화!$F$73*hourly1!D2329/hourly1!$D$8763+유형화!$F$74*hourly1!E2329/hourly1!$E$8763</f>
        <v>80.956988618153261</v>
      </c>
      <c r="C2328" s="441">
        <f>hourly1!$F2329*유형화!$G$71/hourly1!$F$8763+유형화!$G$72*hourly1!$G2329/hourly1!$F$8763+유형화!$G$74*hourly1!I2329/hourly1!$I$8763</f>
        <v>0.34712947437821151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443">
        <f>유형화!$F$71*hourly1!B2330/hourly1!$B$8763+유형화!$F$72*hourly1!C2330/hourly1!$C$8763+유형화!$F$73*hourly1!D2330/hourly1!$D$8763+유형화!$F$74*hourly1!E2330/hourly1!$E$8763</f>
        <v>80.098470447580439</v>
      </c>
      <c r="C2329" s="441">
        <f>hourly1!$F2330*유형화!$G$71/hourly1!$F$8763+유형화!$G$72*hourly1!$G2330/hourly1!$F$8763+유형화!$G$74*hourly1!I2330/hourly1!$I$8763</f>
        <v>0.290756429417943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443">
        <f>유형화!$F$71*hourly1!B2331/hourly1!$B$8763+유형화!$F$72*hourly1!C2331/hourly1!$C$8763+유형화!$F$73*hourly1!D2331/hourly1!$D$8763+유형화!$F$74*hourly1!E2331/hourly1!$E$8763</f>
        <v>81.423059325392344</v>
      </c>
      <c r="C2330" s="441">
        <f>hourly1!$F2331*유형화!$G$71/hourly1!$F$8763+유형화!$G$72*hourly1!$G2331/hourly1!$F$8763+유형화!$G$74*hourly1!I2331/hourly1!$I$8763</f>
        <v>0.25182228224390996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443">
        <f>유형화!$F$71*hourly1!B2332/hourly1!$B$8763+유형화!$F$72*hourly1!C2332/hourly1!$C$8763+유형화!$F$73*hourly1!D2332/hourly1!$D$8763+유형화!$F$74*hourly1!E2332/hourly1!$E$8763</f>
        <v>81.280453660118212</v>
      </c>
      <c r="C2331" s="441">
        <f>hourly1!$F2332*유형화!$G$71/hourly1!$F$8763+유형화!$G$72*hourly1!$G2332/hourly1!$F$8763+유형화!$G$74*hourly1!I2332/hourly1!$I$8763</f>
        <v>0.23750422401490578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443">
        <f>유형화!$F$71*hourly1!B2333/hourly1!$B$8763+유형화!$F$72*hourly1!C2333/hourly1!$C$8763+유형화!$F$73*hourly1!D2333/hourly1!$D$8763+유형화!$F$74*hourly1!E2333/hourly1!$E$8763</f>
        <v>81.559171280587833</v>
      </c>
      <c r="C2332" s="441">
        <f>hourly1!$F2333*유형화!$G$71/hourly1!$F$8763+유형화!$G$72*hourly1!$G2333/hourly1!$F$8763+유형화!$G$74*hourly1!I2333/hourly1!$I$8763</f>
        <v>0.23512138806041619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443">
        <f>유형화!$F$71*hourly1!B2334/hourly1!$B$8763+유형화!$F$72*hourly1!C2334/hourly1!$C$8763+유형화!$F$73*hourly1!D2334/hourly1!$D$8763+유형화!$F$74*hourly1!E2334/hourly1!$E$8763</f>
        <v>81.542728448279234</v>
      </c>
      <c r="C2333" s="441">
        <f>hourly1!$F2334*유형화!$G$71/hourly1!$F$8763+유형화!$G$72*hourly1!$G2334/hourly1!$F$8763+유형화!$G$74*hourly1!I2334/hourly1!$I$8763</f>
        <v>0.23661855905039927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443">
        <f>유형화!$F$71*hourly1!B2335/hourly1!$B$8763+유형화!$F$72*hourly1!C2335/hourly1!$C$8763+유형화!$F$73*hourly1!D2335/hourly1!$D$8763+유형화!$F$74*hourly1!E2335/hourly1!$E$8763</f>
        <v>81.667023747105389</v>
      </c>
      <c r="C2334" s="441">
        <f>hourly1!$F2335*유형화!$G$71/hourly1!$F$8763+유형화!$G$72*hourly1!$G2335/hourly1!$F$8763+유형화!$G$74*hourly1!I2335/hourly1!$I$8763</f>
        <v>0.24116161705422928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443">
        <f>유형화!$F$71*hourly1!B2336/hourly1!$B$8763+유형화!$F$72*hourly1!C2336/hourly1!$C$8763+유형화!$F$73*hourly1!D2336/hourly1!$D$8763+유형화!$F$74*hourly1!E2336/hourly1!$E$8763</f>
        <v>82.724917776829486</v>
      </c>
      <c r="C2335" s="441">
        <f>hourly1!$F2336*유형화!$G$71/hourly1!$F$8763+유형화!$G$72*hourly1!$G2336/hourly1!$F$8763+유형화!$G$74*hourly1!I2336/hourly1!$I$8763</f>
        <v>0.38880387683578588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443">
        <f>유형화!$F$71*hourly1!B2337/hourly1!$B$8763+유형화!$F$72*hourly1!C2337/hourly1!$C$8763+유형화!$F$73*hourly1!D2337/hourly1!$D$8763+유형화!$F$74*hourly1!E2337/hourly1!$E$8763</f>
        <v>89.265807070136077</v>
      </c>
      <c r="C2336" s="441">
        <f>hourly1!$F2337*유형화!$G$71/hourly1!$F$8763+유형화!$G$72*hourly1!$G2337/hourly1!$F$8763+유형화!$G$74*hourly1!I2337/hourly1!$I$8763</f>
        <v>4.8572791880597332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443">
        <f>유형화!$F$71*hourly1!B2338/hourly1!$B$8763+유형화!$F$72*hourly1!C2338/hourly1!$C$8763+유형화!$F$73*hourly1!D2338/hourly1!$D$8763+유형화!$F$74*hourly1!E2338/hourly1!$E$8763</f>
        <v>224.23057700323562</v>
      </c>
      <c r="C2337" s="441">
        <f>hourly1!$F2338*유형화!$G$71/hourly1!$F$8763+유형화!$G$72*hourly1!$G2338/hourly1!$F$8763+유형화!$G$74*hourly1!I2338/hourly1!$I$8763</f>
        <v>4.744781302637632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443">
        <f>유형화!$F$71*hourly1!B2339/hourly1!$B$8763+유형화!$F$72*hourly1!C2339/hourly1!$C$8763+유형화!$F$73*hourly1!D2339/hourly1!$D$8763+유형화!$F$74*hourly1!E2339/hourly1!$E$8763</f>
        <v>353.07006282507234</v>
      </c>
      <c r="C2338" s="441">
        <f>hourly1!$F2339*유형화!$G$71/hourly1!$F$8763+유형화!$G$72*hourly1!$G2339/hourly1!$F$8763+유형화!$G$74*hourly1!I2339/hourly1!$I$8763</f>
        <v>4.3533141743412695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443">
        <f>유형화!$F$71*hourly1!B2340/hourly1!$B$8763+유형화!$F$72*hourly1!C2340/hourly1!$C$8763+유형화!$F$73*hourly1!D2340/hourly1!$D$8763+유형화!$F$74*hourly1!E2340/hourly1!$E$8763</f>
        <v>427.07028175226623</v>
      </c>
      <c r="C2339" s="441">
        <f>hourly1!$F2340*유형화!$G$71/hourly1!$F$8763+유형화!$G$72*hourly1!$G2340/hourly1!$F$8763+유형화!$G$74*hourly1!I2340/hourly1!$I$8763</f>
        <v>3.6830750084061563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443">
        <f>유형화!$F$71*hourly1!B2341/hourly1!$B$8763+유형화!$F$72*hourly1!C2341/hourly1!$C$8763+유형화!$F$73*hourly1!D2341/hourly1!$D$8763+유형화!$F$74*hourly1!E2341/hourly1!$E$8763</f>
        <v>500.67738870546486</v>
      </c>
      <c r="C2340" s="441">
        <f>hourly1!$F2341*유형화!$G$71/hourly1!$F$8763+유형화!$G$72*hourly1!$G2341/hourly1!$F$8763+유형화!$G$74*hourly1!I2341/hourly1!$I$8763</f>
        <v>3.167809504024508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443">
        <f>유형화!$F$71*hourly1!B2342/hourly1!$B$8763+유형화!$F$72*hourly1!C2342/hourly1!$C$8763+유형화!$F$73*hourly1!D2342/hourly1!$D$8763+유형화!$F$74*hourly1!E2342/hourly1!$E$8763</f>
        <v>421.0650814135023</v>
      </c>
      <c r="C2341" s="441">
        <f>hourly1!$F2342*유형화!$G$71/hourly1!$F$8763+유형화!$G$72*hourly1!$G2342/hourly1!$F$8763+유형화!$G$74*hourly1!I2342/hourly1!$I$8763</f>
        <v>2.5330242858582217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443">
        <f>유형화!$F$71*hourly1!B2343/hourly1!$B$8763+유형화!$F$72*hourly1!C2343/hourly1!$C$8763+유형화!$F$73*hourly1!D2343/hourly1!$D$8763+유형화!$F$74*hourly1!E2343/hourly1!$E$8763</f>
        <v>250.79983550559012</v>
      </c>
      <c r="C2342" s="441">
        <f>hourly1!$F2343*유형화!$G$71/hourly1!$F$8763+유형화!$G$72*hourly1!$G2343/hourly1!$F$8763+유형화!$G$74*hourly1!I2343/hourly1!$I$8763</f>
        <v>1.3402369086662529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443">
        <f>유형화!$F$71*hourly1!B2344/hourly1!$B$8763+유형화!$F$72*hourly1!C2344/hourly1!$C$8763+유형화!$F$73*hourly1!D2344/hourly1!$D$8763+유형화!$F$74*hourly1!E2344/hourly1!$E$8763</f>
        <v>333.50450717713807</v>
      </c>
      <c r="C2343" s="441">
        <f>hourly1!$F2344*유형화!$G$71/hourly1!$F$8763+유형화!$G$72*hourly1!$G2344/hourly1!$F$8763+유형화!$G$74*hourly1!I2344/hourly1!$I$8763</f>
        <v>1.6131606467608783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443">
        <f>유형화!$F$71*hourly1!B2345/hourly1!$B$8763+유형화!$F$72*hourly1!C2345/hourly1!$C$8763+유형화!$F$73*hourly1!D2345/hourly1!$D$8763+유형화!$F$74*hourly1!E2345/hourly1!$E$8763</f>
        <v>480.98864805790703</v>
      </c>
      <c r="C2344" s="441">
        <f>hourly1!$F2345*유형화!$G$71/hourly1!$F$8763+유형화!$G$72*hourly1!$G2345/hourly1!$F$8763+유형화!$G$74*hourly1!I2345/hourly1!$I$8763</f>
        <v>1.5072003089477273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443">
        <f>유형화!$F$71*hourly1!B2346/hourly1!$B$8763+유형화!$F$72*hourly1!C2346/hourly1!$C$8763+유형화!$F$73*hourly1!D2346/hourly1!$D$8763+유형화!$F$74*hourly1!E2346/hourly1!$E$8763</f>
        <v>404.2210692536878</v>
      </c>
      <c r="C2345" s="441">
        <f>hourly1!$F2346*유형화!$G$71/hourly1!$F$8763+유형화!$G$72*hourly1!$G2346/hourly1!$F$8763+유형화!$G$74*hourly1!I2346/hourly1!$I$8763</f>
        <v>1.2214143869457539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443">
        <f>유형화!$F$71*hourly1!B2347/hourly1!$B$8763+유형화!$F$72*hourly1!C2347/hourly1!$C$8763+유형화!$F$73*hourly1!D2347/hourly1!$D$8763+유형화!$F$74*hourly1!E2347/hourly1!$E$8763</f>
        <v>348.44999666124193</v>
      </c>
      <c r="C2346" s="441">
        <f>hourly1!$F2347*유형화!$G$71/hourly1!$F$8763+유형화!$G$72*hourly1!$G2347/hourly1!$F$8763+유형화!$G$74*hourly1!I2347/hourly1!$I$8763</f>
        <v>1.4175895101106448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443">
        <f>유형화!$F$71*hourly1!B2348/hourly1!$B$8763+유형화!$F$72*hourly1!C2348/hourly1!$C$8763+유형화!$F$73*hourly1!D2348/hourly1!$D$8763+유형화!$F$74*hourly1!E2348/hourly1!$E$8763</f>
        <v>201.31538328040554</v>
      </c>
      <c r="C2347" s="441">
        <f>hourly1!$F2348*유형화!$G$71/hourly1!$F$8763+유형화!$G$72*hourly1!$G2348/hourly1!$F$8763+유형화!$G$74*hourly1!I2348/hourly1!$I$8763</f>
        <v>1.7049408244709663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443">
        <f>유형화!$F$71*hourly1!B2349/hourly1!$B$8763+유형화!$F$72*hourly1!C2349/hourly1!$C$8763+유형화!$F$73*hourly1!D2349/hourly1!$D$8763+유형화!$F$74*hourly1!E2349/hourly1!$E$8763</f>
        <v>146.46849151839766</v>
      </c>
      <c r="C2348" s="441">
        <f>hourly1!$F2349*유형화!$G$71/hourly1!$F$8763+유형화!$G$72*hourly1!$G2349/hourly1!$F$8763+유형화!$G$74*hourly1!I2349/hourly1!$I$8763</f>
        <v>1.5056135102400077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443">
        <f>유형화!$F$71*hourly1!B2350/hourly1!$B$8763+유형화!$F$72*hourly1!C2350/hourly1!$C$8763+유형화!$F$73*hourly1!D2350/hourly1!$D$8763+유형화!$F$74*hourly1!E2350/hourly1!$E$8763</f>
        <v>155.47794476304153</v>
      </c>
      <c r="C2349" s="441">
        <f>hourly1!$F2350*유형화!$G$71/hourly1!$F$8763+유형화!$G$72*hourly1!$G2350/hourly1!$F$8763+유형화!$G$74*hourly1!I2350/hourly1!$I$8763</f>
        <v>1.5878428783016956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443">
        <f>유형화!$F$71*hourly1!B2351/hourly1!$B$8763+유형화!$F$72*hourly1!C2351/hourly1!$C$8763+유형화!$F$73*hourly1!D2351/hourly1!$D$8763+유형화!$F$74*hourly1!E2351/hourly1!$E$8763</f>
        <v>83.847940945813946</v>
      </c>
      <c r="C2350" s="441">
        <f>hourly1!$F2351*유형화!$G$71/hourly1!$F$8763+유형화!$G$72*hourly1!$G2351/hourly1!$F$8763+유형화!$G$74*hourly1!I2351/hourly1!$I$8763</f>
        <v>2.4561697307235471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443">
        <f>유형화!$F$71*hourly1!B2352/hourly1!$B$8763+유형화!$F$72*hourly1!C2352/hourly1!$C$8763+유형화!$F$73*hourly1!D2352/hourly1!$D$8763+유형화!$F$74*hourly1!E2352/hourly1!$E$8763</f>
        <v>82.266665662456134</v>
      </c>
      <c r="C2351" s="441">
        <f>hourly1!$F2352*유형화!$G$71/hourly1!$F$8763+유형화!$G$72*hourly1!$G2352/hourly1!$F$8763+유형화!$G$74*hourly1!I2352/hourly1!$I$8763</f>
        <v>0.39818307184197105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443">
        <f>유형화!$F$71*hourly1!B2353/hourly1!$B$8763+유형화!$F$72*hourly1!C2353/hourly1!$C$8763+유형화!$F$73*hourly1!D2353/hourly1!$D$8763+유형화!$F$74*hourly1!E2353/hourly1!$E$8763</f>
        <v>80.652338816778411</v>
      </c>
      <c r="C2352" s="441">
        <f>hourly1!$F2353*유형화!$G$71/hourly1!$F$8763+유형화!$G$72*hourly1!$G2353/hourly1!$F$8763+유형화!$G$74*hourly1!I2353/hourly1!$I$8763</f>
        <v>0.31856491455547309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443">
        <f>유형화!$F$71*hourly1!B2354/hourly1!$B$8763+유형화!$F$72*hourly1!C2354/hourly1!$C$8763+유형화!$F$73*hourly1!D2354/hourly1!$D$8763+유형화!$F$74*hourly1!E2354/hourly1!$E$8763</f>
        <v>80.129986271166416</v>
      </c>
      <c r="C2353" s="441">
        <f>hourly1!$F2354*유형화!$G$71/hourly1!$F$8763+유형화!$G$72*hourly1!$G2354/hourly1!$F$8763+유형화!$G$74*hourly1!I2354/hourly1!$I$8763</f>
        <v>0.2948011985471849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443">
        <f>유형화!$F$71*hourly1!B2355/hourly1!$B$8763+유형화!$F$72*hourly1!C2355/hourly1!$C$8763+유형화!$F$73*hourly1!D2355/hourly1!$D$8763+유형화!$F$74*hourly1!E2355/hourly1!$E$8763</f>
        <v>80.673149569735756</v>
      </c>
      <c r="C2354" s="441">
        <f>hourly1!$F2355*유형화!$G$71/hourly1!$F$8763+유형화!$G$72*hourly1!$G2355/hourly1!$F$8763+유형화!$G$74*hourly1!I2355/hourly1!$I$8763</f>
        <v>0.25182798251824506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443">
        <f>유형화!$F$71*hourly1!B2356/hourly1!$B$8763+유형화!$F$72*hourly1!C2356/hourly1!$C$8763+유형화!$F$73*hourly1!D2356/hourly1!$D$8763+유형화!$F$74*hourly1!E2356/hourly1!$E$8763</f>
        <v>80.970779528317578</v>
      </c>
      <c r="C2355" s="441">
        <f>hourly1!$F2356*유형화!$G$71/hourly1!$F$8763+유형화!$G$72*hourly1!$G2356/hourly1!$F$8763+유형화!$G$74*hourly1!I2356/hourly1!$I$8763</f>
        <v>0.23779081440328359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443">
        <f>유형화!$F$71*hourly1!B2357/hourly1!$B$8763+유형화!$F$72*hourly1!C2357/hourly1!$C$8763+유형화!$F$73*hourly1!D2357/hourly1!$D$8763+유형화!$F$74*hourly1!E2357/hourly1!$E$8763</f>
        <v>81.823152445119902</v>
      </c>
      <c r="C2356" s="441">
        <f>hourly1!$F2357*유형화!$G$71/hourly1!$F$8763+유형화!$G$72*hourly1!$G2357/hourly1!$F$8763+유형화!$G$74*hourly1!I2357/hourly1!$I$8763</f>
        <v>0.24675783106207055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443">
        <f>유형화!$F$71*hourly1!B2358/hourly1!$B$8763+유형화!$F$72*hourly1!C2358/hourly1!$C$8763+유형화!$F$73*hourly1!D2358/hourly1!$D$8763+유형화!$F$74*hourly1!E2358/hourly1!$E$8763</f>
        <v>82.227596824593547</v>
      </c>
      <c r="C2357" s="441">
        <f>hourly1!$F2358*유형화!$G$71/hourly1!$F$8763+유형화!$G$72*hourly1!$G2358/hourly1!$F$8763+유형화!$G$74*hourly1!I2358/hourly1!$I$8763</f>
        <v>0.31730539649228851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443">
        <f>유형화!$F$71*hourly1!B2359/hourly1!$B$8763+유형화!$F$72*hourly1!C2359/hourly1!$C$8763+유형화!$F$73*hourly1!D2359/hourly1!$D$8763+유형화!$F$74*hourly1!E2359/hourly1!$E$8763</f>
        <v>82.675549061594012</v>
      </c>
      <c r="C2358" s="441">
        <f>hourly1!$F2359*유형화!$G$71/hourly1!$F$8763+유형화!$G$72*hourly1!$G2359/hourly1!$F$8763+유형화!$G$74*hourly1!I2359/hourly1!$I$8763</f>
        <v>0.63869274570120471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443">
        <f>유형화!$F$71*hourly1!B2360/hourly1!$B$8763+유형화!$F$72*hourly1!C2360/hourly1!$C$8763+유형화!$F$73*hourly1!D2360/hourly1!$D$8763+유형화!$F$74*hourly1!E2360/hourly1!$E$8763</f>
        <v>84.134536337196451</v>
      </c>
      <c r="C2359" s="441">
        <f>hourly1!$F2360*유형화!$G$71/hourly1!$F$8763+유형화!$G$72*hourly1!$G2360/hourly1!$F$8763+유형화!$G$74*hourly1!I2360/hourly1!$I$8763</f>
        <v>1.0438381673942836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443">
        <f>유형화!$F$71*hourly1!B2361/hourly1!$B$8763+유형화!$F$72*hourly1!C2361/hourly1!$C$8763+유형화!$F$73*hourly1!D2361/hourly1!$D$8763+유형화!$F$74*hourly1!E2361/hourly1!$E$8763</f>
        <v>90.786122057639005</v>
      </c>
      <c r="C2360" s="441">
        <f>hourly1!$F2361*유형화!$G$71/hourly1!$F$8763+유형화!$G$72*hourly1!$G2361/hourly1!$F$8763+유형화!$G$74*hourly1!I2361/hourly1!$I$8763</f>
        <v>5.8326559190285581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443">
        <f>유형화!$F$71*hourly1!B2362/hourly1!$B$8763+유형화!$F$72*hourly1!C2362/hourly1!$C$8763+유형화!$F$73*hourly1!D2362/hourly1!$D$8763+유형화!$F$74*hourly1!E2362/hourly1!$E$8763</f>
        <v>222.08888506022367</v>
      </c>
      <c r="C2361" s="441">
        <f>hourly1!$F2362*유형화!$G$71/hourly1!$F$8763+유형화!$G$72*hourly1!$G2362/hourly1!$F$8763+유형화!$G$74*hourly1!I2362/hourly1!$I$8763</f>
        <v>5.4475652146293454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443">
        <f>유형화!$F$71*hourly1!B2363/hourly1!$B$8763+유형화!$F$72*hourly1!C2363/hourly1!$C$8763+유형화!$F$73*hourly1!D2363/hourly1!$D$8763+유형화!$F$74*hourly1!E2363/hourly1!$E$8763</f>
        <v>349.23146489989375</v>
      </c>
      <c r="C2362" s="441">
        <f>hourly1!$F2363*유형화!$G$71/hourly1!$F$8763+유형화!$G$72*hourly1!$G2363/hourly1!$F$8763+유형화!$G$74*hourly1!I2363/hourly1!$I$8763</f>
        <v>4.7384105790148228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443">
        <f>유형화!$F$71*hourly1!B2364/hourly1!$B$8763+유형화!$F$72*hourly1!C2364/hourly1!$C$8763+유형화!$F$73*hourly1!D2364/hourly1!$D$8763+유형화!$F$74*hourly1!E2364/hourly1!$E$8763</f>
        <v>422.91181409647021</v>
      </c>
      <c r="C2363" s="441">
        <f>hourly1!$F2364*유형화!$G$71/hourly1!$F$8763+유형화!$G$72*hourly1!$G2364/hourly1!$F$8763+유형화!$G$74*hourly1!I2364/hourly1!$I$8763</f>
        <v>3.9145114828368084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443">
        <f>유형화!$F$71*hourly1!B2365/hourly1!$B$8763+유형화!$F$72*hourly1!C2365/hourly1!$C$8763+유형화!$F$73*hourly1!D2365/hourly1!$D$8763+유형화!$F$74*hourly1!E2365/hourly1!$E$8763</f>
        <v>496.19431612462165</v>
      </c>
      <c r="C2364" s="441">
        <f>hourly1!$F2365*유형화!$G$71/hourly1!$F$8763+유형화!$G$72*hourly1!$G2365/hourly1!$F$8763+유형화!$G$74*hourly1!I2365/hourly1!$I$8763</f>
        <v>3.2605490257769505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443">
        <f>유형화!$F$71*hourly1!B2366/hourly1!$B$8763+유형화!$F$72*hourly1!C2366/hourly1!$C$8763+유형화!$F$73*hourly1!D2366/hourly1!$D$8763+유형화!$F$74*hourly1!E2366/hourly1!$E$8763</f>
        <v>417.63444015916104</v>
      </c>
      <c r="C2365" s="441">
        <f>hourly1!$F2366*유형화!$G$71/hourly1!$F$8763+유형화!$G$72*hourly1!$G2366/hourly1!$F$8763+유형화!$G$74*hourly1!I2366/hourly1!$I$8763</f>
        <v>2.7225162012125481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443">
        <f>유형화!$F$71*hourly1!B2367/hourly1!$B$8763+유형화!$F$72*hourly1!C2367/hourly1!$C$8763+유형화!$F$73*hourly1!D2367/hourly1!$D$8763+유형화!$F$74*hourly1!E2367/hourly1!$E$8763</f>
        <v>248.40613073231506</v>
      </c>
      <c r="C2366" s="441">
        <f>hourly1!$F2367*유형화!$G$71/hourly1!$F$8763+유형화!$G$72*hourly1!$G2367/hourly1!$F$8763+유형화!$G$74*hourly1!I2367/hourly1!$I$8763</f>
        <v>1.6477620396693213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443">
        <f>유형화!$F$71*hourly1!B2368/hourly1!$B$8763+유형화!$F$72*hourly1!C2368/hourly1!$C$8763+유형화!$F$73*hourly1!D2368/hourly1!$D$8763+유형화!$F$74*hourly1!E2368/hourly1!$E$8763</f>
        <v>331.65583797650623</v>
      </c>
      <c r="C2367" s="441">
        <f>hourly1!$F2368*유형화!$G$71/hourly1!$F$8763+유형화!$G$72*hourly1!$G2368/hourly1!$F$8763+유형화!$G$74*hourly1!I2368/hourly1!$I$8763</f>
        <v>1.8899397108249409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443">
        <f>유형화!$F$71*hourly1!B2369/hourly1!$B$8763+유형화!$F$72*hourly1!C2369/hourly1!$C$8763+유형화!$F$73*hourly1!D2369/hourly1!$D$8763+유형화!$F$74*hourly1!E2369/hourly1!$E$8763</f>
        <v>479.57745583933115</v>
      </c>
      <c r="C2368" s="441">
        <f>hourly1!$F2369*유형화!$G$71/hourly1!$F$8763+유형화!$G$72*hourly1!$G2369/hourly1!$F$8763+유형화!$G$74*hourly1!I2369/hourly1!$I$8763</f>
        <v>1.7374651950788753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443">
        <f>유형화!$F$71*hourly1!B2370/hourly1!$B$8763+유형화!$F$72*hourly1!C2370/hourly1!$C$8763+유형화!$F$73*hourly1!D2370/hourly1!$D$8763+유형화!$F$74*hourly1!E2370/hourly1!$E$8763</f>
        <v>404.09420965037077</v>
      </c>
      <c r="C2369" s="441">
        <f>hourly1!$F2370*유형화!$G$71/hourly1!$F$8763+유형화!$G$72*hourly1!$G2370/hourly1!$F$8763+유형화!$G$74*hourly1!I2370/hourly1!$I$8763</f>
        <v>1.6355535680740156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443">
        <f>유형화!$F$71*hourly1!B2371/hourly1!$B$8763+유형화!$F$72*hourly1!C2371/hourly1!$C$8763+유형화!$F$73*hourly1!D2371/hourly1!$D$8763+유형화!$F$74*hourly1!E2371/hourly1!$E$8763</f>
        <v>348.45684586639788</v>
      </c>
      <c r="C2370" s="441">
        <f>hourly1!$F2371*유형화!$G$71/hourly1!$F$8763+유형화!$G$72*hourly1!$G2371/hourly1!$F$8763+유형화!$G$74*hourly1!I2371/hourly1!$I$8763</f>
        <v>1.7669190583390999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443">
        <f>유형화!$F$71*hourly1!B2372/hourly1!$B$8763+유형화!$F$72*hourly1!C2372/hourly1!$C$8763+유형화!$F$73*hourly1!D2372/hourly1!$D$8763+유형화!$F$74*hourly1!E2372/hourly1!$E$8763</f>
        <v>201.25683561114187</v>
      </c>
      <c r="C2371" s="441">
        <f>hourly1!$F2372*유형화!$G$71/hourly1!$F$8763+유형화!$G$72*hourly1!$G2372/hourly1!$F$8763+유형화!$G$74*hourly1!I2372/hourly1!$I$8763</f>
        <v>2.0175199157254551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443">
        <f>유형화!$F$71*hourly1!B2373/hourly1!$B$8763+유형화!$F$72*hourly1!C2373/hourly1!$C$8763+유형화!$F$73*hourly1!D2373/hourly1!$D$8763+유형화!$F$74*hourly1!E2373/hourly1!$E$8763</f>
        <v>147.734964060973</v>
      </c>
      <c r="C2372" s="441">
        <f>hourly1!$F2373*유형화!$G$71/hourly1!$F$8763+유형화!$G$72*hourly1!$G2373/hourly1!$F$8763+유형화!$G$74*hourly1!I2373/hourly1!$I$8763</f>
        <v>2.0457148066934434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443">
        <f>유형화!$F$71*hourly1!B2374/hourly1!$B$8763+유형화!$F$72*hourly1!C2374/hourly1!$C$8763+유형화!$F$73*hourly1!D2374/hourly1!$D$8763+유형화!$F$74*hourly1!E2374/hourly1!$E$8763</f>
        <v>156.52953712116107</v>
      </c>
      <c r="C2373" s="441">
        <f>hourly1!$F2374*유형화!$G$71/hourly1!$F$8763+유형화!$G$72*hourly1!$G2374/hourly1!$F$8763+유형화!$G$74*hourly1!I2374/hourly1!$I$8763</f>
        <v>2.0305841561656046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443">
        <f>유형화!$F$71*hourly1!B2375/hourly1!$B$8763+유형화!$F$72*hourly1!C2375/hourly1!$C$8763+유형화!$F$73*hourly1!D2375/hourly1!$D$8763+유형화!$F$74*hourly1!E2375/hourly1!$E$8763</f>
        <v>84.523002397929204</v>
      </c>
      <c r="C2374" s="441">
        <f>hourly1!$F2375*유형화!$G$71/hourly1!$F$8763+유형화!$G$72*hourly1!$G2375/hourly1!$F$8763+유형화!$G$74*hourly1!I2375/hourly1!$I$8763</f>
        <v>2.7276797401418715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443">
        <f>유형화!$F$71*hourly1!B2376/hourly1!$B$8763+유형화!$F$72*hourly1!C2376/hourly1!$C$8763+유형화!$F$73*hourly1!D2376/hourly1!$D$8763+유형화!$F$74*hourly1!E2376/hourly1!$E$8763</f>
        <v>82.706304054582191</v>
      </c>
      <c r="C2375" s="441">
        <f>hourly1!$F2376*유형화!$G$71/hourly1!$F$8763+유형화!$G$72*hourly1!$G2376/hourly1!$F$8763+유형화!$G$74*hourly1!I2376/hourly1!$I$8763</f>
        <v>0.39825329437048174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443">
        <f>유형화!$F$71*hourly1!B2377/hourly1!$B$8763+유형화!$F$72*hourly1!C2377/hourly1!$C$8763+유형화!$F$73*hourly1!D2377/hourly1!$D$8763+유형화!$F$74*hourly1!E2377/hourly1!$E$8763</f>
        <v>80.888534486068934</v>
      </c>
      <c r="C2376" s="441">
        <f>hourly1!$F2377*유형화!$G$71/hourly1!$F$8763+유형화!$G$72*hourly1!$G2377/hourly1!$F$8763+유형화!$G$74*hourly1!I2377/hourly1!$I$8763</f>
        <v>0.31859578093458468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443">
        <f>유형화!$F$71*hourly1!B2378/hourly1!$B$8763+유형화!$F$72*hourly1!C2378/hourly1!$C$8763+유형화!$F$73*hourly1!D2378/hourly1!$D$8763+유형화!$F$74*hourly1!E2378/hourly1!$E$8763</f>
        <v>80.099299936094127</v>
      </c>
      <c r="C2377" s="441">
        <f>hourly1!$F2378*유형화!$G$71/hourly1!$F$8763+유형화!$G$72*hourly1!$G2378/hourly1!$F$8763+유형화!$G$74*hourly1!I2378/hourly1!$I$8763</f>
        <v>0.29481138627152903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443">
        <f>유형화!$F$71*hourly1!B2379/hourly1!$B$8763+유형화!$F$72*hourly1!C2379/hourly1!$C$8763+유형화!$F$73*hourly1!D2379/hourly1!$D$8763+유형화!$F$74*hourly1!E2379/hourly1!$E$8763</f>
        <v>79.989196000753694</v>
      </c>
      <c r="C2378" s="441">
        <f>hourly1!$F2379*유형화!$G$71/hourly1!$F$8763+유형화!$G$72*hourly1!$G2379/hourly1!$F$8763+유형화!$G$74*hourly1!I2379/hourly1!$I$8763</f>
        <v>0.25180669745131307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443">
        <f>유형화!$F$71*hourly1!B2380/hourly1!$B$8763+유형화!$F$72*hourly1!C2380/hourly1!$C$8763+유형화!$F$73*hourly1!D2380/hourly1!$D$8763+유형화!$F$74*hourly1!E2380/hourly1!$E$8763</f>
        <v>79.627406290621309</v>
      </c>
      <c r="C2379" s="441">
        <f>hourly1!$F2380*유형화!$G$71/hourly1!$F$8763+유형화!$G$72*hourly1!$G2380/hourly1!$F$8763+유형화!$G$74*hourly1!I2380/hourly1!$I$8763</f>
        <v>0.23747748123850404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443">
        <f>유형화!$F$71*hourly1!B2381/hourly1!$B$8763+유형화!$F$72*hourly1!C2381/hourly1!$C$8763+유형화!$F$73*hourly1!D2381/hourly1!$D$8763+유형화!$F$74*hourly1!E2381/hourly1!$E$8763</f>
        <v>79.584358206727828</v>
      </c>
      <c r="C2380" s="441">
        <f>hourly1!$F2381*유형화!$G$71/hourly1!$F$8763+유형화!$G$72*hourly1!$G2381/hourly1!$F$8763+유형화!$G$74*hourly1!I2381/hourly1!$I$8763</f>
        <v>0.23472333911642301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443">
        <f>유형화!$F$71*hourly1!B2382/hourly1!$B$8763+유형화!$F$72*hourly1!C2382/hourly1!$C$8763+유형화!$F$73*hourly1!D2382/hourly1!$D$8763+유형화!$F$74*hourly1!E2382/hourly1!$E$8763</f>
        <v>79.499987375049329</v>
      </c>
      <c r="C2381" s="441">
        <f>hourly1!$F2382*유형화!$G$71/hourly1!$F$8763+유형화!$G$72*hourly1!$G2382/hourly1!$F$8763+유형화!$G$74*hourly1!I2382/hourly1!$I$8763</f>
        <v>0.23475129471715137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443">
        <f>유형화!$F$71*hourly1!B2383/hourly1!$B$8763+유형화!$F$72*hourly1!C2383/hourly1!$C$8763+유형화!$F$73*hourly1!D2383/hourly1!$D$8763+유형화!$F$74*hourly1!E2383/hourly1!$E$8763</f>
        <v>79.502954573961162</v>
      </c>
      <c r="C2382" s="441">
        <f>hourly1!$F2383*유형화!$G$71/hourly1!$F$8763+유형화!$G$72*hourly1!$G2383/hourly1!$F$8763+유형화!$G$74*hourly1!I2383/hourly1!$I$8763</f>
        <v>0.23314011824046699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443">
        <f>유형화!$F$71*hourly1!B2384/hourly1!$B$8763+유형화!$F$72*hourly1!C2384/hourly1!$C$8763+유형화!$F$73*hourly1!D2384/hourly1!$D$8763+유형화!$F$74*hourly1!E2384/hourly1!$E$8763</f>
        <v>80.554250615050606</v>
      </c>
      <c r="C2383" s="441">
        <f>hourly1!$F2384*유형화!$G$71/hourly1!$F$8763+유형화!$G$72*hourly1!$G2384/hourly1!$F$8763+유형화!$G$74*hourly1!I2384/hourly1!$I$8763</f>
        <v>0.37141652408343112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443">
        <f>유형화!$F$71*hourly1!B2385/hourly1!$B$8763+유형화!$F$72*hourly1!C2385/hourly1!$C$8763+유형화!$F$73*hourly1!D2385/hourly1!$D$8763+유형화!$F$74*hourly1!E2385/hourly1!$E$8763</f>
        <v>87.0794791652187</v>
      </c>
      <c r="C2384" s="441">
        <f>hourly1!$F2385*유형화!$G$71/hourly1!$F$8763+유형화!$G$72*hourly1!$G2385/hourly1!$F$8763+유형화!$G$74*hourly1!I2385/hourly1!$I$8763</f>
        <v>4.2864829452126481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443">
        <f>유형화!$F$71*hourly1!B2386/hourly1!$B$8763+유형화!$F$72*hourly1!C2386/hourly1!$C$8763+유형화!$F$73*hourly1!D2386/hourly1!$D$8763+유형화!$F$74*hourly1!E2386/hourly1!$E$8763</f>
        <v>212.88566260145495</v>
      </c>
      <c r="C2385" s="441">
        <f>hourly1!$F2386*유형화!$G$71/hourly1!$F$8763+유형화!$G$72*hourly1!$G2386/hourly1!$F$8763+유형화!$G$74*hourly1!I2386/hourly1!$I$8763</f>
        <v>3.9467140911508554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443">
        <f>유형화!$F$71*hourly1!B2387/hourly1!$B$8763+유형화!$F$72*hourly1!C2387/hourly1!$C$8763+유형화!$F$73*hourly1!D2387/hourly1!$D$8763+유형화!$F$74*hourly1!E2387/hourly1!$E$8763</f>
        <v>339.51540524261628</v>
      </c>
      <c r="C2386" s="441">
        <f>hourly1!$F2387*유형화!$G$71/hourly1!$F$8763+유형화!$G$72*hourly1!$G2387/hourly1!$F$8763+유형화!$G$74*hourly1!I2387/hourly1!$I$8763</f>
        <v>3.2231725695267999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443">
        <f>유형화!$F$71*hourly1!B2388/hourly1!$B$8763+유형화!$F$72*hourly1!C2388/hourly1!$C$8763+유형화!$F$73*hourly1!D2388/hourly1!$D$8763+유형화!$F$74*hourly1!E2388/hourly1!$E$8763</f>
        <v>412.89682099866093</v>
      </c>
      <c r="C2387" s="441">
        <f>hourly1!$F2388*유형화!$G$71/hourly1!$F$8763+유형화!$G$72*hourly1!$G2388/hourly1!$F$8763+유형화!$G$74*hourly1!I2388/hourly1!$I$8763</f>
        <v>2.4957529814771813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443">
        <f>유형화!$F$71*hourly1!B2389/hourly1!$B$8763+유형화!$F$72*hourly1!C2389/hourly1!$C$8763+유형화!$F$73*hourly1!D2389/hourly1!$D$8763+유형화!$F$74*hourly1!E2389/hourly1!$E$8763</f>
        <v>487.32647720164368</v>
      </c>
      <c r="C2388" s="441">
        <f>hourly1!$F2389*유형화!$G$71/hourly1!$F$8763+유형화!$G$72*hourly1!$G2389/hourly1!$F$8763+유형화!$G$74*hourly1!I2389/hourly1!$I$8763</f>
        <v>1.8291652657421844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443">
        <f>유형화!$F$71*hourly1!B2390/hourly1!$B$8763+유형화!$F$72*hourly1!C2390/hourly1!$C$8763+유형화!$F$73*hourly1!D2390/hourly1!$D$8763+유형화!$F$74*hourly1!E2390/hourly1!$E$8763</f>
        <v>410.07606024350531</v>
      </c>
      <c r="C2389" s="441">
        <f>hourly1!$F2390*유형화!$G$71/hourly1!$F$8763+유형화!$G$72*hourly1!$G2390/hourly1!$F$8763+유형화!$G$74*hourly1!I2390/hourly1!$I$8763</f>
        <v>1.2564894483949476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443">
        <f>유형화!$F$71*hourly1!B2391/hourly1!$B$8763+유형화!$F$72*hourly1!C2391/hourly1!$C$8763+유형화!$F$73*hourly1!D2391/hourly1!$D$8763+유형화!$F$74*hourly1!E2391/hourly1!$E$8763</f>
        <v>241.64668097350796</v>
      </c>
      <c r="C2390" s="441">
        <f>hourly1!$F2391*유형화!$G$71/hourly1!$F$8763+유형화!$G$72*hourly1!$G2391/hourly1!$F$8763+유형화!$G$74*hourly1!I2391/hourly1!$I$8763</f>
        <v>0.46925554764074562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443">
        <f>유형화!$F$71*hourly1!B2392/hourly1!$B$8763+유형화!$F$72*hourly1!C2392/hourly1!$C$8763+유형화!$F$73*hourly1!D2392/hourly1!$D$8763+유형화!$F$74*hourly1!E2392/hourly1!$E$8763</f>
        <v>325.63604075539212</v>
      </c>
      <c r="C2391" s="441">
        <f>hourly1!$F2392*유형화!$G$71/hourly1!$F$8763+유형화!$G$72*hourly1!$G2392/hourly1!$F$8763+유형화!$G$74*hourly1!I2392/hourly1!$I$8763</f>
        <v>0.45006666563364572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443">
        <f>유형화!$F$71*hourly1!B2393/hourly1!$B$8763+유형화!$F$72*hourly1!C2393/hourly1!$C$8763+유형화!$F$73*hourly1!D2393/hourly1!$D$8763+유형화!$F$74*hourly1!E2393/hourly1!$E$8763</f>
        <v>475.65687126945909</v>
      </c>
      <c r="C2392" s="441">
        <f>hourly1!$F2393*유형화!$G$71/hourly1!$F$8763+유형화!$G$72*hourly1!$G2393/hourly1!$F$8763+유형화!$G$74*hourly1!I2393/hourly1!$I$8763</f>
        <v>0.35108243270592976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443">
        <f>유형화!$F$71*hourly1!B2394/hourly1!$B$8763+유형화!$F$72*hourly1!C2394/hourly1!$C$8763+유형화!$F$73*hourly1!D2394/hourly1!$D$8763+유형화!$F$74*hourly1!E2394/hourly1!$E$8763</f>
        <v>400.04278867225031</v>
      </c>
      <c r="C2393" s="441">
        <f>hourly1!$F2394*유형화!$G$71/hourly1!$F$8763+유형화!$G$72*hourly1!$G2394/hourly1!$F$8763+유형화!$G$74*hourly1!I2394/hourly1!$I$8763</f>
        <v>0.33163558296455886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443">
        <f>유형화!$F$71*hourly1!B2395/hourly1!$B$8763+유형화!$F$72*hourly1!C2395/hourly1!$C$8763+유형화!$F$73*hourly1!D2395/hourly1!$D$8763+유형화!$F$74*hourly1!E2395/hourly1!$E$8763</f>
        <v>343.59980194410684</v>
      </c>
      <c r="C2394" s="441">
        <f>hourly1!$F2395*유형화!$G$71/hourly1!$F$8763+유형화!$G$72*hourly1!$G2395/hourly1!$F$8763+유형화!$G$74*hourly1!I2395/hourly1!$I$8763</f>
        <v>0.35009003920068155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443">
        <f>유형화!$F$71*hourly1!B2396/hourly1!$B$8763+유형화!$F$72*hourly1!C2396/hourly1!$C$8763+유형화!$F$73*hourly1!D2396/hourly1!$D$8763+유형화!$F$74*hourly1!E2396/hourly1!$E$8763</f>
        <v>194.03695810808833</v>
      </c>
      <c r="C2395" s="441">
        <f>hourly1!$F2396*유형화!$G$71/hourly1!$F$8763+유형화!$G$72*hourly1!$G2396/hourly1!$F$8763+유형화!$G$74*hourly1!I2396/hourly1!$I$8763</f>
        <v>0.48190482023755155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443">
        <f>유형화!$F$71*hourly1!B2397/hourly1!$B$8763+유형화!$F$72*hourly1!C2397/hourly1!$C$8763+유형화!$F$73*hourly1!D2397/hourly1!$D$8763+유형화!$F$74*hourly1!E2397/hourly1!$E$8763</f>
        <v>143.45687468163359</v>
      </c>
      <c r="C2396" s="441">
        <f>hourly1!$F2397*유형화!$G$71/hourly1!$F$8763+유형화!$G$72*hourly1!$G2397/hourly1!$F$8763+유형화!$G$74*hourly1!I2397/hourly1!$I$8763</f>
        <v>0.54023657648529488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443">
        <f>유형화!$F$71*hourly1!B2398/hourly1!$B$8763+유형화!$F$72*hourly1!C2398/hourly1!$C$8763+유형화!$F$73*hourly1!D2398/hourly1!$D$8763+유형화!$F$74*hourly1!E2398/hourly1!$E$8763</f>
        <v>151.58123524256075</v>
      </c>
      <c r="C2397" s="441">
        <f>hourly1!$F2398*유형화!$G$71/hourly1!$F$8763+유형화!$G$72*hourly1!$G2398/hourly1!$F$8763+유형화!$G$74*hourly1!I2398/hourly1!$I$8763</f>
        <v>0.56343960380739044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443">
        <f>유형화!$F$71*hourly1!B2399/hourly1!$B$8763+유형화!$F$72*hourly1!C2399/hourly1!$C$8763+유형화!$F$73*hourly1!D2399/hourly1!$D$8763+유형화!$F$74*hourly1!E2399/hourly1!$E$8763</f>
        <v>80.960121714767837</v>
      </c>
      <c r="C2398" s="441">
        <f>hourly1!$F2399*유형화!$G$71/hourly1!$F$8763+유형화!$G$72*hourly1!$G2399/hourly1!$F$8763+유형화!$G$74*hourly1!I2399/hourly1!$I$8763</f>
        <v>1.4348811103824073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443">
        <f>유형화!$F$71*hourly1!B2400/hourly1!$B$8763+유형화!$F$72*hourly1!C2400/hourly1!$C$8763+유형화!$F$73*hourly1!D2400/hourly1!$D$8763+유형화!$F$74*hourly1!E2400/hourly1!$E$8763</f>
        <v>79.573776232127898</v>
      </c>
      <c r="C2399" s="441">
        <f>hourly1!$F2400*유형화!$G$71/hourly1!$F$8763+유형화!$G$72*hourly1!$G2400/hourly1!$F$8763+유형화!$G$74*hourly1!I2400/hourly1!$I$8763</f>
        <v>0.39792649885567677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443">
        <f>유형화!$F$71*hourly1!B2401/hourly1!$B$8763+유형화!$F$72*hourly1!C2401/hourly1!$C$8763+유형화!$F$73*hourly1!D2401/hourly1!$D$8763+유형화!$F$74*hourly1!E2401/hourly1!$E$8763</f>
        <v>78.159161780941318</v>
      </c>
      <c r="C2400" s="441">
        <f>hourly1!$F2401*유형화!$G$71/hourly1!$F$8763+유형화!$G$72*hourly1!$G2401/hourly1!$F$8763+유형화!$G$74*hourly1!I2401/hourly1!$I$8763</f>
        <v>0.31840148647746247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443">
        <f>유형화!$F$71*hourly1!B2402/hourly1!$B$8763+유형화!$F$72*hourly1!C2402/hourly1!$C$8763+유형화!$F$73*hourly1!D2402/hourly1!$D$8763+유형화!$F$74*hourly1!E2402/hourly1!$E$8763</f>
        <v>77.687223177224396</v>
      </c>
      <c r="C2401" s="441">
        <f>hourly1!$F2402*유형화!$G$71/hourly1!$F$8763+유형화!$G$72*hourly1!$G2402/hourly1!$F$8763+유형화!$G$74*hourly1!I2402/hourly1!$I$8763</f>
        <v>0.2946577214293476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443">
        <f>유형화!$F$71*hourly1!B2403/hourly1!$B$8763+유형화!$F$72*hourly1!C2403/hourly1!$C$8763+유형화!$F$73*hourly1!D2403/hourly1!$D$8763+유형화!$F$74*hourly1!E2403/hourly1!$E$8763</f>
        <v>78.363265795753009</v>
      </c>
      <c r="C2402" s="441">
        <f>hourly1!$F2403*유형화!$G$71/hourly1!$F$8763+유형화!$G$72*hourly1!$G2403/hourly1!$F$8763+유형화!$G$74*hourly1!I2403/hourly1!$I$8763</f>
        <v>0.25171998051196054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443">
        <f>유형화!$F$71*hourly1!B2404/hourly1!$B$8763+유형화!$F$72*hourly1!C2404/hourly1!$C$8763+유형화!$F$73*hourly1!D2404/hourly1!$D$8763+유형화!$F$74*hourly1!E2404/hourly1!$E$8763</f>
        <v>78.659819789234206</v>
      </c>
      <c r="C2403" s="441">
        <f>hourly1!$F2404*유형화!$G$71/hourly1!$F$8763+유형화!$G$72*hourly1!$G2404/hourly1!$F$8763+유형화!$G$74*hourly1!I2404/hourly1!$I$8763</f>
        <v>0.23740944179378123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443">
        <f>유형화!$F$71*hourly1!B2405/hourly1!$B$8763+유형화!$F$72*hourly1!C2405/hourly1!$C$8763+유형화!$F$73*hourly1!D2405/hourly1!$D$8763+유형화!$F$74*hourly1!E2405/hourly1!$E$8763</f>
        <v>79.351722228144624</v>
      </c>
      <c r="C2404" s="441">
        <f>hourly1!$F2405*유형화!$G$71/hourly1!$F$8763+유형화!$G$72*hourly1!$G2405/hourly1!$F$8763+유형화!$G$74*hourly1!I2405/hourly1!$I$8763</f>
        <v>0.23463346883382119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443">
        <f>유형화!$F$71*hourly1!B2406/hourly1!$B$8763+유형화!$F$72*hourly1!C2406/hourly1!$C$8763+유형화!$F$73*hourly1!D2406/hourly1!$D$8763+유형화!$F$74*hourly1!E2406/hourly1!$E$8763</f>
        <v>79.641976848856117</v>
      </c>
      <c r="C2405" s="441">
        <f>hourly1!$F2406*유형화!$G$71/hourly1!$F$8763+유형화!$G$72*hourly1!$G2406/hourly1!$F$8763+유형화!$G$74*hourly1!I2406/hourly1!$I$8763</f>
        <v>0.23470429777449525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443">
        <f>유형화!$F$71*hourly1!B2407/hourly1!$B$8763+유형화!$F$72*hourly1!C2407/hourly1!$C$8763+유형화!$F$73*hourly1!D2407/hourly1!$D$8763+유형화!$F$74*hourly1!E2407/hourly1!$E$8763</f>
        <v>79.946470232396948</v>
      </c>
      <c r="C2406" s="441">
        <f>hourly1!$F2407*유형화!$G$71/hourly1!$F$8763+유형화!$G$72*hourly1!$G2407/hourly1!$F$8763+유형화!$G$74*hourly1!I2407/hourly1!$I$8763</f>
        <v>0.2327469812349966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443">
        <f>유형화!$F$71*hourly1!B2408/hourly1!$B$8763+유형화!$F$72*hourly1!C2408/hourly1!$C$8763+유형화!$F$73*hourly1!D2408/hourly1!$D$8763+유형화!$F$74*hourly1!E2408/hourly1!$E$8763</f>
        <v>81.165725847673357</v>
      </c>
      <c r="C2407" s="441">
        <f>hourly1!$F2408*유형화!$G$71/hourly1!$F$8763+유형화!$G$72*hourly1!$G2408/hourly1!$F$8763+유형화!$G$74*hourly1!I2408/hourly1!$I$8763</f>
        <v>0.37084213048234888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443">
        <f>유형화!$F$71*hourly1!B2409/hourly1!$B$8763+유형화!$F$72*hourly1!C2409/hourly1!$C$8763+유형화!$F$73*hourly1!D2409/hourly1!$D$8763+유형화!$F$74*hourly1!E2409/hourly1!$E$8763</f>
        <v>87.894662557001368</v>
      </c>
      <c r="C2408" s="441">
        <f>hourly1!$F2409*유형화!$G$71/hourly1!$F$8763+유형화!$G$72*hourly1!$G2409/hourly1!$F$8763+유형화!$G$74*hourly1!I2409/hourly1!$I$8763</f>
        <v>4.4460347760342165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443">
        <f>유형화!$F$71*hourly1!B2410/hourly1!$B$8763+유형화!$F$72*hourly1!C2410/hourly1!$C$8763+유형화!$F$73*hourly1!D2410/hourly1!$D$8763+유형화!$F$74*hourly1!E2410/hourly1!$E$8763</f>
        <v>213.5062148083847</v>
      </c>
      <c r="C2409" s="441">
        <f>hourly1!$F2410*유형화!$G$71/hourly1!$F$8763+유형화!$G$72*hourly1!$G2410/hourly1!$F$8763+유형화!$G$74*hourly1!I2410/hourly1!$I$8763</f>
        <v>4.453798367754926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443">
        <f>유형화!$F$71*hourly1!B2411/hourly1!$B$8763+유형화!$F$72*hourly1!C2411/hourly1!$C$8763+유형화!$F$73*hourly1!D2411/hourly1!$D$8763+유형화!$F$74*hourly1!E2411/hourly1!$E$8763</f>
        <v>341.19443219236211</v>
      </c>
      <c r="C2410" s="441">
        <f>hourly1!$F2411*유형화!$G$71/hourly1!$F$8763+유형화!$G$72*hourly1!$G2411/hourly1!$F$8763+유형화!$G$74*hourly1!I2411/hourly1!$I$8763</f>
        <v>3.8962077806644841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443">
        <f>유형화!$F$71*hourly1!B2412/hourly1!$B$8763+유형화!$F$72*hourly1!C2412/hourly1!$C$8763+유형화!$F$73*hourly1!D2412/hourly1!$D$8763+유형화!$F$74*hourly1!E2412/hourly1!$E$8763</f>
        <v>416.12268286867595</v>
      </c>
      <c r="C2411" s="441">
        <f>hourly1!$F2412*유형화!$G$71/hourly1!$F$8763+유형화!$G$72*hourly1!$G2412/hourly1!$F$8763+유형화!$G$74*hourly1!I2412/hourly1!$I$8763</f>
        <v>3.3193474768255666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443">
        <f>유형화!$F$71*hourly1!B2413/hourly1!$B$8763+유형화!$F$72*hourly1!C2413/hourly1!$C$8763+유형화!$F$73*hourly1!D2413/hourly1!$D$8763+유형화!$F$74*hourly1!E2413/hourly1!$E$8763</f>
        <v>489.57459489092963</v>
      </c>
      <c r="C2412" s="441">
        <f>hourly1!$F2413*유형화!$G$71/hourly1!$F$8763+유형화!$G$72*hourly1!$G2413/hourly1!$F$8763+유형화!$G$74*hourly1!I2413/hourly1!$I$8763</f>
        <v>2.6522688704443764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443">
        <f>유형화!$F$71*hourly1!B2414/hourly1!$B$8763+유형화!$F$72*hourly1!C2414/hourly1!$C$8763+유형화!$F$73*hourly1!D2414/hourly1!$D$8763+유형화!$F$74*hourly1!E2414/hourly1!$E$8763</f>
        <v>411.56607757055377</v>
      </c>
      <c r="C2413" s="441">
        <f>hourly1!$F2414*유형화!$G$71/hourly1!$F$8763+유형화!$G$72*hourly1!$G2414/hourly1!$F$8763+유형화!$G$74*hourly1!I2414/hourly1!$I$8763</f>
        <v>2.0738870784877341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443">
        <f>유형화!$F$71*hourly1!B2415/hourly1!$B$8763+유형화!$F$72*hourly1!C2415/hourly1!$C$8763+유형화!$F$73*hourly1!D2415/hourly1!$D$8763+유형화!$F$74*hourly1!E2415/hourly1!$E$8763</f>
        <v>243.5804177761699</v>
      </c>
      <c r="C2414" s="441">
        <f>hourly1!$F2415*유형화!$G$71/hourly1!$F$8763+유형화!$G$72*hourly1!$G2415/hourly1!$F$8763+유형화!$G$74*hourly1!I2415/hourly1!$I$8763</f>
        <v>1.1061004447197031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443">
        <f>유형화!$F$71*hourly1!B2416/hourly1!$B$8763+유형화!$F$72*hourly1!C2416/hourly1!$C$8763+유형화!$F$73*hourly1!D2416/hourly1!$D$8763+유형화!$F$74*hourly1!E2416/hourly1!$E$8763</f>
        <v>327.54339508338415</v>
      </c>
      <c r="C2415" s="441">
        <f>hourly1!$F2416*유형화!$G$71/hourly1!$F$8763+유형화!$G$72*hourly1!$G2416/hourly1!$F$8763+유형화!$G$74*hourly1!I2416/hourly1!$I$8763</f>
        <v>1.4389587470509073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443">
        <f>유형화!$F$71*hourly1!B2417/hourly1!$B$8763+유형화!$F$72*hourly1!C2417/hourly1!$C$8763+유형화!$F$73*hourly1!D2417/hourly1!$D$8763+유형화!$F$74*hourly1!E2417/hourly1!$E$8763</f>
        <v>476.26566369923188</v>
      </c>
      <c r="C2416" s="441">
        <f>hourly1!$F2417*유형화!$G$71/hourly1!$F$8763+유형화!$G$72*hourly1!$G2417/hourly1!$F$8763+유형화!$G$74*hourly1!I2417/hourly1!$I$8763</f>
        <v>1.2588068524770173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443">
        <f>유형화!$F$71*hourly1!B2418/hourly1!$B$8763+유형화!$F$72*hourly1!C2418/hourly1!$C$8763+유형화!$F$73*hourly1!D2418/hourly1!$D$8763+유형화!$F$74*hourly1!E2418/hourly1!$E$8763</f>
        <v>400.46996103699911</v>
      </c>
      <c r="C2417" s="441">
        <f>hourly1!$F2418*유형화!$G$71/hourly1!$F$8763+유형화!$G$72*hourly1!$G2418/hourly1!$F$8763+유형화!$G$74*hourly1!I2418/hourly1!$I$8763</f>
        <v>1.0193726505893981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443">
        <f>유형화!$F$71*hourly1!B2419/hourly1!$B$8763+유형화!$F$72*hourly1!C2419/hourly1!$C$8763+유형화!$F$73*hourly1!D2419/hourly1!$D$8763+유형화!$F$74*hourly1!E2419/hourly1!$E$8763</f>
        <v>344.79872568206144</v>
      </c>
      <c r="C2418" s="441">
        <f>hourly1!$F2419*유형화!$G$71/hourly1!$F$8763+유형화!$G$72*hourly1!$G2419/hourly1!$F$8763+유형화!$G$74*hourly1!I2419/hourly1!$I$8763</f>
        <v>1.2450303203098443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443">
        <f>유형화!$F$71*hourly1!B2420/hourly1!$B$8763+유형화!$F$72*hourly1!C2420/hourly1!$C$8763+유형화!$F$73*hourly1!D2420/hourly1!$D$8763+유형화!$F$74*hourly1!E2420/hourly1!$E$8763</f>
        <v>197.20964739440848</v>
      </c>
      <c r="C2419" s="441">
        <f>hourly1!$F2420*유형화!$G$71/hourly1!$F$8763+유형화!$G$72*hourly1!$G2420/hourly1!$F$8763+유형화!$G$74*hourly1!I2420/hourly1!$I$8763</f>
        <v>1.4422946810024631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443">
        <f>유형화!$F$71*hourly1!B2421/hourly1!$B$8763+유형화!$F$72*hourly1!C2421/hourly1!$C$8763+유형화!$F$73*hourly1!D2421/hourly1!$D$8763+유형화!$F$74*hourly1!E2421/hourly1!$E$8763</f>
        <v>145.63874704824889</v>
      </c>
      <c r="C2420" s="441">
        <f>hourly1!$F2421*유형화!$G$71/hourly1!$F$8763+유형화!$G$72*hourly1!$G2421/hourly1!$F$8763+유형화!$G$74*hourly1!I2421/hourly1!$I$8763</f>
        <v>1.4113387348137263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443">
        <f>유형화!$F$71*hourly1!B2422/hourly1!$B$8763+유형화!$F$72*hourly1!C2422/hourly1!$C$8763+유형화!$F$73*hourly1!D2422/hourly1!$D$8763+유형화!$F$74*hourly1!E2422/hourly1!$E$8763</f>
        <v>154.19992100042117</v>
      </c>
      <c r="C2421" s="441">
        <f>hourly1!$F2422*유형화!$G$71/hourly1!$F$8763+유형화!$G$72*hourly1!$G2422/hourly1!$F$8763+유형화!$G$74*hourly1!I2422/hourly1!$I$8763</f>
        <v>1.4160319404691961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443">
        <f>유형화!$F$71*hourly1!B2423/hourly1!$B$8763+유형화!$F$72*hourly1!C2423/hourly1!$C$8763+유형화!$F$73*hourly1!D2423/hourly1!$D$8763+유형화!$F$74*hourly1!E2423/hourly1!$E$8763</f>
        <v>83.378606864897648</v>
      </c>
      <c r="C2422" s="441">
        <f>hourly1!$F2423*유형화!$G$71/hourly1!$F$8763+유형화!$G$72*hourly1!$G2423/hourly1!$F$8763+유형화!$G$74*hourly1!I2423/hourly1!$I$8763</f>
        <v>2.18901188076005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443">
        <f>유형화!$F$71*hourly1!B2424/hourly1!$B$8763+유형화!$F$72*hourly1!C2424/hourly1!$C$8763+유형화!$F$73*hourly1!D2424/hourly1!$D$8763+유형화!$F$74*hourly1!E2424/hourly1!$E$8763</f>
        <v>81.650441015600691</v>
      </c>
      <c r="C2423" s="441">
        <f>hourly1!$F2424*유형화!$G$71/hourly1!$F$8763+유형화!$G$72*hourly1!$G2424/hourly1!$F$8763+유형화!$G$74*hourly1!I2424/hourly1!$I$8763</f>
        <v>0.39811303123710939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443">
        <f>유형화!$F$71*hourly1!B2425/hourly1!$B$8763+유형화!$F$72*hourly1!C2425/hourly1!$C$8763+유형화!$F$73*hourly1!D2425/hourly1!$D$8763+유형화!$F$74*hourly1!E2425/hourly1!$E$8763</f>
        <v>79.827651856595992</v>
      </c>
      <c r="C2424" s="441">
        <f>hourly1!$F2425*유형화!$G$71/hourly1!$F$8763+유형화!$G$72*hourly1!$G2425/hourly1!$F$8763+유형화!$G$74*hourly1!I2425/hourly1!$I$8763</f>
        <v>0.3185067596290122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443">
        <f>유형화!$F$71*hourly1!B2426/hourly1!$B$8763+유형화!$F$72*hourly1!C2426/hourly1!$C$8763+유형화!$F$73*hourly1!D2426/hourly1!$D$8763+유형화!$F$74*hourly1!E2426/hourly1!$E$8763</f>
        <v>79.185089835579603</v>
      </c>
      <c r="C2425" s="441">
        <f>hourly1!$F2426*유형화!$G$71/hourly1!$F$8763+유형화!$G$72*hourly1!$G2426/hourly1!$F$8763+유형화!$G$74*hourly1!I2426/hourly1!$I$8763</f>
        <v>0.2947423159261286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443">
        <f>유형화!$F$71*hourly1!B2427/hourly1!$B$8763+유형화!$F$72*hourly1!C2427/hourly1!$C$8763+유형화!$F$73*hourly1!D2427/hourly1!$D$8763+유형화!$F$74*hourly1!E2427/hourly1!$E$8763</f>
        <v>79.263061755866758</v>
      </c>
      <c r="C2426" s="441">
        <f>hourly1!$F2427*유형화!$G$71/hourly1!$F$8763+유형화!$G$72*hourly1!$G2427/hourly1!$F$8763+유형화!$G$74*hourly1!I2427/hourly1!$I$8763</f>
        <v>0.25176121653906519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443">
        <f>유형화!$F$71*hourly1!B2428/hourly1!$B$8763+유형화!$F$72*hourly1!C2428/hourly1!$C$8763+유형화!$F$73*hourly1!D2428/hourly1!$D$8763+유형화!$F$74*hourly1!E2428/hourly1!$E$8763</f>
        <v>79.022576445976853</v>
      </c>
      <c r="C2427" s="441">
        <f>hourly1!$F2428*유형화!$G$71/hourly1!$F$8763+유형화!$G$72*hourly1!$G2428/hourly1!$F$8763+유형화!$G$74*hourly1!I2428/hourly1!$I$8763</f>
        <v>0.23743187904382357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443">
        <f>유형화!$F$71*hourly1!B2429/hourly1!$B$8763+유형화!$F$72*hourly1!C2429/hourly1!$C$8763+유형화!$F$73*hourly1!D2429/hourly1!$D$8763+유형화!$F$74*hourly1!E2429/hourly1!$E$8763</f>
        <v>79.066335520024921</v>
      </c>
      <c r="C2428" s="441">
        <f>hourly1!$F2429*유형화!$G$71/hourly1!$F$8763+유형화!$G$72*hourly1!$G2429/hourly1!$F$8763+유형화!$G$74*hourly1!I2429/hourly1!$I$8763</f>
        <v>0.23461630736959968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443">
        <f>유형화!$F$71*hourly1!B2430/hourly1!$B$8763+유형화!$F$72*hourly1!C2430/hourly1!$C$8763+유형화!$F$73*hourly1!D2430/hourly1!$D$8763+유형화!$F$74*hourly1!E2430/hourly1!$E$8763</f>
        <v>79.070710479442866</v>
      </c>
      <c r="C2429" s="441">
        <f>hourly1!$F2430*유형화!$G$71/hourly1!$F$8763+유형화!$G$72*hourly1!$G2430/hourly1!$F$8763+유형화!$G$74*hourly1!I2430/hourly1!$I$8763</f>
        <v>0.23465147927507141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443">
        <f>유형화!$F$71*hourly1!B2431/hourly1!$B$8763+유형화!$F$72*hourly1!C2431/hourly1!$C$8763+유형화!$F$73*hourly1!D2431/hourly1!$D$8763+유형화!$F$74*hourly1!E2431/hourly1!$E$8763</f>
        <v>79.103662503141123</v>
      </c>
      <c r="C2430" s="441">
        <f>hourly1!$F2431*유형화!$G$71/hourly1!$F$8763+유형화!$G$72*hourly1!$G2431/hourly1!$F$8763+유형화!$G$74*hourly1!I2431/hourly1!$I$8763</f>
        <v>0.23269161580448686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443">
        <f>유형화!$F$71*hourly1!B2432/hourly1!$B$8763+유형화!$F$72*hourly1!C2432/hourly1!$C$8763+유형화!$F$73*hourly1!D2432/hourly1!$D$8763+유형화!$F$74*hourly1!E2432/hourly1!$E$8763</f>
        <v>80.189669083577854</v>
      </c>
      <c r="C2431" s="441">
        <f>hourly1!$F2432*유형화!$G$71/hourly1!$F$8763+유형화!$G$72*hourly1!$G2432/hourly1!$F$8763+유형화!$G$74*hourly1!I2432/hourly1!$I$8763</f>
        <v>0.37043092239441194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443">
        <f>유형화!$F$71*hourly1!B2433/hourly1!$B$8763+유형화!$F$72*hourly1!C2433/hourly1!$C$8763+유형화!$F$73*hourly1!D2433/hourly1!$D$8763+유형화!$F$74*hourly1!E2433/hourly1!$E$8763</f>
        <v>86.682594981055544</v>
      </c>
      <c r="C2432" s="441">
        <f>hourly1!$F2433*유형화!$G$71/hourly1!$F$8763+유형화!$G$72*hourly1!$G2433/hourly1!$F$8763+유형화!$G$74*hourly1!I2433/hourly1!$I$8763</f>
        <v>3.8752623651851552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443">
        <f>유형화!$F$71*hourly1!B2434/hourly1!$B$8763+유형화!$F$72*hourly1!C2434/hourly1!$C$8763+유형화!$F$73*hourly1!D2434/hourly1!$D$8763+유형화!$F$74*hourly1!E2434/hourly1!$E$8763</f>
        <v>208.90750204886388</v>
      </c>
      <c r="C2433" s="441">
        <f>hourly1!$F2434*유형화!$G$71/hourly1!$F$8763+유형화!$G$72*hourly1!$G2434/hourly1!$F$8763+유형화!$G$74*hourly1!I2434/hourly1!$I$8763</f>
        <v>3.5498643272105679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443">
        <f>유형화!$F$71*hourly1!B2435/hourly1!$B$8763+유형화!$F$72*hourly1!C2435/hourly1!$C$8763+유형화!$F$73*hourly1!D2435/hourly1!$D$8763+유형화!$F$74*hourly1!E2435/hourly1!$E$8763</f>
        <v>335.72949642782748</v>
      </c>
      <c r="C2434" s="441">
        <f>hourly1!$F2435*유형화!$G$71/hourly1!$F$8763+유형화!$G$72*hourly1!$G2435/hourly1!$F$8763+유형화!$G$74*hourly1!I2435/hourly1!$I$8763</f>
        <v>2.8534362817436794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443">
        <f>유형화!$F$71*hourly1!B2436/hourly1!$B$8763+유형화!$F$72*hourly1!C2436/hourly1!$C$8763+유형화!$F$73*hourly1!D2436/hourly1!$D$8763+유형화!$F$74*hourly1!E2436/hourly1!$E$8763</f>
        <v>409.64519758537767</v>
      </c>
      <c r="C2435" s="441">
        <f>hourly1!$F2436*유형화!$G$71/hourly1!$F$8763+유형화!$G$72*hourly1!$G2436/hourly1!$F$8763+유형화!$G$74*hourly1!I2436/hourly1!$I$8763</f>
        <v>2.0363588979143228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443">
        <f>유형화!$F$71*hourly1!B2437/hourly1!$B$8763+유형화!$F$72*hourly1!C2437/hourly1!$C$8763+유형화!$F$73*hourly1!D2437/hourly1!$D$8763+유형화!$F$74*hourly1!E2437/hourly1!$E$8763</f>
        <v>485.11272403649645</v>
      </c>
      <c r="C2436" s="441">
        <f>hourly1!$F2437*유형화!$G$71/hourly1!$F$8763+유형화!$G$72*hourly1!$G2437/hourly1!$F$8763+유형화!$G$74*hourly1!I2437/hourly1!$I$8763</f>
        <v>1.3818009441101002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443">
        <f>유형화!$F$71*hourly1!B2438/hourly1!$B$8763+유형화!$F$72*hourly1!C2438/hourly1!$C$8763+유형화!$F$73*hourly1!D2438/hourly1!$D$8763+유형화!$F$74*hourly1!E2438/hourly1!$E$8763</f>
        <v>408.49141012688034</v>
      </c>
      <c r="C2437" s="441">
        <f>hourly1!$F2438*유형화!$G$71/hourly1!$F$8763+유형화!$G$72*hourly1!$G2438/hourly1!$F$8763+유형화!$G$74*hourly1!I2438/hourly1!$I$8763</f>
        <v>0.7036427630168226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443">
        <f>유형화!$F$71*hourly1!B2439/hourly1!$B$8763+유형화!$F$72*hourly1!C2439/hourly1!$C$8763+유형화!$F$73*hourly1!D2439/hourly1!$D$8763+유형화!$F$74*hourly1!E2439/hourly1!$E$8763</f>
        <v>239.83506857973347</v>
      </c>
      <c r="C2438" s="441">
        <f>hourly1!$F2439*유형화!$G$71/hourly1!$F$8763+유형화!$G$72*hourly1!$G2439/hourly1!$F$8763+유형화!$G$74*hourly1!I2439/hourly1!$I$8763</f>
        <v>0.46911492066007521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443">
        <f>유형화!$F$71*hourly1!B2440/hourly1!$B$8763+유형화!$F$72*hourly1!C2440/hourly1!$C$8763+유형화!$F$73*hourly1!D2440/hourly1!$D$8763+유형화!$F$74*hourly1!E2440/hourly1!$E$8763</f>
        <v>325.45291339124043</v>
      </c>
      <c r="C2439" s="441">
        <f>hourly1!$F2440*유형화!$G$71/hourly1!$F$8763+유형화!$G$72*hourly1!$G2440/hourly1!$F$8763+유형화!$G$74*hourly1!I2440/hourly1!$I$8763</f>
        <v>0.44124427827580692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443">
        <f>유형화!$F$71*hourly1!B2441/hourly1!$B$8763+유형화!$F$72*hourly1!C2441/hourly1!$C$8763+유형화!$F$73*hourly1!D2441/hourly1!$D$8763+유형화!$F$74*hourly1!E2441/hourly1!$E$8763</f>
        <v>475.6507188346547</v>
      </c>
      <c r="C2440" s="441">
        <f>hourly1!$F2441*유형화!$G$71/hourly1!$F$8763+유형화!$G$72*hourly1!$G2441/hourly1!$F$8763+유형화!$G$74*hourly1!I2441/hourly1!$I$8763</f>
        <v>0.34582174654804487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443">
        <f>유형화!$F$71*hourly1!B2442/hourly1!$B$8763+유형화!$F$72*hourly1!C2442/hourly1!$C$8763+유형화!$F$73*hourly1!D2442/hourly1!$D$8763+유형화!$F$74*hourly1!E2442/hourly1!$E$8763</f>
        <v>400.03423783065773</v>
      </c>
      <c r="C2441" s="441">
        <f>hourly1!$F2442*유형화!$G$71/hourly1!$F$8763+유형화!$G$72*hourly1!$G2442/hourly1!$F$8763+유형화!$G$74*hourly1!I2442/hourly1!$I$8763</f>
        <v>0.32994721021948648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443">
        <f>유형화!$F$71*hourly1!B2443/hourly1!$B$8763+유형화!$F$72*hourly1!C2443/hourly1!$C$8763+유형화!$F$73*hourly1!D2443/hourly1!$D$8763+유형화!$F$74*hourly1!E2443/hourly1!$E$8763</f>
        <v>343.5882222844557</v>
      </c>
      <c r="C2442" s="441">
        <f>hourly1!$F2443*유형화!$G$71/hourly1!$F$8763+유형화!$G$72*hourly1!$G2443/hourly1!$F$8763+유형화!$G$74*hourly1!I2443/hourly1!$I$8763</f>
        <v>0.34583830160010254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443">
        <f>유형화!$F$71*hourly1!B2444/hourly1!$B$8763+유형화!$F$72*hourly1!C2444/hourly1!$C$8763+유형화!$F$73*hourly1!D2444/hourly1!$D$8763+유형화!$F$74*hourly1!E2444/hourly1!$E$8763</f>
        <v>193.74943368957048</v>
      </c>
      <c r="C2443" s="441">
        <f>hourly1!$F2444*유형화!$G$71/hourly1!$F$8763+유형화!$G$72*hourly1!$G2444/hourly1!$F$8763+유형화!$G$74*hourly1!I2444/hourly1!$I$8763</f>
        <v>0.44130637488132873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443">
        <f>유형화!$F$71*hourly1!B2445/hourly1!$B$8763+유형화!$F$72*hourly1!C2445/hourly1!$C$8763+유형화!$F$73*hourly1!D2445/hourly1!$D$8763+유형화!$F$74*hourly1!E2445/hourly1!$E$8763</f>
        <v>143.45493604847874</v>
      </c>
      <c r="C2444" s="441">
        <f>hourly1!$F2445*유형화!$G$71/hourly1!$F$8763+유형화!$G$72*hourly1!$G2445/hourly1!$F$8763+유형화!$G$74*hourly1!I2445/hourly1!$I$8763</f>
        <v>0.53293464634451004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443">
        <f>유형화!$F$71*hourly1!B2446/hourly1!$B$8763+유형화!$F$72*hourly1!C2446/hourly1!$C$8763+유형화!$F$73*hourly1!D2446/hourly1!$D$8763+유형화!$F$74*hourly1!E2446/hourly1!$E$8763</f>
        <v>151.57992702067631</v>
      </c>
      <c r="C2445" s="441">
        <f>hourly1!$F2446*유형화!$G$71/hourly1!$F$8763+유형화!$G$72*hourly1!$G2446/hourly1!$F$8763+유형화!$G$74*hourly1!I2446/hourly1!$I$8763</f>
        <v>0.53702022701234298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443">
        <f>유형화!$F$71*hourly1!B2447/hourly1!$B$8763+유형화!$F$72*hourly1!C2447/hourly1!$C$8763+유형화!$F$73*hourly1!D2447/hourly1!$D$8763+유형화!$F$74*hourly1!E2447/hourly1!$E$8763</f>
        <v>80.399719274916777</v>
      </c>
      <c r="C2446" s="441">
        <f>hourly1!$F2447*유형화!$G$71/hourly1!$F$8763+유형화!$G$72*hourly1!$G2447/hourly1!$F$8763+유형화!$G$74*hourly1!I2447/hourly1!$I$8763</f>
        <v>0.96908731669533477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443">
        <f>유형화!$F$71*hourly1!B2448/hourly1!$B$8763+유형화!$F$72*hourly1!C2448/hourly1!$C$8763+유형화!$F$73*hourly1!D2448/hourly1!$D$8763+유형화!$F$74*hourly1!E2448/hourly1!$E$8763</f>
        <v>78.996845641149719</v>
      </c>
      <c r="C2447" s="441">
        <f>hourly1!$F2448*유형화!$G$71/hourly1!$F$8763+유형화!$G$72*hourly1!$G2448/hourly1!$F$8763+유형화!$G$74*hourly1!I2448/hourly1!$I$8763</f>
        <v>0.39788392872181222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443">
        <f>유형화!$F$71*hourly1!B2449/hourly1!$B$8763+유형화!$F$72*hourly1!C2449/hourly1!$C$8763+유형화!$F$73*hourly1!D2449/hourly1!$D$8763+유형화!$F$74*hourly1!E2449/hourly1!$E$8763</f>
        <v>77.746640553311451</v>
      </c>
      <c r="C2448" s="441">
        <f>hourly1!$F2449*유형화!$G$71/hourly1!$F$8763+유형화!$G$72*hourly1!$G2449/hourly1!$F$8763+유형화!$G$74*hourly1!I2449/hourly1!$I$8763</f>
        <v>0.31838202064702037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443">
        <f>유형화!$F$71*hourly1!B2450/hourly1!$B$8763+유형화!$F$72*hourly1!C2450/hourly1!$C$8763+유형화!$F$73*hourly1!D2450/hourly1!$D$8763+유형화!$F$74*hourly1!E2450/hourly1!$E$8763</f>
        <v>77.537389112045247</v>
      </c>
      <c r="C2449" s="441">
        <f>hourly1!$F2450*유형화!$G$71/hourly1!$F$8763+유형화!$G$72*hourly1!$G2450/hourly1!$F$8763+유형화!$G$74*hourly1!I2450/hourly1!$I$8763</f>
        <v>0.29465232436109356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443">
        <f>유형화!$F$71*hourly1!B2451/hourly1!$B$8763+유형화!$F$72*hourly1!C2451/hourly1!$C$8763+유형화!$F$73*hourly1!D2451/hourly1!$D$8763+유형화!$F$74*hourly1!E2451/hourly1!$E$8763</f>
        <v>78.291052895718067</v>
      </c>
      <c r="C2450" s="441">
        <f>hourly1!$F2451*유형화!$G$71/hourly1!$F$8763+유형화!$G$72*hourly1!$G2451/hourly1!$F$8763+유형화!$G$74*hourly1!I2451/hourly1!$I$8763</f>
        <v>0.25062461822138316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443">
        <f>유형화!$F$71*hourly1!B2452/hourly1!$B$8763+유형화!$F$72*hourly1!C2452/hourly1!$C$8763+유형화!$F$73*hourly1!D2452/hourly1!$D$8763+유형화!$F$74*hourly1!E2452/hourly1!$E$8763</f>
        <v>78.799590973758683</v>
      </c>
      <c r="C2451" s="441">
        <f>hourly1!$F2452*유형화!$G$71/hourly1!$F$8763+유형화!$G$72*hourly1!$G2452/hourly1!$F$8763+유형화!$G$74*hourly1!I2452/hourly1!$I$8763</f>
        <v>0.25391901293975244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443">
        <f>유형화!$F$71*hourly1!B2453/hourly1!$B$8763+유형화!$F$72*hourly1!C2453/hourly1!$C$8763+유형화!$F$73*hourly1!D2453/hourly1!$D$8763+유형화!$F$74*hourly1!E2453/hourly1!$E$8763</f>
        <v>79.553539153493347</v>
      </c>
      <c r="C2452" s="441">
        <f>hourly1!$F2453*유형화!$G$71/hourly1!$F$8763+유형화!$G$72*hourly1!$G2453/hourly1!$F$8763+유형화!$G$74*hourly1!I2453/hourly1!$I$8763</f>
        <v>0.24129296592880103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443">
        <f>유형화!$F$71*hourly1!B2454/hourly1!$B$8763+유형화!$F$72*hourly1!C2454/hourly1!$C$8763+유형화!$F$73*hourly1!D2454/hourly1!$D$8763+유형화!$F$74*hourly1!E2454/hourly1!$E$8763</f>
        <v>79.984446586521017</v>
      </c>
      <c r="C2453" s="441">
        <f>hourly1!$F2454*유형화!$G$71/hourly1!$F$8763+유형화!$G$72*hourly1!$G2454/hourly1!$F$8763+유형화!$G$74*hourly1!I2454/hourly1!$I$8763</f>
        <v>0.2326209687874618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443">
        <f>유형화!$F$71*hourly1!B2455/hourly1!$B$8763+유형화!$F$72*hourly1!C2455/hourly1!$C$8763+유형화!$F$73*hourly1!D2455/hourly1!$D$8763+유형화!$F$74*hourly1!E2455/hourly1!$E$8763</f>
        <v>80.365214993846692</v>
      </c>
      <c r="C2454" s="441">
        <f>hourly1!$F2455*유형화!$G$71/hourly1!$F$8763+유형화!$G$72*hourly1!$G2455/hourly1!$F$8763+유형화!$G$74*hourly1!I2455/hourly1!$I$8763</f>
        <v>0.23268203449230665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443">
        <f>유형화!$F$71*hourly1!B2456/hourly1!$B$8763+유형화!$F$72*hourly1!C2456/hourly1!$C$8763+유형화!$F$73*hourly1!D2456/hourly1!$D$8763+유형화!$F$74*hourly1!E2456/hourly1!$E$8763</f>
        <v>81.650199278948079</v>
      </c>
      <c r="C2455" s="441">
        <f>hourly1!$F2456*유형화!$G$71/hourly1!$F$8763+유형화!$G$72*hourly1!$G2456/hourly1!$F$8763+유형화!$G$74*hourly1!I2456/hourly1!$I$8763</f>
        <v>0.2618229284350499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443">
        <f>유형화!$F$71*hourly1!B2457/hourly1!$B$8763+유형화!$F$72*hourly1!C2457/hourly1!$C$8763+유형화!$F$73*hourly1!D2457/hourly1!$D$8763+유형화!$F$74*hourly1!E2457/hourly1!$E$8763</f>
        <v>88.29066037343847</v>
      </c>
      <c r="C2456" s="441">
        <f>hourly1!$F2457*유형화!$G$71/hourly1!$F$8763+유형화!$G$72*hourly1!$G2457/hourly1!$F$8763+유형화!$G$74*hourly1!I2457/hourly1!$I$8763</f>
        <v>4.2967533235340261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443">
        <f>유형화!$F$71*hourly1!B2458/hourly1!$B$8763+유형화!$F$72*hourly1!C2458/hourly1!$C$8763+유형화!$F$73*hourly1!D2458/hourly1!$D$8763+유형화!$F$74*hourly1!E2458/hourly1!$E$8763</f>
        <v>144.34257142899287</v>
      </c>
      <c r="C2457" s="441">
        <f>hourly1!$F2458*유형화!$G$71/hourly1!$F$8763+유형화!$G$72*hourly1!$G2458/hourly1!$F$8763+유형화!$G$74*hourly1!I2458/hourly1!$I$8763</f>
        <v>4.1072643795993056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443">
        <f>유형화!$F$71*hourly1!B2459/hourly1!$B$8763+유형화!$F$72*hourly1!C2459/hourly1!$C$8763+유형화!$F$73*hourly1!D2459/hourly1!$D$8763+유형화!$F$74*hourly1!E2459/hourly1!$E$8763</f>
        <v>147.2966668634154</v>
      </c>
      <c r="C2458" s="441">
        <f>hourly1!$F2459*유형화!$G$71/hourly1!$F$8763+유형화!$G$72*hourly1!$G2459/hourly1!$F$8763+유형화!$G$74*hourly1!I2459/hourly1!$I$8763</f>
        <v>4.0258271677465425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443">
        <f>유형화!$F$71*hourly1!B2460/hourly1!$B$8763+유형화!$F$72*hourly1!C2460/hourly1!$C$8763+유형화!$F$73*hourly1!D2460/hourly1!$D$8763+유형화!$F$74*hourly1!E2460/hourly1!$E$8763</f>
        <v>151.05320096704551</v>
      </c>
      <c r="C2459" s="441">
        <f>hourly1!$F2460*유형화!$G$71/hourly1!$F$8763+유형화!$G$72*hourly1!$G2460/hourly1!$F$8763+유형화!$G$74*hourly1!I2460/hourly1!$I$8763</f>
        <v>3.5799614724936264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443">
        <f>유형화!$F$71*hourly1!B2461/hourly1!$B$8763+유형화!$F$72*hourly1!C2461/hourly1!$C$8763+유형화!$F$73*hourly1!D2461/hourly1!$D$8763+유형화!$F$74*hourly1!E2461/hourly1!$E$8763</f>
        <v>153.65147919197821</v>
      </c>
      <c r="C2460" s="441">
        <f>hourly1!$F2461*유형화!$G$71/hourly1!$F$8763+유형화!$G$72*hourly1!$G2461/hourly1!$F$8763+유형화!$G$74*hourly1!I2461/hourly1!$I$8763</f>
        <v>2.9977889374629565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443">
        <f>유형화!$F$71*hourly1!B2462/hourly1!$B$8763+유형화!$F$72*hourly1!C2462/hourly1!$C$8763+유형화!$F$73*hourly1!D2462/hourly1!$D$8763+유형화!$F$74*hourly1!E2462/hourly1!$E$8763</f>
        <v>150.87300076684002</v>
      </c>
      <c r="C2461" s="441">
        <f>hourly1!$F2462*유형화!$G$71/hourly1!$F$8763+유형화!$G$72*hourly1!$G2462/hourly1!$F$8763+유형화!$G$74*hourly1!I2462/hourly1!$I$8763</f>
        <v>2.5861882582914917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443">
        <f>유형화!$F$71*hourly1!B2463/hourly1!$B$8763+유형화!$F$72*hourly1!C2463/hourly1!$C$8763+유형화!$F$73*hourly1!D2463/hourly1!$D$8763+유형화!$F$74*hourly1!E2463/hourly1!$E$8763</f>
        <v>149.90702883443709</v>
      </c>
      <c r="C2462" s="441">
        <f>hourly1!$F2463*유형화!$G$71/hourly1!$F$8763+유형화!$G$72*hourly1!$G2463/hourly1!$F$8763+유형화!$G$74*hourly1!I2463/hourly1!$I$8763</f>
        <v>1.9169240818325406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443">
        <f>유형화!$F$71*hourly1!B2464/hourly1!$B$8763+유형화!$F$72*hourly1!C2464/hourly1!$C$8763+유형화!$F$73*hourly1!D2464/hourly1!$D$8763+유형화!$F$74*hourly1!E2464/hourly1!$E$8763</f>
        <v>142.78854128835914</v>
      </c>
      <c r="C2463" s="441">
        <f>hourly1!$F2464*유형화!$G$71/hourly1!$F$8763+유형화!$G$72*hourly1!$G2464/hourly1!$F$8763+유형화!$G$74*hourly1!I2464/hourly1!$I$8763</f>
        <v>2.2615776465109692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443">
        <f>유형화!$F$71*hourly1!B2465/hourly1!$B$8763+유형화!$F$72*hourly1!C2465/hourly1!$C$8763+유형화!$F$73*hourly1!D2465/hourly1!$D$8763+유형화!$F$74*hourly1!E2465/hourly1!$E$8763</f>
        <v>145.32419531713123</v>
      </c>
      <c r="C2464" s="441">
        <f>hourly1!$F2465*유형화!$G$71/hourly1!$F$8763+유형화!$G$72*hourly1!$G2465/hourly1!$F$8763+유형화!$G$74*hourly1!I2465/hourly1!$I$8763</f>
        <v>2.189726355570861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443">
        <f>유형화!$F$71*hourly1!B2466/hourly1!$B$8763+유형화!$F$72*hourly1!C2466/hourly1!$C$8763+유형화!$F$73*hourly1!D2466/hourly1!$D$8763+유형화!$F$74*hourly1!E2466/hourly1!$E$8763</f>
        <v>144.12469330718426</v>
      </c>
      <c r="C2465" s="441">
        <f>hourly1!$F2466*유형화!$G$71/hourly1!$F$8763+유형화!$G$72*hourly1!$G2466/hourly1!$F$8763+유형화!$G$74*hourly1!I2466/hourly1!$I$8763</f>
        <v>2.3474972751512255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443">
        <f>유형화!$F$71*hourly1!B2467/hourly1!$B$8763+유형화!$F$72*hourly1!C2467/hourly1!$C$8763+유형화!$F$73*hourly1!D2467/hourly1!$D$8763+유형화!$F$74*hourly1!E2467/hourly1!$E$8763</f>
        <v>142.79521281710879</v>
      </c>
      <c r="C2466" s="441">
        <f>hourly1!$F2467*유형화!$G$71/hourly1!$F$8763+유형화!$G$72*hourly1!$G2467/hourly1!$F$8763+유형화!$G$74*hourly1!I2467/hourly1!$I$8763</f>
        <v>2.5168259254344596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443">
        <f>유형화!$F$71*hourly1!B2468/hourly1!$B$8763+유형화!$F$72*hourly1!C2468/hourly1!$C$8763+유형화!$F$73*hourly1!D2468/hourly1!$D$8763+유형화!$F$74*hourly1!E2468/hourly1!$E$8763</f>
        <v>141.04124980390361</v>
      </c>
      <c r="C2467" s="441">
        <f>hourly1!$F2468*유형화!$G$71/hourly1!$F$8763+유형화!$G$72*hourly1!$G2468/hourly1!$F$8763+유형화!$G$74*hourly1!I2468/hourly1!$I$8763</f>
        <v>2.5582698306287615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443">
        <f>유형화!$F$71*hourly1!B2469/hourly1!$B$8763+유형화!$F$72*hourly1!C2469/hourly1!$C$8763+유형화!$F$73*hourly1!D2469/hourly1!$D$8763+유형화!$F$74*hourly1!E2469/hourly1!$E$8763</f>
        <v>147.92425333979776</v>
      </c>
      <c r="C2468" s="441">
        <f>hourly1!$F2469*유형화!$G$71/hourly1!$F$8763+유형화!$G$72*hourly1!$G2469/hourly1!$F$8763+유형화!$G$74*hourly1!I2469/hourly1!$I$8763</f>
        <v>2.3294979918848804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443">
        <f>유형화!$F$71*hourly1!B2470/hourly1!$B$8763+유형화!$F$72*hourly1!C2470/hourly1!$C$8763+유형화!$F$73*hourly1!D2470/hourly1!$D$8763+유형화!$F$74*hourly1!E2470/hourly1!$E$8763</f>
        <v>156.89460686587333</v>
      </c>
      <c r="C2469" s="441">
        <f>hourly1!$F2470*유형화!$G$71/hourly1!$F$8763+유형화!$G$72*hourly1!$G2470/hourly1!$F$8763+유형화!$G$74*hourly1!I2470/hourly1!$I$8763</f>
        <v>2.2858484443702065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443">
        <f>유형화!$F$71*hourly1!B2471/hourly1!$B$8763+유형화!$F$72*hourly1!C2471/hourly1!$C$8763+유형화!$F$73*hourly1!D2471/hourly1!$D$8763+유형화!$F$74*hourly1!E2471/hourly1!$E$8763</f>
        <v>85.385082700308914</v>
      </c>
      <c r="C2470" s="441">
        <f>hourly1!$F2471*유형화!$G$71/hourly1!$F$8763+유형화!$G$72*hourly1!$G2471/hourly1!$F$8763+유형화!$G$74*hourly1!I2471/hourly1!$I$8763</f>
        <v>2.9966360266580807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443">
        <f>유형화!$F$71*hourly1!B2472/hourly1!$B$8763+유형화!$F$72*hourly1!C2472/hourly1!$C$8763+유형화!$F$73*hourly1!D2472/hourly1!$D$8763+유형화!$F$74*hourly1!E2472/hourly1!$E$8763</f>
        <v>83.70375214246225</v>
      </c>
      <c r="C2471" s="441">
        <f>hourly1!$F2472*유형화!$G$71/hourly1!$F$8763+유형화!$G$72*hourly1!$G2472/hourly1!$F$8763+유형화!$G$74*hourly1!I2472/hourly1!$I$8763</f>
        <v>0.36581921853369526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443">
        <f>유형화!$F$71*hourly1!B2473/hourly1!$B$8763+유형화!$F$72*hourly1!C2473/hourly1!$C$8763+유형화!$F$73*hourly1!D2473/hourly1!$D$8763+유형화!$F$74*hourly1!E2473/hourly1!$E$8763</f>
        <v>82.006173089615928</v>
      </c>
      <c r="C2472" s="441">
        <f>hourly1!$F2473*유형화!$G$71/hourly1!$F$8763+유형화!$G$72*hourly1!$G2473/hourly1!$F$8763+유형화!$G$74*hourly1!I2473/hourly1!$I$8763</f>
        <v>0.33854589213028152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443">
        <f>유형화!$F$71*hourly1!B2474/hourly1!$B$8763+유형화!$F$72*hourly1!C2474/hourly1!$C$8763+유형화!$F$73*hourly1!D2474/hourly1!$D$8763+유형화!$F$74*hourly1!E2474/hourly1!$E$8763</f>
        <v>81.364530615866144</v>
      </c>
      <c r="C2473" s="441">
        <f>hourly1!$F2474*유형화!$G$71/hourly1!$F$8763+유형화!$G$72*hourly1!$G2474/hourly1!$F$8763+유형화!$G$74*hourly1!I2474/hourly1!$I$8763</f>
        <v>0.29090845694728346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443">
        <f>유형화!$F$71*hourly1!B2475/hourly1!$B$8763+유형화!$F$72*hourly1!C2475/hourly1!$C$8763+유형화!$F$73*hourly1!D2475/hourly1!$D$8763+유형화!$F$74*hourly1!E2475/hourly1!$E$8763</f>
        <v>81.518829699216155</v>
      </c>
      <c r="C2474" s="441">
        <f>hourly1!$F2475*유형화!$G$71/hourly1!$F$8763+유형화!$G$72*hourly1!$G2475/hourly1!$F$8763+유형화!$G$74*hourly1!I2475/hourly1!$I$8763</f>
        <v>0.2613982579970876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443">
        <f>유형화!$F$71*hourly1!B2476/hourly1!$B$8763+유형화!$F$72*hourly1!C2476/hourly1!$C$8763+유형화!$F$73*hourly1!D2476/hourly1!$D$8763+유형화!$F$74*hourly1!E2476/hourly1!$E$8763</f>
        <v>81.292497833337038</v>
      </c>
      <c r="C2475" s="441">
        <f>hourly1!$F2476*유형화!$G$71/hourly1!$F$8763+유형화!$G$72*hourly1!$G2476/hourly1!$F$8763+유형화!$G$74*hourly1!I2476/hourly1!$I$8763</f>
        <v>0.25299957081774976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443">
        <f>유형화!$F$71*hourly1!B2477/hourly1!$B$8763+유형화!$F$72*hourly1!C2477/hourly1!$C$8763+유형화!$F$73*hourly1!D2477/hourly1!$D$8763+유형화!$F$74*hourly1!E2477/hourly1!$E$8763</f>
        <v>81.389007636921647</v>
      </c>
      <c r="C2476" s="441">
        <f>hourly1!$F2477*유형화!$G$71/hourly1!$F$8763+유형화!$G$72*hourly1!$G2477/hourly1!$F$8763+유형화!$G$74*hourly1!I2477/hourly1!$I$8763</f>
        <v>0.26397429686680607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443">
        <f>유형화!$F$71*hourly1!B2478/hourly1!$B$8763+유형화!$F$72*hourly1!C2478/hourly1!$C$8763+유형화!$F$73*hourly1!D2478/hourly1!$D$8763+유형화!$F$74*hourly1!E2478/hourly1!$E$8763</f>
        <v>81.438630009777938</v>
      </c>
      <c r="C2477" s="441">
        <f>hourly1!$F2478*유형화!$G$71/hourly1!$F$8763+유형화!$G$72*hourly1!$G2478/hourly1!$F$8763+유형화!$G$74*hourly1!I2478/hourly1!$I$8763</f>
        <v>0.32168696693703103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443">
        <f>유형화!$F$71*hourly1!B2479/hourly1!$B$8763+유형화!$F$72*hourly1!C2479/hourly1!$C$8763+유형화!$F$73*hourly1!D2479/hourly1!$D$8763+유형화!$F$74*hourly1!E2479/hourly1!$E$8763</f>
        <v>81.43097027584578</v>
      </c>
      <c r="C2478" s="441">
        <f>hourly1!$F2479*유형화!$G$71/hourly1!$F$8763+유형화!$G$72*hourly1!$G2479/hourly1!$F$8763+유형화!$G$74*hourly1!I2479/hourly1!$I$8763</f>
        <v>0.50825961413720755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443">
        <f>유형화!$F$71*hourly1!B2480/hourly1!$B$8763+유형화!$F$72*hourly1!C2480/hourly1!$C$8763+유형화!$F$73*hourly1!D2480/hourly1!$D$8763+유형화!$F$74*hourly1!E2480/hourly1!$E$8763</f>
        <v>82.546122712686511</v>
      </c>
      <c r="C2479" s="441">
        <f>hourly1!$F2480*유형화!$G$71/hourly1!$F$8763+유형화!$G$72*hourly1!$G2480/hourly1!$F$8763+유형화!$G$74*hourly1!I2480/hourly1!$I$8763</f>
        <v>0.69772678787527131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443">
        <f>유형화!$F$71*hourly1!B2481/hourly1!$B$8763+유형화!$F$72*hourly1!C2481/hourly1!$C$8763+유형화!$F$73*hourly1!D2481/hourly1!$D$8763+유형화!$F$74*hourly1!E2481/hourly1!$E$8763</f>
        <v>89.109801610415047</v>
      </c>
      <c r="C2480" s="441">
        <f>hourly1!$F2481*유형화!$G$71/hourly1!$F$8763+유형화!$G$72*hourly1!$G2481/hourly1!$F$8763+유형화!$G$74*hourly1!I2481/hourly1!$I$8763</f>
        <v>5.2901144200299779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443">
        <f>유형화!$F$71*hourly1!B2482/hourly1!$B$8763+유형화!$F$72*hourly1!C2482/hourly1!$C$8763+유형화!$F$73*hourly1!D2482/hourly1!$D$8763+유형화!$F$74*hourly1!E2482/hourly1!$E$8763</f>
        <v>83.428864388958701</v>
      </c>
      <c r="C2481" s="441">
        <f>hourly1!$F2482*유형화!$G$71/hourly1!$F$8763+유형화!$G$72*hourly1!$G2482/hourly1!$F$8763+유형화!$G$74*hourly1!I2482/hourly1!$I$8763</f>
        <v>5.2150313161067539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443">
        <f>유형화!$F$71*hourly1!B2483/hourly1!$B$8763+유형화!$F$72*hourly1!C2483/hourly1!$C$8763+유형화!$F$73*hourly1!D2483/hourly1!$D$8763+유형화!$F$74*hourly1!E2483/hourly1!$E$8763</f>
        <v>86.390695396263254</v>
      </c>
      <c r="C2482" s="441">
        <f>hourly1!$F2483*유형화!$G$71/hourly1!$F$8763+유형화!$G$72*hourly1!$G2483/hourly1!$F$8763+유형화!$G$74*hourly1!I2483/hourly1!$I$8763</f>
        <v>4.8193341597652619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443">
        <f>유형화!$F$71*hourly1!B2484/hourly1!$B$8763+유형화!$F$72*hourly1!C2484/hourly1!$C$8763+유형화!$F$73*hourly1!D2484/hourly1!$D$8763+유형화!$F$74*hourly1!E2484/hourly1!$E$8763</f>
        <v>90.687335540797903</v>
      </c>
      <c r="C2483" s="441">
        <f>hourly1!$F2484*유형화!$G$71/hourly1!$F$8763+유형화!$G$72*hourly1!$G2484/hourly1!$F$8763+유형화!$G$74*hourly1!I2484/hourly1!$I$8763</f>
        <v>4.4050855212415172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443">
        <f>유형화!$F$71*hourly1!B2485/hourly1!$B$8763+유형화!$F$72*hourly1!C2485/hourly1!$C$8763+유형화!$F$73*hourly1!D2485/hourly1!$D$8763+유형화!$F$74*hourly1!E2485/hourly1!$E$8763</f>
        <v>93.423365738216091</v>
      </c>
      <c r="C2484" s="441">
        <f>hourly1!$F2485*유형화!$G$71/hourly1!$F$8763+유형화!$G$72*hourly1!$G2485/hourly1!$F$8763+유형화!$G$74*hourly1!I2485/hourly1!$I$8763</f>
        <v>3.640946221314612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443">
        <f>유형화!$F$71*hourly1!B2486/hourly1!$B$8763+유형화!$F$72*hourly1!C2486/hourly1!$C$8763+유형화!$F$73*hourly1!D2486/hourly1!$D$8763+유형화!$F$74*hourly1!E2486/hourly1!$E$8763</f>
        <v>90.3290702263415</v>
      </c>
      <c r="C2485" s="441">
        <f>hourly1!$F2486*유형화!$G$71/hourly1!$F$8763+유형화!$G$72*hourly1!$G2486/hourly1!$F$8763+유형화!$G$74*hourly1!I2486/hourly1!$I$8763</f>
        <v>2.8568971366008755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443">
        <f>유형화!$F$71*hourly1!B2487/hourly1!$B$8763+유형화!$F$72*hourly1!C2487/hourly1!$C$8763+유형화!$F$73*hourly1!D2487/hourly1!$D$8763+유형화!$F$74*hourly1!E2487/hourly1!$E$8763</f>
        <v>88.772649410153832</v>
      </c>
      <c r="C2486" s="441">
        <f>hourly1!$F2487*유형화!$G$71/hourly1!$F$8763+유형화!$G$72*hourly1!$G2487/hourly1!$F$8763+유형화!$G$74*hourly1!I2487/hourly1!$I$8763</f>
        <v>1.7725676057166284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443">
        <f>유형화!$F$71*hourly1!B2488/hourly1!$B$8763+유형화!$F$72*hourly1!C2488/hourly1!$C$8763+유형화!$F$73*hourly1!D2488/hourly1!$D$8763+유형화!$F$74*hourly1!E2488/hourly1!$E$8763</f>
        <v>81.729057566961345</v>
      </c>
      <c r="C2487" s="441">
        <f>hourly1!$F2488*유형화!$G$71/hourly1!$F$8763+유형화!$G$72*hourly1!$G2488/hourly1!$F$8763+유형화!$G$74*hourly1!I2488/hourly1!$I$8763</f>
        <v>2.1230003995937836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443">
        <f>유형화!$F$71*hourly1!B2489/hourly1!$B$8763+유형화!$F$72*hourly1!C2489/hourly1!$C$8763+유형화!$F$73*hourly1!D2489/hourly1!$D$8763+유형화!$F$74*hourly1!E2489/hourly1!$E$8763</f>
        <v>84.446483338656975</v>
      </c>
      <c r="C2488" s="441">
        <f>hourly1!$F2489*유형화!$G$71/hourly1!$F$8763+유형화!$G$72*hourly1!$G2489/hourly1!$F$8763+유형화!$G$74*hourly1!I2489/hourly1!$I$8763</f>
        <v>2.1063106633941002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443">
        <f>유형화!$F$71*hourly1!B2490/hourly1!$B$8763+유형화!$F$72*hourly1!C2490/hourly1!$C$8763+유형화!$F$73*hourly1!D2490/hourly1!$D$8763+유형화!$F$74*hourly1!E2490/hourly1!$E$8763</f>
        <v>82.743330122998657</v>
      </c>
      <c r="C2489" s="441">
        <f>hourly1!$F2490*유형화!$G$71/hourly1!$F$8763+유형화!$G$72*hourly1!$G2490/hourly1!$F$8763+유형화!$G$74*hourly1!I2490/hourly1!$I$8763</f>
        <v>1.9990857742967973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443">
        <f>유형화!$F$71*hourly1!B2491/hourly1!$B$8763+유형화!$F$72*hourly1!C2491/hourly1!$C$8763+유형화!$F$73*hourly1!D2491/hourly1!$D$8763+유형화!$F$74*hourly1!E2491/hourly1!$E$8763</f>
        <v>81.573775018363193</v>
      </c>
      <c r="C2490" s="441">
        <f>hourly1!$F2491*유형화!$G$71/hourly1!$F$8763+유형화!$G$72*hourly1!$G2491/hourly1!$F$8763+유형화!$G$74*hourly1!I2491/hourly1!$I$8763</f>
        <v>2.1319454641322642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443">
        <f>유형화!$F$71*hourly1!B2492/hourly1!$B$8763+유형화!$F$72*hourly1!C2492/hourly1!$C$8763+유형화!$F$73*hourly1!D2492/hourly1!$D$8763+유형화!$F$74*hourly1!E2492/hourly1!$E$8763</f>
        <v>79.644462873297655</v>
      </c>
      <c r="C2491" s="441">
        <f>hourly1!$F2492*유형화!$G$71/hourly1!$F$8763+유형화!$G$72*hourly1!$G2492/hourly1!$F$8763+유형화!$G$74*hourly1!I2492/hourly1!$I$8763</f>
        <v>2.1025806828188296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443">
        <f>유형화!$F$71*hourly1!B2493/hourly1!$B$8763+유형화!$F$72*hourly1!C2493/hourly1!$C$8763+유형화!$F$73*hourly1!D2493/hourly1!$D$8763+유형화!$F$74*hourly1!E2493/hourly1!$E$8763</f>
        <v>86.40442719297215</v>
      </c>
      <c r="C2492" s="441">
        <f>hourly1!$F2493*유형화!$G$71/hourly1!$F$8763+유형화!$G$72*hourly1!$G2493/hourly1!$F$8763+유형화!$G$74*hourly1!I2493/hourly1!$I$8763</f>
        <v>1.9417629666063667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443">
        <f>유형화!$F$71*hourly1!B2494/hourly1!$B$8763+유형화!$F$72*hourly1!C2494/hourly1!$C$8763+유형화!$F$73*hourly1!D2494/hourly1!$D$8763+유형화!$F$74*hourly1!E2494/hourly1!$E$8763</f>
        <v>95.215509444549909</v>
      </c>
      <c r="C2493" s="441">
        <f>hourly1!$F2494*유형화!$G$71/hourly1!$F$8763+유형화!$G$72*hourly1!$G2494/hourly1!$F$8763+유형화!$G$74*hourly1!I2494/hourly1!$I$8763</f>
        <v>2.0460565805886759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443">
        <f>유형화!$F$71*hourly1!B2495/hourly1!$B$8763+유형화!$F$72*hourly1!C2495/hourly1!$C$8763+유형화!$F$73*hourly1!D2495/hourly1!$D$8763+유형화!$F$74*hourly1!E2495/hourly1!$E$8763</f>
        <v>84.814280844463312</v>
      </c>
      <c r="C2494" s="441">
        <f>hourly1!$F2495*유형화!$G$71/hourly1!$F$8763+유형화!$G$72*hourly1!$G2495/hourly1!$F$8763+유형화!$G$74*hourly1!I2495/hourly1!$I$8763</f>
        <v>2.8034818669671191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443">
        <f>유형화!$F$71*hourly1!B2496/hourly1!$B$8763+유형화!$F$72*hourly1!C2496/hourly1!$C$8763+유형화!$F$73*hourly1!D2496/hourly1!$D$8763+유형화!$F$74*hourly1!E2496/hourly1!$E$8763</f>
        <v>83.246116219556214</v>
      </c>
      <c r="C2495" s="441">
        <f>hourly1!$F2496*유형화!$G$71/hourly1!$F$8763+유형화!$G$72*hourly1!$G2496/hourly1!$F$8763+유형화!$G$74*hourly1!I2496/hourly1!$I$8763</f>
        <v>0.35844075917790191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443">
        <f>유형화!$F$71*hourly1!B2497/hourly1!$B$8763+유형화!$F$72*hourly1!C2497/hourly1!$C$8763+유형화!$F$73*hourly1!D2497/hourly1!$D$8763+유형화!$F$74*hourly1!E2497/hourly1!$E$8763</f>
        <v>81.691825382532429</v>
      </c>
      <c r="C2496" s="441">
        <f>hourly1!$F2497*유형화!$G$71/hourly1!$F$8763+유형화!$G$72*hourly1!$G2497/hourly1!$F$8763+유형화!$G$74*hourly1!I2497/hourly1!$I$8763</f>
        <v>0.34719175290738291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443">
        <f>유형화!$F$71*hourly1!B2498/hourly1!$B$8763+유형화!$F$72*hourly1!C2498/hourly1!$C$8763+유형화!$F$73*hourly1!D2498/hourly1!$D$8763+유형화!$F$74*hourly1!E2498/hourly1!$E$8763</f>
        <v>81.171861763839871</v>
      </c>
      <c r="C2497" s="441">
        <f>hourly1!$F2498*유형화!$G$71/hourly1!$F$8763+유형화!$G$72*hourly1!$G2498/hourly1!$F$8763+유형화!$G$74*hourly1!I2498/hourly1!$I$8763</f>
        <v>0.29082034525995526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443">
        <f>유형화!$F$71*hourly1!B2499/hourly1!$B$8763+유형화!$F$72*hourly1!C2499/hourly1!$C$8763+유형화!$F$73*hourly1!D2499/hourly1!$D$8763+유형화!$F$74*hourly1!E2499/hourly1!$E$8763</f>
        <v>83.778593407234382</v>
      </c>
      <c r="C2498" s="441">
        <f>hourly1!$F2499*유형화!$G$71/hourly1!$F$8763+유형화!$G$72*hourly1!$G2499/hourly1!$F$8763+유형화!$G$74*hourly1!I2499/hourly1!$I$8763</f>
        <v>0.25218934352635841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443">
        <f>유형화!$F$71*hourly1!B2500/hourly1!$B$8763+유형화!$F$72*hourly1!C2500/hourly1!$C$8763+유형화!$F$73*hourly1!D2500/hourly1!$D$8763+유형화!$F$74*hourly1!E2500/hourly1!$E$8763</f>
        <v>84.277229762388686</v>
      </c>
      <c r="C2499" s="441">
        <f>hourly1!$F2500*유형화!$G$71/hourly1!$F$8763+유형화!$G$72*hourly1!$G2500/hourly1!$F$8763+유형화!$G$74*hourly1!I2500/hourly1!$I$8763</f>
        <v>0.25341132467663369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443">
        <f>유형화!$F$71*hourly1!B2501/hourly1!$B$8763+유형화!$F$72*hourly1!C2501/hourly1!$C$8763+유형화!$F$73*hourly1!D2501/hourly1!$D$8763+유형화!$F$74*hourly1!E2501/hourly1!$E$8763</f>
        <v>85.05314279796589</v>
      </c>
      <c r="C2500" s="441">
        <f>hourly1!$F2501*유형화!$G$71/hourly1!$F$8763+유형화!$G$72*hourly1!$G2501/hourly1!$F$8763+유형화!$G$74*hourly1!I2501/hourly1!$I$8763</f>
        <v>0.44766963963453421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443">
        <f>유형화!$F$71*hourly1!B2502/hourly1!$B$8763+유형화!$F$72*hourly1!C2502/hourly1!$C$8763+유형화!$F$73*hourly1!D2502/hourly1!$D$8763+유형화!$F$74*hourly1!E2502/hourly1!$E$8763</f>
        <v>85.397864004453652</v>
      </c>
      <c r="C2501" s="441">
        <f>hourly1!$F2502*유형화!$G$71/hourly1!$F$8763+유형화!$G$72*hourly1!$G2502/hourly1!$F$8763+유형화!$G$74*hourly1!I2502/hourly1!$I$8763</f>
        <v>0.82222029422334753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443">
        <f>유형화!$F$71*hourly1!B2503/hourly1!$B$8763+유형화!$F$72*hourly1!C2503/hourly1!$C$8763+유형화!$F$73*hourly1!D2503/hourly1!$D$8763+유형화!$F$74*hourly1!E2503/hourly1!$E$8763</f>
        <v>85.841327523611497</v>
      </c>
      <c r="C2502" s="441">
        <f>hourly1!$F2503*유형화!$G$71/hourly1!$F$8763+유형화!$G$72*hourly1!$G2503/hourly1!$F$8763+유형화!$G$74*hourly1!I2503/hourly1!$I$8763</f>
        <v>1.1875806511948384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443">
        <f>유형화!$F$71*hourly1!B2504/hourly1!$B$8763+유형화!$F$72*hourly1!C2504/hourly1!$C$8763+유형화!$F$73*hourly1!D2504/hourly1!$D$8763+유형화!$F$74*hourly1!E2504/hourly1!$E$8763</f>
        <v>87.257299894860992</v>
      </c>
      <c r="C2503" s="441">
        <f>hourly1!$F2504*유형화!$G$71/hourly1!$F$8763+유형화!$G$72*hourly1!$G2504/hourly1!$F$8763+유형화!$G$74*hourly1!I2504/hourly1!$I$8763</f>
        <v>1.5454577607887217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443">
        <f>유형화!$F$71*hourly1!B2505/hourly1!$B$8763+유형화!$F$72*hourly1!C2505/hourly1!$C$8763+유형화!$F$73*hourly1!D2505/hourly1!$D$8763+유형화!$F$74*hourly1!E2505/hourly1!$E$8763</f>
        <v>93.474925664545481</v>
      </c>
      <c r="C2504" s="441">
        <f>hourly1!$F2505*유형화!$G$71/hourly1!$F$8763+유형화!$G$72*hourly1!$G2505/hourly1!$F$8763+유형화!$G$74*hourly1!I2505/hourly1!$I$8763</f>
        <v>6.234880799101945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443">
        <f>유형화!$F$71*hourly1!B2506/hourly1!$B$8763+유형화!$F$72*hourly1!C2506/hourly1!$C$8763+유형화!$F$73*hourly1!D2506/hourly1!$D$8763+유형화!$F$74*hourly1!E2506/hourly1!$E$8763</f>
        <v>228.69005893074944</v>
      </c>
      <c r="C2505" s="441">
        <f>hourly1!$F2506*유형화!$G$71/hourly1!$F$8763+유형화!$G$72*hourly1!$G2506/hourly1!$F$8763+유형화!$G$74*hourly1!I2506/hourly1!$I$8763</f>
        <v>5.8523224112554777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443">
        <f>유형화!$F$71*hourly1!B2507/hourly1!$B$8763+유형화!$F$72*hourly1!C2507/hourly1!$C$8763+유형화!$F$73*hourly1!D2507/hourly1!$D$8763+유형화!$F$74*hourly1!E2507/hourly1!$E$8763</f>
        <v>356.66071952360653</v>
      </c>
      <c r="C2506" s="441">
        <f>hourly1!$F2507*유형화!$G$71/hourly1!$F$8763+유형화!$G$72*hourly1!$G2507/hourly1!$F$8763+유형화!$G$74*hourly1!I2507/hourly1!$I$8763</f>
        <v>5.1328704119783044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443">
        <f>유형화!$F$71*hourly1!B2508/hourly1!$B$8763+유형화!$F$72*hourly1!C2508/hourly1!$C$8763+유형화!$F$73*hourly1!D2508/hourly1!$D$8763+유형화!$F$74*hourly1!E2508/hourly1!$E$8763</f>
        <v>431.00853205751275</v>
      </c>
      <c r="C2507" s="441">
        <f>hourly1!$F2508*유형화!$G$71/hourly1!$F$8763+유형화!$G$72*hourly1!$G2508/hourly1!$F$8763+유형화!$G$74*hourly1!I2508/hourly1!$I$8763</f>
        <v>4.3063447021561565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443">
        <f>유형화!$F$71*hourly1!B2509/hourly1!$B$8763+유형화!$F$72*hourly1!C2509/hourly1!$C$8763+유형화!$F$73*hourly1!D2509/hourly1!$D$8763+유형화!$F$74*hourly1!E2509/hourly1!$E$8763</f>
        <v>503.89991840162202</v>
      </c>
      <c r="C2508" s="441">
        <f>hourly1!$F2509*유형화!$G$71/hourly1!$F$8763+유형화!$G$72*hourly1!$G2509/hourly1!$F$8763+유형화!$G$74*hourly1!I2509/hourly1!$I$8763</f>
        <v>3.5799210248023341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443">
        <f>유형화!$F$71*hourly1!B2510/hourly1!$B$8763+유형화!$F$72*hourly1!C2510/hourly1!$C$8763+유형화!$F$73*hourly1!D2510/hourly1!$D$8763+유형화!$F$74*hourly1!E2510/hourly1!$E$8763</f>
        <v>424.82083950580198</v>
      </c>
      <c r="C2509" s="441">
        <f>hourly1!$F2510*유형화!$G$71/hourly1!$F$8763+유형화!$G$72*hourly1!$G2510/hourly1!$F$8763+유형화!$G$74*hourly1!I2510/hourly1!$I$8763</f>
        <v>3.0519925429090025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443">
        <f>유형화!$F$71*hourly1!B2511/hourly1!$B$8763+유형화!$F$72*hourly1!C2511/hourly1!$C$8763+유형화!$F$73*hourly1!D2511/hourly1!$D$8763+유형화!$F$74*hourly1!E2511/hourly1!$E$8763</f>
        <v>255.38688802657546</v>
      </c>
      <c r="C2510" s="441">
        <f>hourly1!$F2511*유형화!$G$71/hourly1!$F$8763+유형화!$G$72*hourly1!$G2511/hourly1!$F$8763+유형화!$G$74*hourly1!I2511/hourly1!$I$8763</f>
        <v>2.0699980966432436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443">
        <f>유형화!$F$71*hourly1!B2512/hourly1!$B$8763+유형화!$F$72*hourly1!C2512/hourly1!$C$8763+유형화!$F$73*hourly1!D2512/hourly1!$D$8763+유형화!$F$74*hourly1!E2512/hourly1!$E$8763</f>
        <v>338.16213258086856</v>
      </c>
      <c r="C2511" s="441">
        <f>hourly1!$F2512*유형화!$G$71/hourly1!$F$8763+유형화!$G$72*hourly1!$G2512/hourly1!$F$8763+유형화!$G$74*hourly1!I2512/hourly1!$I$8763</f>
        <v>2.3138372158438867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443">
        <f>유형화!$F$71*hourly1!B2513/hourly1!$B$8763+유형화!$F$72*hourly1!C2513/hourly1!$C$8763+유형화!$F$73*hourly1!D2513/hourly1!$D$8763+유형화!$F$74*hourly1!E2513/hourly1!$E$8763</f>
        <v>485.57673388458363</v>
      </c>
      <c r="C2512" s="441">
        <f>hourly1!$F2513*유형화!$G$71/hourly1!$F$8763+유형화!$G$72*hourly1!$G2513/hourly1!$F$8763+유형화!$G$74*hourly1!I2513/hourly1!$I$8763</f>
        <v>2.1647670373413961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443">
        <f>유형화!$F$71*hourly1!B2514/hourly1!$B$8763+유형화!$F$72*hourly1!C2514/hourly1!$C$8763+유형화!$F$73*hourly1!D2514/hourly1!$D$8763+유형화!$F$74*hourly1!E2514/hourly1!$E$8763</f>
        <v>409.91054518891195</v>
      </c>
      <c r="C2513" s="441">
        <f>hourly1!$F2514*유형화!$G$71/hourly1!$F$8763+유형화!$G$72*hourly1!$G2514/hourly1!$F$8763+유형화!$G$74*hourly1!I2514/hourly1!$I$8763</f>
        <v>2.1100363990842288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443">
        <f>유형화!$F$71*hourly1!B2515/hourly1!$B$8763+유형화!$F$72*hourly1!C2515/hourly1!$C$8763+유형화!$F$73*hourly1!D2515/hourly1!$D$8763+유형화!$F$74*hourly1!E2515/hourly1!$E$8763</f>
        <v>354.03030242819534</v>
      </c>
      <c r="C2514" s="441">
        <f>hourly1!$F2515*유형화!$G$71/hourly1!$F$8763+유형화!$G$72*hourly1!$G2515/hourly1!$F$8763+유형화!$G$74*hourly1!I2515/hourly1!$I$8763</f>
        <v>2.2607206042005639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443">
        <f>유형화!$F$71*hourly1!B2516/hourly1!$B$8763+유형화!$F$72*hourly1!C2516/hourly1!$C$8763+유형화!$F$73*hourly1!D2516/hourly1!$D$8763+유형화!$F$74*hourly1!E2516/hourly1!$E$8763</f>
        <v>206.46035451563529</v>
      </c>
      <c r="C2515" s="441">
        <f>hourly1!$F2516*유형화!$G$71/hourly1!$F$8763+유형화!$G$72*hourly1!$G2516/hourly1!$F$8763+유형화!$G$74*hourly1!I2516/hourly1!$I$8763</f>
        <v>2.4789529995462036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443">
        <f>유형화!$F$71*hourly1!B2517/hourly1!$B$8763+유형화!$F$72*hourly1!C2517/hourly1!$C$8763+유형화!$F$73*hourly1!D2517/hourly1!$D$8763+유형화!$F$74*hourly1!E2517/hourly1!$E$8763</f>
        <v>149.69301672692205</v>
      </c>
      <c r="C2516" s="441">
        <f>hourly1!$F2517*유형화!$G$71/hourly1!$F$8763+유형화!$G$72*hourly1!$G2517/hourly1!$F$8763+유형화!$G$74*hourly1!I2517/hourly1!$I$8763</f>
        <v>2.3941873126114994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443">
        <f>유형화!$F$71*hourly1!B2518/hourly1!$B$8763+유형화!$F$72*hourly1!C2518/hourly1!$C$8763+유형화!$F$73*hourly1!D2518/hourly1!$D$8763+유형화!$F$74*hourly1!E2518/hourly1!$E$8763</f>
        <v>159.05030057499638</v>
      </c>
      <c r="C2517" s="441">
        <f>hourly1!$F2518*유형화!$G$71/hourly1!$F$8763+유형화!$G$72*hourly1!$G2518/hourly1!$F$8763+유형화!$G$74*hourly1!I2518/hourly1!$I$8763</f>
        <v>2.5712104842700287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443">
        <f>유형화!$F$71*hourly1!B2519/hourly1!$B$8763+유형화!$F$72*hourly1!C2519/hourly1!$C$8763+유형화!$F$73*hourly1!D2519/hourly1!$D$8763+유형화!$F$74*hourly1!E2519/hourly1!$E$8763</f>
        <v>85.959979859444971</v>
      </c>
      <c r="C2518" s="441">
        <f>hourly1!$F2519*유형화!$G$71/hourly1!$F$8763+유형화!$G$72*hourly1!$G2519/hourly1!$F$8763+유형화!$G$74*hourly1!I2519/hourly1!$I$8763</f>
        <v>3.3633994394518103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443">
        <f>유형화!$F$71*hourly1!B2520/hourly1!$B$8763+유형화!$F$72*hourly1!C2520/hourly1!$C$8763+유형화!$F$73*hourly1!D2520/hourly1!$D$8763+유형화!$F$74*hourly1!E2520/hourly1!$E$8763</f>
        <v>84.424369103749541</v>
      </c>
      <c r="C2519" s="441">
        <f>hourly1!$F2520*유형화!$G$71/hourly1!$F$8763+유형화!$G$72*hourly1!$G2520/hourly1!$F$8763+유형화!$G$74*hourly1!I2520/hourly1!$I$8763</f>
        <v>0.39846056604789931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443">
        <f>유형화!$F$71*hourly1!B2521/hourly1!$B$8763+유형화!$F$72*hourly1!C2521/hourly1!$C$8763+유형화!$F$73*hourly1!D2521/hourly1!$D$8763+유형화!$F$74*hourly1!E2521/hourly1!$E$8763</f>
        <v>82.844771757156579</v>
      </c>
      <c r="C2520" s="441">
        <f>hourly1!$F2521*유형화!$G$71/hourly1!$F$8763+유형화!$G$72*hourly1!$G2521/hourly1!$F$8763+유형화!$G$74*hourly1!I2521/hourly1!$I$8763</f>
        <v>0.31875096180717494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443">
        <f>유형화!$F$71*hourly1!B2522/hourly1!$B$8763+유형화!$F$72*hourly1!C2522/hourly1!$C$8763+유형화!$F$73*hourly1!D2522/hourly1!$D$8763+유형화!$F$74*hourly1!E2522/hourly1!$E$8763</f>
        <v>82.438661361886361</v>
      </c>
      <c r="C2521" s="441">
        <f>hourly1!$F2522*유형화!$G$71/hourly1!$F$8763+유형화!$G$72*hourly1!$G2522/hourly1!$F$8763+유형화!$G$74*hourly1!I2522/hourly1!$I$8763</f>
        <v>0.29563641001970448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443">
        <f>유형화!$F$71*hourly1!B2523/hourly1!$B$8763+유형화!$F$72*hourly1!C2523/hourly1!$C$8763+유형화!$F$73*hourly1!D2523/hourly1!$D$8763+유형화!$F$74*hourly1!E2523/hourly1!$E$8763</f>
        <v>83.002448114873275</v>
      </c>
      <c r="C2522" s="441">
        <f>hourly1!$F2523*유형화!$G$71/hourly1!$F$8763+유형화!$G$72*hourly1!$G2523/hourly1!$F$8763+유형화!$G$74*hourly1!I2523/hourly1!$I$8763</f>
        <v>0.27054519714472702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443">
        <f>유형화!$F$71*hourly1!B2524/hourly1!$B$8763+유형화!$F$72*hourly1!C2524/hourly1!$C$8763+유형화!$F$73*hourly1!D2524/hourly1!$D$8763+유형화!$F$74*hourly1!E2524/hourly1!$E$8763</f>
        <v>83.278786288292139</v>
      </c>
      <c r="C2523" s="441">
        <f>hourly1!$F2524*유형화!$G$71/hourly1!$F$8763+유형화!$G$72*hourly1!$G2524/hourly1!$F$8763+유형화!$G$74*hourly1!I2524/hourly1!$I$8763</f>
        <v>0.44269263308664331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443">
        <f>유형화!$F$71*hourly1!B2525/hourly1!$B$8763+유형화!$F$72*hourly1!C2525/hourly1!$C$8763+유형화!$F$73*hourly1!D2525/hourly1!$D$8763+유형화!$F$74*hourly1!E2525/hourly1!$E$8763</f>
        <v>83.829268045519484</v>
      </c>
      <c r="C2524" s="441">
        <f>hourly1!$F2525*유형화!$G$71/hourly1!$F$8763+유형화!$G$72*hourly1!$G2525/hourly1!$F$8763+유형화!$G$74*hourly1!I2525/hourly1!$I$8763</f>
        <v>0.84568159248579511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443">
        <f>유형화!$F$71*hourly1!B2526/hourly1!$B$8763+유형화!$F$72*hourly1!C2526/hourly1!$C$8763+유형화!$F$73*hourly1!D2526/hourly1!$D$8763+유형화!$F$74*hourly1!E2526/hourly1!$E$8763</f>
        <v>84.228697574436083</v>
      </c>
      <c r="C2525" s="441">
        <f>hourly1!$F2526*유형화!$G$71/hourly1!$F$8763+유형화!$G$72*hourly1!$G2526/hourly1!$F$8763+유형화!$G$74*hourly1!I2526/hourly1!$I$8763</f>
        <v>1.1618474297625698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443">
        <f>유형화!$F$71*hourly1!B2527/hourly1!$B$8763+유형화!$F$72*hourly1!C2527/hourly1!$C$8763+유형화!$F$73*hourly1!D2527/hourly1!$D$8763+유형화!$F$74*hourly1!E2527/hourly1!$E$8763</f>
        <v>84.701141052295128</v>
      </c>
      <c r="C2526" s="441">
        <f>hourly1!$F2527*유형화!$G$71/hourly1!$F$8763+유형화!$G$72*hourly1!$G2527/hourly1!$F$8763+유형화!$G$74*hourly1!I2527/hourly1!$I$8763</f>
        <v>1.4745905555072258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443">
        <f>유형화!$F$71*hourly1!B2528/hourly1!$B$8763+유형화!$F$72*hourly1!C2528/hourly1!$C$8763+유형화!$F$73*hourly1!D2528/hourly1!$D$8763+유형화!$F$74*hourly1!E2528/hourly1!$E$8763</f>
        <v>85.972924620192941</v>
      </c>
      <c r="C2527" s="441">
        <f>hourly1!$F2528*유형화!$G$71/hourly1!$F$8763+유형화!$G$72*hourly1!$G2528/hourly1!$F$8763+유형화!$G$74*hourly1!I2528/hourly1!$I$8763</f>
        <v>1.7544557723527794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443">
        <f>유형화!$F$71*hourly1!B2529/hourly1!$B$8763+유형화!$F$72*hourly1!C2529/hourly1!$C$8763+유형화!$F$73*hourly1!D2529/hourly1!$D$8763+유형화!$F$74*hourly1!E2529/hourly1!$E$8763</f>
        <v>92.590714608620402</v>
      </c>
      <c r="C2528" s="441">
        <f>hourly1!$F2529*유형화!$G$71/hourly1!$F$8763+유형화!$G$72*hourly1!$G2529/hourly1!$F$8763+유형화!$G$74*hourly1!I2529/hourly1!$I$8763</f>
        <v>6.4751765913911816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443">
        <f>유형화!$F$71*hourly1!B2530/hourly1!$B$8763+유형화!$F$72*hourly1!C2530/hourly1!$C$8763+유형화!$F$73*hourly1!D2530/hourly1!$D$8763+유형화!$F$74*hourly1!E2530/hourly1!$E$8763</f>
        <v>226.67570058449087</v>
      </c>
      <c r="C2529" s="441">
        <f>hourly1!$F2530*유형화!$G$71/hourly1!$F$8763+유형화!$G$72*hourly1!$G2530/hourly1!$F$8763+유형화!$G$74*hourly1!I2530/hourly1!$I$8763</f>
        <v>6.2549270872667417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443">
        <f>유형화!$F$71*hourly1!B2531/hourly1!$B$8763+유형화!$F$72*hourly1!C2531/hourly1!$C$8763+유형화!$F$73*hourly1!D2531/hourly1!$D$8763+유형화!$F$74*hourly1!E2531/hourly1!$E$8763</f>
        <v>355.37972856207438</v>
      </c>
      <c r="C2530" s="441">
        <f>hourly1!$F2531*유형화!$G$71/hourly1!$F$8763+유형화!$G$72*hourly1!$G2531/hourly1!$F$8763+유형화!$G$74*hourly1!I2531/hourly1!$I$8763</f>
        <v>5.7372267774082157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443">
        <f>유형화!$F$71*hourly1!B2532/hourly1!$B$8763+유형화!$F$72*hourly1!C2532/hourly1!$C$8763+유형화!$F$73*hourly1!D2532/hourly1!$D$8763+유형화!$F$74*hourly1!E2532/hourly1!$E$8763</f>
        <v>430.35543546124012</v>
      </c>
      <c r="C2531" s="441">
        <f>hourly1!$F2532*유형화!$G$71/hourly1!$F$8763+유형화!$G$72*hourly1!$G2532/hourly1!$F$8763+유형화!$G$74*hourly1!I2532/hourly1!$I$8763</f>
        <v>5.0969794836046045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443">
        <f>유형화!$F$71*hourly1!B2533/hourly1!$B$8763+유형화!$F$72*hourly1!C2533/hourly1!$C$8763+유형화!$F$73*hourly1!D2533/hourly1!$D$8763+유형화!$F$74*hourly1!E2533/hourly1!$E$8763</f>
        <v>503.38715230212887</v>
      </c>
      <c r="C2532" s="441">
        <f>hourly1!$F2533*유형화!$G$71/hourly1!$F$8763+유형화!$G$72*hourly1!$G2533/hourly1!$F$8763+유형화!$G$74*hourly1!I2533/hourly1!$I$8763</f>
        <v>4.3406017135970538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443">
        <f>유형화!$F$71*hourly1!B2534/hourly1!$B$8763+유형화!$F$72*hourly1!C2534/hourly1!$C$8763+유형화!$F$73*hourly1!D2534/hourly1!$D$8763+유형화!$F$74*hourly1!E2534/hourly1!$E$8763</f>
        <v>425.07936026594678</v>
      </c>
      <c r="C2533" s="441">
        <f>hourly1!$F2534*유형화!$G$71/hourly1!$F$8763+유형화!$G$72*hourly1!$G2534/hourly1!$F$8763+유형화!$G$74*hourly1!I2534/hourly1!$I$8763</f>
        <v>3.8817613449805082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443">
        <f>유형화!$F$71*hourly1!B2535/hourly1!$B$8763+유형화!$F$72*hourly1!C2535/hourly1!$C$8763+유형화!$F$73*hourly1!D2535/hourly1!$D$8763+유형화!$F$74*hourly1!E2535/hourly1!$E$8763</f>
        <v>255.98758938838895</v>
      </c>
      <c r="C2534" s="441">
        <f>hourly1!$F2535*유형화!$G$71/hourly1!$F$8763+유형화!$G$72*hourly1!$G2535/hourly1!$F$8763+유형화!$G$74*hourly1!I2535/hourly1!$I$8763</f>
        <v>2.9168654173537281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443">
        <f>유형화!$F$71*hourly1!B2536/hourly1!$B$8763+유형화!$F$72*hourly1!C2536/hourly1!$C$8763+유형화!$F$73*hourly1!D2536/hourly1!$D$8763+유형화!$F$74*hourly1!E2536/hourly1!$E$8763</f>
        <v>338.80326084287225</v>
      </c>
      <c r="C2535" s="441">
        <f>hourly1!$F2536*유형화!$G$71/hourly1!$F$8763+유형화!$G$72*hourly1!$G2536/hourly1!$F$8763+유형화!$G$74*hourly1!I2536/hourly1!$I$8763</f>
        <v>3.0911258358374649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443">
        <f>유형화!$F$71*hourly1!B2537/hourly1!$B$8763+유형화!$F$72*hourly1!C2537/hourly1!$C$8763+유형화!$F$73*hourly1!D2537/hourly1!$D$8763+유형화!$F$74*hourly1!E2537/hourly1!$E$8763</f>
        <v>486.52295750179235</v>
      </c>
      <c r="C2536" s="441">
        <f>hourly1!$F2537*유형화!$G$71/hourly1!$F$8763+유형화!$G$72*hourly1!$G2537/hourly1!$F$8763+유형화!$G$74*hourly1!I2537/hourly1!$I$8763</f>
        <v>2.909315100790848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443">
        <f>유형화!$F$71*hourly1!B2538/hourly1!$B$8763+유형화!$F$72*hourly1!C2538/hourly1!$C$8763+유형화!$F$73*hourly1!D2538/hourly1!$D$8763+유형화!$F$74*hourly1!E2538/hourly1!$E$8763</f>
        <v>411.15798215508158</v>
      </c>
      <c r="C2537" s="441">
        <f>hourly1!$F2538*유형화!$G$71/hourly1!$F$8763+유형화!$G$72*hourly1!$G2538/hourly1!$F$8763+유형화!$G$74*hourly1!I2538/hourly1!$I$8763</f>
        <v>2.8637130880339883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443">
        <f>유형화!$F$71*hourly1!B2539/hourly1!$B$8763+유형화!$F$72*hourly1!C2539/hourly1!$C$8763+유형화!$F$73*hourly1!D2539/hourly1!$D$8763+유형화!$F$74*hourly1!E2539/hourly1!$E$8763</f>
        <v>354.96969579998552</v>
      </c>
      <c r="C2538" s="441">
        <f>hourly1!$F2539*유형화!$G$71/hourly1!$F$8763+유형화!$G$72*hourly1!$G2539/hourly1!$F$8763+유형화!$G$74*hourly1!I2539/hourly1!$I$8763</f>
        <v>2.8868911311749494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443">
        <f>유형화!$F$71*hourly1!B2540/hourly1!$B$8763+유형화!$F$72*hourly1!C2540/hourly1!$C$8763+유형화!$F$73*hourly1!D2540/hourly1!$D$8763+유형화!$F$74*hourly1!E2540/hourly1!$E$8763</f>
        <v>206.72938845019925</v>
      </c>
      <c r="C2539" s="441">
        <f>hourly1!$F2540*유형화!$G$71/hourly1!$F$8763+유형화!$G$72*hourly1!$G2540/hourly1!$F$8763+유형화!$G$74*hourly1!I2540/hourly1!$I$8763</f>
        <v>2.9302519658586803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443">
        <f>유형화!$F$71*hourly1!B2541/hourly1!$B$8763+유형화!$F$72*hourly1!C2541/hourly1!$C$8763+유형화!$F$73*hourly1!D2541/hourly1!$D$8763+유형화!$F$74*hourly1!E2541/hourly1!$E$8763</f>
        <v>150.30277136337068</v>
      </c>
      <c r="C2540" s="441">
        <f>hourly1!$F2541*유형화!$G$71/hourly1!$F$8763+유형화!$G$72*hourly1!$G2541/hourly1!$F$8763+유형화!$G$74*hourly1!I2541/hourly1!$I$8763</f>
        <v>2.777408569593669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443">
        <f>유형화!$F$71*hourly1!B2542/hourly1!$B$8763+유형화!$F$72*hourly1!C2542/hourly1!$C$8763+유형화!$F$73*hourly1!D2542/hourly1!$D$8763+유형화!$F$74*hourly1!E2542/hourly1!$E$8763</f>
        <v>159.64748016557746</v>
      </c>
      <c r="C2541" s="441">
        <f>hourly1!$F2542*유형화!$G$71/hourly1!$F$8763+유형화!$G$72*hourly1!$G2542/hourly1!$F$8763+유형화!$G$74*hourly1!I2542/hourly1!$I$8763</f>
        <v>2.9145665694838505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443">
        <f>유형화!$F$71*hourly1!B2543/hourly1!$B$8763+유형화!$F$72*hourly1!C2543/hourly1!$C$8763+유형화!$F$73*hourly1!D2543/hourly1!$D$8763+유형화!$F$74*hourly1!E2543/hourly1!$E$8763</f>
        <v>86.293566960111789</v>
      </c>
      <c r="C2542" s="441">
        <f>hourly1!$F2543*유형화!$G$71/hourly1!$F$8763+유형화!$G$72*hourly1!$G2543/hourly1!$F$8763+유형화!$G$74*hourly1!I2543/hourly1!$I$8763</f>
        <v>3.6175517496725602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443">
        <f>유형화!$F$71*hourly1!B2544/hourly1!$B$8763+유형화!$F$72*hourly1!C2544/hourly1!$C$8763+유형화!$F$73*hourly1!D2544/hourly1!$D$8763+유형화!$F$74*hourly1!E2544/hourly1!$E$8763</f>
        <v>84.502378943511616</v>
      </c>
      <c r="C2543" s="441">
        <f>hourly1!$F2544*유형화!$G$71/hourly1!$F$8763+유형화!$G$72*hourly1!$G2544/hourly1!$F$8763+유형화!$G$74*hourly1!I2544/hourly1!$I$8763</f>
        <v>0.39850155951013871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443">
        <f>유형화!$F$71*hourly1!B2545/hourly1!$B$8763+유형화!$F$72*hourly1!C2545/hourly1!$C$8763+유형화!$F$73*hourly1!D2545/hourly1!$D$8763+유형화!$F$74*hourly1!E2545/hourly1!$E$8763</f>
        <v>82.757462166172417</v>
      </c>
      <c r="C2544" s="441">
        <f>hourly1!$F2545*유형화!$G$71/hourly1!$F$8763+유형화!$G$72*hourly1!$G2545/hourly1!$F$8763+유형화!$G$74*hourly1!I2545/hourly1!$I$8763</f>
        <v>0.31876272620314311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443">
        <f>유형화!$F$71*hourly1!B2546/hourly1!$B$8763+유형화!$F$72*hourly1!C2546/hourly1!$C$8763+유형화!$F$73*hourly1!D2546/hourly1!$D$8763+유형화!$F$74*hourly1!E2546/hourly1!$E$8763</f>
        <v>82.190824413797941</v>
      </c>
      <c r="C2545" s="441">
        <f>hourly1!$F2546*유형화!$G$71/hourly1!$F$8763+유형화!$G$72*hourly1!$G2546/hourly1!$F$8763+유형화!$G$74*hourly1!I2546/hourly1!$I$8763</f>
        <v>0.29653450643355939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443">
        <f>유형화!$F$71*hourly1!B2547/hourly1!$B$8763+유형화!$F$72*hourly1!C2547/hourly1!$C$8763+유형화!$F$73*hourly1!D2547/hourly1!$D$8763+유형화!$F$74*hourly1!E2547/hourly1!$E$8763</f>
        <v>82.627130632066155</v>
      </c>
      <c r="C2546" s="441">
        <f>hourly1!$F2547*유형화!$G$71/hourly1!$F$8763+유형화!$G$72*hourly1!$G2547/hourly1!$F$8763+유형화!$G$74*hourly1!I2547/hourly1!$I$8763</f>
        <v>0.26811184705703422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443">
        <f>유형화!$F$71*hourly1!B2548/hourly1!$B$8763+유형화!$F$72*hourly1!C2548/hourly1!$C$8763+유형화!$F$73*hourly1!D2548/hourly1!$D$8763+유형화!$F$74*hourly1!E2548/hourly1!$E$8763</f>
        <v>82.707467779600933</v>
      </c>
      <c r="C2547" s="441">
        <f>hourly1!$F2548*유형화!$G$71/hourly1!$F$8763+유형화!$G$72*hourly1!$G2548/hourly1!$F$8763+유형화!$G$74*hourly1!I2548/hourly1!$I$8763</f>
        <v>0.33690591107584023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443">
        <f>유형화!$F$71*hourly1!B2549/hourly1!$B$8763+유형화!$F$72*hourly1!C2549/hourly1!$C$8763+유형화!$F$73*hourly1!D2549/hourly1!$D$8763+유형화!$F$74*hourly1!E2549/hourly1!$E$8763</f>
        <v>83.04302669296311</v>
      </c>
      <c r="C2548" s="441">
        <f>hourly1!$F2549*유형화!$G$71/hourly1!$F$8763+유형화!$G$72*hourly1!$G2549/hourly1!$F$8763+유형화!$G$74*hourly1!I2549/hourly1!$I$8763</f>
        <v>0.61324017181811341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443">
        <f>유형화!$F$71*hourly1!B2550/hourly1!$B$8763+유형화!$F$72*hourly1!C2550/hourly1!$C$8763+유형화!$F$73*hourly1!D2550/hourly1!$D$8763+유형화!$F$74*hourly1!E2550/hourly1!$E$8763</f>
        <v>83.402000882083343</v>
      </c>
      <c r="C2549" s="441">
        <f>hourly1!$F2550*유형화!$G$71/hourly1!$F$8763+유형화!$G$72*hourly1!$G2550/hourly1!$F$8763+유형화!$G$74*hourly1!I2550/hourly1!$I$8763</f>
        <v>0.91816185412168205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443">
        <f>유형화!$F$71*hourly1!B2551/hourly1!$B$8763+유형화!$F$72*hourly1!C2551/hourly1!$C$8763+유형화!$F$73*hourly1!D2551/hourly1!$D$8763+유형화!$F$74*hourly1!E2551/hourly1!$E$8763</f>
        <v>83.748717600938335</v>
      </c>
      <c r="C2550" s="441">
        <f>hourly1!$F2551*유형화!$G$71/hourly1!$F$8763+유형화!$G$72*hourly1!$G2551/hourly1!$F$8763+유형화!$G$74*hourly1!I2551/hourly1!$I$8763</f>
        <v>1.1948810046640046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443">
        <f>유형화!$F$71*hourly1!B2552/hourly1!$B$8763+유형화!$F$72*hourly1!C2552/hourly1!$C$8763+유형화!$F$73*hourly1!D2552/hourly1!$D$8763+유형화!$F$74*hourly1!E2552/hourly1!$E$8763</f>
        <v>85.028815013710528</v>
      </c>
      <c r="C2551" s="441">
        <f>hourly1!$F2552*유형화!$G$71/hourly1!$F$8763+유형화!$G$72*hourly1!$G2552/hourly1!$F$8763+유형화!$G$74*hourly1!I2552/hourly1!$I$8763</f>
        <v>1.4746427675944924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443">
        <f>유형화!$F$71*hourly1!B2553/hourly1!$B$8763+유형화!$F$72*hourly1!C2553/hourly1!$C$8763+유형화!$F$73*hourly1!D2553/hourly1!$D$8763+유형화!$F$74*hourly1!E2553/hourly1!$E$8763</f>
        <v>91.425558163074726</v>
      </c>
      <c r="C2552" s="441">
        <f>hourly1!$F2553*유형화!$G$71/hourly1!$F$8763+유형화!$G$72*hourly1!$G2553/hourly1!$F$8763+유형화!$G$74*hourly1!I2553/hourly1!$I$8763</f>
        <v>6.1524625336513807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443">
        <f>유형화!$F$71*hourly1!B2554/hourly1!$B$8763+유형화!$F$72*hourly1!C2554/hourly1!$C$8763+유형화!$F$73*hourly1!D2554/hourly1!$D$8763+유형화!$F$74*hourly1!E2554/hourly1!$E$8763</f>
        <v>223.06369996151582</v>
      </c>
      <c r="C2553" s="441">
        <f>hourly1!$F2554*유형화!$G$71/hourly1!$F$8763+유형화!$G$72*hourly1!$G2554/hourly1!$F$8763+유형화!$G$74*hourly1!I2554/hourly1!$I$8763</f>
        <v>5.6885349127556628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443">
        <f>유형화!$F$71*hourly1!B2555/hourly1!$B$8763+유형화!$F$72*hourly1!C2555/hourly1!$C$8763+유형화!$F$73*hourly1!D2555/hourly1!$D$8763+유형화!$F$74*hourly1!E2555/hourly1!$E$8763</f>
        <v>350.29975604677753</v>
      </c>
      <c r="C2554" s="441">
        <f>hourly1!$F2555*유형화!$G$71/hourly1!$F$8763+유형화!$G$72*hourly1!$G2555/hourly1!$F$8763+유형화!$G$74*hourly1!I2555/hourly1!$I$8763</f>
        <v>4.9857657365795225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443">
        <f>유형화!$F$71*hourly1!B2556/hourly1!$B$8763+유형화!$F$72*hourly1!C2556/hourly1!$C$8763+유형화!$F$73*hourly1!D2556/hourly1!$D$8763+유형화!$F$74*hourly1!E2556/hourly1!$E$8763</f>
        <v>423.77592783069201</v>
      </c>
      <c r="C2555" s="441">
        <f>hourly1!$F2556*유형화!$G$71/hourly1!$F$8763+유형화!$G$72*hourly1!$G2556/hourly1!$F$8763+유형화!$G$74*hourly1!I2556/hourly1!$I$8763</f>
        <v>4.1649765645398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443">
        <f>유형화!$F$71*hourly1!B2557/hourly1!$B$8763+유형화!$F$72*hourly1!C2557/hourly1!$C$8763+유형화!$F$73*hourly1!D2557/hourly1!$D$8763+유형화!$F$74*hourly1!E2557/hourly1!$E$8763</f>
        <v>496.88156394798659</v>
      </c>
      <c r="C2556" s="441">
        <f>hourly1!$F2557*유형화!$G$71/hourly1!$F$8763+유형화!$G$72*hourly1!$G2557/hourly1!$F$8763+유형화!$G$74*hourly1!I2557/hourly1!$I$8763</f>
        <v>3.4696086488167883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443">
        <f>유형화!$F$71*hourly1!B2558/hourly1!$B$8763+유형화!$F$72*hourly1!C2558/hourly1!$C$8763+유형화!$F$73*hourly1!D2558/hourly1!$D$8763+유형화!$F$74*hourly1!E2558/hourly1!$E$8763</f>
        <v>418.07095493454125</v>
      </c>
      <c r="C2557" s="441">
        <f>hourly1!$F2558*유형화!$G$71/hourly1!$F$8763+유형화!$G$72*hourly1!$G2558/hourly1!$F$8763+유형화!$G$74*hourly1!I2558/hourly1!$I$8763</f>
        <v>2.9272615049165536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443">
        <f>유형화!$F$71*hourly1!B2559/hourly1!$B$8763+유형화!$F$72*hourly1!C2559/hourly1!$C$8763+유형화!$F$73*hourly1!D2559/hourly1!$D$8763+유형화!$F$74*hourly1!E2559/hourly1!$E$8763</f>
        <v>248.38700983709089</v>
      </c>
      <c r="C2558" s="441">
        <f>hourly1!$F2559*유형화!$G$71/hourly1!$F$8763+유형화!$G$72*hourly1!$G2559/hourly1!$F$8763+유형화!$G$74*hourly1!I2559/hourly1!$I$8763</f>
        <v>1.7972394239394647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443">
        <f>유형화!$F$71*hourly1!B2560/hourly1!$B$8763+유형화!$F$72*hourly1!C2560/hourly1!$C$8763+유형화!$F$73*hourly1!D2560/hourly1!$D$8763+유형화!$F$74*hourly1!E2560/hourly1!$E$8763</f>
        <v>331.68743437897638</v>
      </c>
      <c r="C2559" s="441">
        <f>hourly1!$F2560*유형화!$G$71/hourly1!$F$8763+유형화!$G$72*hourly1!$G2560/hourly1!$F$8763+유형화!$G$74*hourly1!I2560/hourly1!$I$8763</f>
        <v>2.0476136044591766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443">
        <f>유형화!$F$71*hourly1!B2561/hourly1!$B$8763+유형화!$F$72*hourly1!C2561/hourly1!$C$8763+유형화!$F$73*hourly1!D2561/hourly1!$D$8763+유형화!$F$74*hourly1!E2561/hourly1!$E$8763</f>
        <v>479.39409621839565</v>
      </c>
      <c r="C2560" s="441">
        <f>hourly1!$F2561*유형화!$G$71/hourly1!$F$8763+유형화!$G$72*hourly1!$G2561/hourly1!$F$8763+유형화!$G$74*hourly1!I2561/hourly1!$I$8763</f>
        <v>1.8811177479556112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443">
        <f>유형화!$F$71*hourly1!B2562/hourly1!$B$8763+유형화!$F$72*hourly1!C2562/hourly1!$C$8763+유형화!$F$73*hourly1!D2562/hourly1!$D$8763+유형화!$F$74*hourly1!E2562/hourly1!$E$8763</f>
        <v>403.61832024022908</v>
      </c>
      <c r="C2561" s="441">
        <f>hourly1!$F2562*유형화!$G$71/hourly1!$F$8763+유형화!$G$72*hourly1!$G2562/hourly1!$F$8763+유형화!$G$74*hourly1!I2562/hourly1!$I$8763</f>
        <v>1.6987442017802437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443">
        <f>유형화!$F$71*hourly1!B2563/hourly1!$B$8763+유형화!$F$72*hourly1!C2563/hourly1!$C$8763+유형화!$F$73*hourly1!D2563/hourly1!$D$8763+유형화!$F$74*hourly1!E2563/hourly1!$E$8763</f>
        <v>347.9961195062865</v>
      </c>
      <c r="C2562" s="441">
        <f>hourly1!$F2563*유형화!$G$71/hourly1!$F$8763+유형화!$G$72*hourly1!$G2563/hourly1!$F$8763+유형화!$G$74*hourly1!I2563/hourly1!$I$8763</f>
        <v>1.8104291916974304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443">
        <f>유형화!$F$71*hourly1!B2564/hourly1!$B$8763+유형화!$F$72*hourly1!C2564/hourly1!$C$8763+유형화!$F$73*hourly1!D2564/hourly1!$D$8763+유형화!$F$74*hourly1!E2564/hourly1!$E$8763</f>
        <v>200.86328834077091</v>
      </c>
      <c r="C2563" s="441">
        <f>hourly1!$F2564*유형화!$G$71/hourly1!$F$8763+유형화!$G$72*hourly1!$G2564/hourly1!$F$8763+유형화!$G$74*hourly1!I2564/hourly1!$I$8763</f>
        <v>2.0408080226740566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443">
        <f>유형화!$F$71*hourly1!B2565/hourly1!$B$8763+유형화!$F$72*hourly1!C2565/hourly1!$C$8763+유형화!$F$73*hourly1!D2565/hourly1!$D$8763+유형화!$F$74*hourly1!E2565/hourly1!$E$8763</f>
        <v>147.42857944362095</v>
      </c>
      <c r="C2564" s="441">
        <f>hourly1!$F2565*유형화!$G$71/hourly1!$F$8763+유형화!$G$72*hourly1!$G2565/hourly1!$F$8763+유형화!$G$74*hourly1!I2565/hourly1!$I$8763</f>
        <v>1.9821176949141579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443">
        <f>유형화!$F$71*hourly1!B2566/hourly1!$B$8763+유형화!$F$72*hourly1!C2566/hourly1!$C$8763+유형화!$F$73*hourly1!D2566/hourly1!$D$8763+유형화!$F$74*hourly1!E2566/hourly1!$E$8763</f>
        <v>156.91924504469722</v>
      </c>
      <c r="C2565" s="441">
        <f>hourly1!$F2566*유형화!$G$71/hourly1!$F$8763+유형화!$G$72*hourly1!$G2566/hourly1!$F$8763+유형화!$G$74*hourly1!I2566/hourly1!$I$8763</f>
        <v>2.1670735866457478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443">
        <f>유형화!$F$71*hourly1!B2567/hourly1!$B$8763+유형화!$F$72*hourly1!C2567/hourly1!$C$8763+유형화!$F$73*hourly1!D2567/hourly1!$D$8763+유형화!$F$74*hourly1!E2567/hourly1!$E$8763</f>
        <v>84.992213240552033</v>
      </c>
      <c r="C2566" s="441">
        <f>hourly1!$F2567*유형화!$G$71/hourly1!$F$8763+유형화!$G$72*hourly1!$G2567/hourly1!$F$8763+유형화!$G$74*hourly1!I2567/hourly1!$I$8763</f>
        <v>3.0026625507370035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443">
        <f>유형화!$F$71*hourly1!B2568/hourly1!$B$8763+유형화!$F$72*hourly1!C2568/hourly1!$C$8763+유형화!$F$73*hourly1!D2568/hourly1!$D$8763+유형화!$F$74*hourly1!E2568/hourly1!$E$8763</f>
        <v>83.397585562090953</v>
      </c>
      <c r="C2567" s="441">
        <f>hourly1!$F2568*유형화!$G$71/hourly1!$F$8763+유형화!$G$72*hourly1!$G2568/hourly1!$F$8763+유형화!$G$74*hourly1!I2568/hourly1!$I$8763</f>
        <v>0.39833989002740106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443">
        <f>유형화!$F$71*hourly1!B2569/hourly1!$B$8763+유형화!$F$72*hourly1!C2569/hourly1!$C$8763+유형화!$F$73*hourly1!D2569/hourly1!$D$8763+유형화!$F$74*hourly1!E2569/hourly1!$E$8763</f>
        <v>81.832975887956806</v>
      </c>
      <c r="C2568" s="441">
        <f>hourly1!$F2569*유형화!$G$71/hourly1!$F$8763+유형화!$G$72*hourly1!$G2569/hourly1!$F$8763+유형화!$G$74*hourly1!I2569/hourly1!$I$8763</f>
        <v>0.3186700664245895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443">
        <f>유형화!$F$71*hourly1!B2570/hourly1!$B$8763+유형화!$F$72*hourly1!C2570/hourly1!$C$8763+유형화!$F$73*hourly1!D2570/hourly1!$D$8763+유형화!$F$74*hourly1!E2570/hourly1!$E$8763</f>
        <v>81.351230360040873</v>
      </c>
      <c r="C2569" s="441">
        <f>hourly1!$F2570*유형화!$G$71/hourly1!$F$8763+유형화!$G$72*hourly1!$G2570/hourly1!$F$8763+유형화!$G$74*hourly1!I2570/hourly1!$I$8763</f>
        <v>0.29489379768452212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443">
        <f>유형화!$F$71*hourly1!B2571/hourly1!$B$8763+유형화!$F$72*hourly1!C2571/hourly1!$C$8763+유형화!$F$73*hourly1!D2571/hourly1!$D$8763+유형화!$F$74*hourly1!E2571/hourly1!$E$8763</f>
        <v>81.975977408882699</v>
      </c>
      <c r="C2570" s="441">
        <f>hourly1!$F2571*유형화!$G$71/hourly1!$F$8763+유형화!$G$72*hourly1!$G2571/hourly1!$F$8763+유형화!$G$74*hourly1!I2571/hourly1!$I$8763</f>
        <v>0.25365267671762903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443">
        <f>유형화!$F$71*hourly1!B2572/hourly1!$B$8763+유형화!$F$72*hourly1!C2572/hourly1!$C$8763+유형화!$F$73*hourly1!D2572/hourly1!$D$8763+유형화!$F$74*hourly1!E2572/hourly1!$E$8763</f>
        <v>82.588618665358979</v>
      </c>
      <c r="C2571" s="441">
        <f>hourly1!$F2572*유형화!$G$71/hourly1!$F$8763+유형화!$G$72*hourly1!$G2572/hourly1!$F$8763+유형화!$G$74*hourly1!I2572/hourly1!$I$8763</f>
        <v>0.28612513844435211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443">
        <f>유형화!$F$71*hourly1!B2573/hourly1!$B$8763+유형화!$F$72*hourly1!C2573/hourly1!$C$8763+유형화!$F$73*hourly1!D2573/hourly1!$D$8763+유형화!$F$74*hourly1!E2573/hourly1!$E$8763</f>
        <v>82.985815685190147</v>
      </c>
      <c r="C2572" s="441">
        <f>hourly1!$F2573*유형화!$G$71/hourly1!$F$8763+유형화!$G$72*hourly1!$G2573/hourly1!$F$8763+유형화!$G$74*hourly1!I2573/hourly1!$I$8763</f>
        <v>0.52157976051027821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443">
        <f>유형화!$F$71*hourly1!B2574/hourly1!$B$8763+유형화!$F$72*hourly1!C2574/hourly1!$C$8763+유형화!$F$73*hourly1!D2574/hourly1!$D$8763+유형화!$F$74*hourly1!E2574/hourly1!$E$8763</f>
        <v>83.478839958057506</v>
      </c>
      <c r="C2573" s="441">
        <f>hourly1!$F2574*유형화!$G$71/hourly1!$F$8763+유형화!$G$72*hourly1!$G2574/hourly1!$F$8763+유형화!$G$74*hourly1!I2574/hourly1!$I$8763</f>
        <v>0.9232666923535916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443">
        <f>유형화!$F$71*hourly1!B2575/hourly1!$B$8763+유형화!$F$72*hourly1!C2575/hourly1!$C$8763+유형화!$F$73*hourly1!D2575/hourly1!$D$8763+유형화!$F$74*hourly1!E2575/hourly1!$E$8763</f>
        <v>83.947102813807547</v>
      </c>
      <c r="C2574" s="441">
        <f>hourly1!$F2575*유형화!$G$71/hourly1!$F$8763+유형화!$G$72*hourly1!$G2575/hourly1!$F$8763+유형화!$G$74*hourly1!I2575/hourly1!$I$8763</f>
        <v>1.2395323450724582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443">
        <f>유형화!$F$71*hourly1!B2576/hourly1!$B$8763+유형화!$F$72*hourly1!C2576/hourly1!$C$8763+유형화!$F$73*hourly1!D2576/hourly1!$D$8763+유형화!$F$74*hourly1!E2576/hourly1!$E$8763</f>
        <v>85.177070680746496</v>
      </c>
      <c r="C2575" s="441">
        <f>hourly1!$F2576*유형화!$G$71/hourly1!$F$8763+유형화!$G$72*hourly1!$G2576/hourly1!$F$8763+유형화!$G$74*hourly1!I2576/hourly1!$I$8763</f>
        <v>1.5160408886704653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443">
        <f>유형화!$F$71*hourly1!B2577/hourly1!$B$8763+유형화!$F$72*hourly1!C2577/hourly1!$C$8763+유형화!$F$73*hourly1!D2577/hourly1!$D$8763+유형화!$F$74*hourly1!E2577/hourly1!$E$8763</f>
        <v>91.372731594588387</v>
      </c>
      <c r="C2576" s="441">
        <f>hourly1!$F2577*유형화!$G$71/hourly1!$F$8763+유형화!$G$72*hourly1!$G2577/hourly1!$F$8763+유형화!$G$74*hourly1!I2577/hourly1!$I$8763</f>
        <v>6.1315266388430221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443">
        <f>유형화!$F$71*hourly1!B2578/hourly1!$B$8763+유형화!$F$72*hourly1!C2578/hourly1!$C$8763+유형화!$F$73*hourly1!D2578/hourly1!$D$8763+유형화!$F$74*hourly1!E2578/hourly1!$E$8763</f>
        <v>223.28590334456388</v>
      </c>
      <c r="C2577" s="441">
        <f>hourly1!$F2578*유형화!$G$71/hourly1!$F$8763+유형화!$G$72*hourly1!$G2578/hourly1!$F$8763+유형화!$G$74*hourly1!I2578/hourly1!$I$8763</f>
        <v>5.8516043586129074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443">
        <f>유형화!$F$71*hourly1!B2579/hourly1!$B$8763+유형화!$F$72*hourly1!C2579/hourly1!$C$8763+유형화!$F$73*hourly1!D2579/hourly1!$D$8763+유형화!$F$74*hourly1!E2579/hourly1!$E$8763</f>
        <v>350.44845252770938</v>
      </c>
      <c r="C2578" s="441">
        <f>hourly1!$F2579*유형화!$G$71/hourly1!$F$8763+유형화!$G$72*hourly1!$G2579/hourly1!$F$8763+유형화!$G$74*hourly1!I2579/hourly1!$I$8763</f>
        <v>5.0966587522114333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443">
        <f>유형화!$F$71*hourly1!B2580/hourly1!$B$8763+유형화!$F$72*hourly1!C2580/hourly1!$C$8763+유형화!$F$73*hourly1!D2580/hourly1!$D$8763+유형화!$F$74*hourly1!E2580/hourly1!$E$8763</f>
        <v>424.16685865729397</v>
      </c>
      <c r="C2579" s="441">
        <f>hourly1!$F2580*유형화!$G$71/hourly1!$F$8763+유형화!$G$72*hourly1!$G2580/hourly1!$F$8763+유형화!$G$74*hourly1!I2580/hourly1!$I$8763</f>
        <v>4.2935102919258945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443">
        <f>유형화!$F$71*hourly1!B2581/hourly1!$B$8763+유형화!$F$72*hourly1!C2581/hourly1!$C$8763+유형화!$F$73*hourly1!D2581/hourly1!$D$8763+유형화!$F$74*hourly1!E2581/hourly1!$E$8763</f>
        <v>497.4552382040568</v>
      </c>
      <c r="C2580" s="441">
        <f>hourly1!$F2581*유형화!$G$71/hourly1!$F$8763+유형화!$G$72*hourly1!$G2581/hourly1!$F$8763+유형화!$G$74*hourly1!I2581/hourly1!$I$8763</f>
        <v>3.5895345981096427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443">
        <f>유형화!$F$71*hourly1!B2582/hourly1!$B$8763+유형화!$F$72*hourly1!C2582/hourly1!$C$8763+유형화!$F$73*hourly1!D2582/hourly1!$D$8763+유형화!$F$74*hourly1!E2582/hourly1!$E$8763</f>
        <v>418.68869162045883</v>
      </c>
      <c r="C2581" s="441">
        <f>hourly1!$F2582*유형화!$G$71/hourly1!$F$8763+유형화!$G$72*hourly1!$G2582/hourly1!$F$8763+유형화!$G$74*hourly1!I2582/hourly1!$I$8763</f>
        <v>3.0282045097729657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443">
        <f>유형화!$F$71*hourly1!B2583/hourly1!$B$8763+유형화!$F$72*hourly1!C2583/hourly1!$C$8763+유형화!$F$73*hourly1!D2583/hourly1!$D$8763+유형화!$F$74*hourly1!E2583/hourly1!$E$8763</f>
        <v>249.50592348298179</v>
      </c>
      <c r="C2582" s="441">
        <f>hourly1!$F2583*유형화!$G$71/hourly1!$F$8763+유형화!$G$72*hourly1!$G2583/hourly1!$F$8763+유형화!$G$74*hourly1!I2583/hourly1!$I$8763</f>
        <v>1.9708001640691855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443">
        <f>유형화!$F$71*hourly1!B2584/hourly1!$B$8763+유형화!$F$72*hourly1!C2584/hourly1!$C$8763+유형화!$F$73*hourly1!D2584/hourly1!$D$8763+유형화!$F$74*hourly1!E2584/hourly1!$E$8763</f>
        <v>332.5070496093893</v>
      </c>
      <c r="C2583" s="441">
        <f>hourly1!$F2584*유형화!$G$71/hourly1!$F$8763+유형화!$G$72*hourly1!$G2584/hourly1!$F$8763+유형화!$G$74*hourly1!I2584/hourly1!$I$8763</f>
        <v>2.1748413019691681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443">
        <f>유형화!$F$71*hourly1!B2585/hourly1!$B$8763+유형화!$F$72*hourly1!C2585/hourly1!$C$8763+유형화!$F$73*hourly1!D2585/hourly1!$D$8763+유형화!$F$74*hourly1!E2585/hourly1!$E$8763</f>
        <v>480.40450802676116</v>
      </c>
      <c r="C2584" s="441">
        <f>hourly1!$F2585*유형화!$G$71/hourly1!$F$8763+유형화!$G$72*hourly1!$G2585/hourly1!$F$8763+유형화!$G$74*hourly1!I2585/hourly1!$I$8763</f>
        <v>2.0420803360338926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443">
        <f>유형화!$F$71*hourly1!B2586/hourly1!$B$8763+유형화!$F$72*hourly1!C2586/hourly1!$C$8763+유형화!$F$73*hourly1!D2586/hourly1!$D$8763+유형화!$F$74*hourly1!E2586/hourly1!$E$8763</f>
        <v>404.94502312876728</v>
      </c>
      <c r="C2585" s="441">
        <f>hourly1!$F2586*유형화!$G$71/hourly1!$F$8763+유형화!$G$72*hourly1!$G2586/hourly1!$F$8763+유형화!$G$74*hourly1!I2586/hourly1!$I$8763</f>
        <v>1.9461437487152973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443">
        <f>유형화!$F$71*hourly1!B2587/hourly1!$B$8763+유형화!$F$72*hourly1!C2587/hourly1!$C$8763+유형화!$F$73*hourly1!D2587/hourly1!$D$8763+유형화!$F$74*hourly1!E2587/hourly1!$E$8763</f>
        <v>349.02159008612625</v>
      </c>
      <c r="C2586" s="441">
        <f>hourly1!$F2587*유형화!$G$71/hourly1!$F$8763+유형화!$G$72*hourly1!$G2587/hourly1!$F$8763+유형화!$G$74*hourly1!I2587/hourly1!$I$8763</f>
        <v>2.0096093296963615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443">
        <f>유형화!$F$71*hourly1!B2588/hourly1!$B$8763+유형화!$F$72*hourly1!C2588/hourly1!$C$8763+유형화!$F$73*hourly1!D2588/hourly1!$D$8763+유형화!$F$74*hourly1!E2588/hourly1!$E$8763</f>
        <v>201.85912485096719</v>
      </c>
      <c r="C2587" s="441">
        <f>hourly1!$F2588*유형화!$G$71/hourly1!$F$8763+유형화!$G$72*hourly1!$G2588/hourly1!$F$8763+유형화!$G$74*hourly1!I2588/hourly1!$I$8763</f>
        <v>2.2254634978199523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443">
        <f>유형화!$F$71*hourly1!B2589/hourly1!$B$8763+유형화!$F$72*hourly1!C2589/hourly1!$C$8763+유형화!$F$73*hourly1!D2589/hourly1!$D$8763+유형화!$F$74*hourly1!E2589/hourly1!$E$8763</f>
        <v>147.95023765998101</v>
      </c>
      <c r="C2588" s="441">
        <f>hourly1!$F2589*유형화!$G$71/hourly1!$F$8763+유형화!$G$72*hourly1!$G2589/hourly1!$F$8763+유형화!$G$74*hourly1!I2589/hourly1!$I$8763</f>
        <v>2.1193378520510784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443">
        <f>유형화!$F$71*hourly1!B2590/hourly1!$B$8763+유형화!$F$72*hourly1!C2590/hourly1!$C$8763+유형화!$F$73*hourly1!D2590/hourly1!$D$8763+유형화!$F$74*hourly1!E2590/hourly1!$E$8763</f>
        <v>157.56213656228422</v>
      </c>
      <c r="C2589" s="441">
        <f>hourly1!$F2590*유형화!$G$71/hourly1!$F$8763+유형화!$G$72*hourly1!$G2590/hourly1!$F$8763+유형화!$G$74*hourly1!I2590/hourly1!$I$8763</f>
        <v>2.3405260822043137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443">
        <f>유형화!$F$71*hourly1!B2591/hourly1!$B$8763+유형화!$F$72*hourly1!C2591/hourly1!$C$8763+유형화!$F$73*hourly1!D2591/hourly1!$D$8763+유형화!$F$74*hourly1!E2591/hourly1!$E$8763</f>
        <v>85.526764078382058</v>
      </c>
      <c r="C2590" s="441">
        <f>hourly1!$F2591*유형화!$G$71/hourly1!$F$8763+유형화!$G$72*hourly1!$G2591/hourly1!$F$8763+유형화!$G$74*hourly1!I2591/hourly1!$I$8763</f>
        <v>3.2150810301081698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443">
        <f>유형화!$F$71*hourly1!B2592/hourly1!$B$8763+유형화!$F$72*hourly1!C2592/hourly1!$C$8763+유형화!$F$73*hourly1!D2592/hourly1!$D$8763+유형화!$F$74*hourly1!E2592/hourly1!$E$8763</f>
        <v>84.184846000535529</v>
      </c>
      <c r="C2591" s="441">
        <f>hourly1!$F2592*유형화!$G$71/hourly1!$F$8763+유형화!$G$72*hourly1!$G2592/hourly1!$F$8763+유형화!$G$74*hourly1!I2592/hourly1!$I$8763</f>
        <v>0.39842430260053308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443">
        <f>유형화!$F$71*hourly1!B2593/hourly1!$B$8763+유형화!$F$72*hourly1!C2593/hourly1!$C$8763+유형화!$F$73*hourly1!D2593/hourly1!$D$8763+유형화!$F$74*hourly1!E2593/hourly1!$E$8763</f>
        <v>82.811374179628103</v>
      </c>
      <c r="C2592" s="441">
        <f>hourly1!$F2593*유형화!$G$71/hourly1!$F$8763+유형화!$G$72*hourly1!$G2593/hourly1!$F$8763+유형화!$G$74*hourly1!I2593/hourly1!$I$8763</f>
        <v>0.31874095600647984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443">
        <f>유형화!$F$71*hourly1!B2594/hourly1!$B$8763+유형화!$F$72*hourly1!C2594/hourly1!$C$8763+유형화!$F$73*hourly1!D2594/hourly1!$D$8763+유형화!$F$74*hourly1!E2594/hourly1!$E$8763</f>
        <v>82.626026227359347</v>
      </c>
      <c r="C2593" s="441">
        <f>hourly1!$F2594*유형화!$G$71/hourly1!$F$8763+유형화!$G$72*hourly1!$G2594/hourly1!$F$8763+유형화!$G$74*hourly1!I2594/hourly1!$I$8763</f>
        <v>0.29699895750943384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443">
        <f>유형화!$F$71*hourly1!B2595/hourly1!$B$8763+유형화!$F$72*hourly1!C2595/hourly1!$C$8763+유형화!$F$73*hourly1!D2595/hourly1!$D$8763+유형화!$F$74*hourly1!E2595/hourly1!$E$8763</f>
        <v>83.391184351864794</v>
      </c>
      <c r="C2594" s="441">
        <f>hourly1!$F2595*유형화!$G$71/hourly1!$F$8763+유형화!$G$72*hourly1!$G2595/hourly1!$F$8763+유형화!$G$74*hourly1!I2595/hourly1!$I$8763</f>
        <v>0.30787204887992081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443">
        <f>유형화!$F$71*hourly1!B2596/hourly1!$B$8763+유형화!$F$72*hourly1!C2596/hourly1!$C$8763+유형화!$F$73*hourly1!D2596/hourly1!$D$8763+유형화!$F$74*hourly1!E2596/hourly1!$E$8763</f>
        <v>83.960891282872311</v>
      </c>
      <c r="C2595" s="441">
        <f>hourly1!$F2596*유형화!$G$71/hourly1!$F$8763+유형화!$G$72*hourly1!$G2596/hourly1!$F$8763+유형화!$G$74*hourly1!I2596/hourly1!$I$8763</f>
        <v>0.73531621607717601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443">
        <f>유형화!$F$71*hourly1!B2597/hourly1!$B$8763+유형화!$F$72*hourly1!C2597/hourly1!$C$8763+유형화!$F$73*hourly1!D2597/hourly1!$D$8763+유형화!$F$74*hourly1!E2597/hourly1!$E$8763</f>
        <v>84.564848979593819</v>
      </c>
      <c r="C2596" s="441">
        <f>hourly1!$F2597*유형화!$G$71/hourly1!$F$8763+유형화!$G$72*hourly1!$G2597/hourly1!$F$8763+유형화!$G$74*hourly1!I2597/hourly1!$I$8763</f>
        <v>1.1471786227383163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443">
        <f>유형화!$F$71*hourly1!B2598/hourly1!$B$8763+유형화!$F$72*hourly1!C2598/hourly1!$C$8763+유형화!$F$73*hourly1!D2598/hourly1!$D$8763+유형화!$F$74*hourly1!E2598/hourly1!$E$8763</f>
        <v>85.111472430248838</v>
      </c>
      <c r="C2597" s="441">
        <f>hourly1!$F2598*유형화!$G$71/hourly1!$F$8763+유형화!$G$72*hourly1!$G2598/hourly1!$F$8763+유형화!$G$74*hourly1!I2598/hourly1!$I$8763</f>
        <v>1.4991808112940976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443">
        <f>유형화!$F$71*hourly1!B2599/hourly1!$B$8763+유형화!$F$72*hourly1!C2599/hourly1!$C$8763+유형화!$F$73*hourly1!D2599/hourly1!$D$8763+유형화!$F$74*hourly1!E2599/hourly1!$E$8763</f>
        <v>85.674131078857144</v>
      </c>
      <c r="C2598" s="441">
        <f>hourly1!$F2599*유형화!$G$71/hourly1!$F$8763+유형화!$G$72*hourly1!$G2599/hourly1!$F$8763+유형화!$G$74*hourly1!I2599/hourly1!$I$8763</f>
        <v>1.8341243831312644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443">
        <f>유형화!$F$71*hourly1!B2600/hourly1!$B$8763+유형화!$F$72*hourly1!C2600/hourly1!$C$8763+유형화!$F$73*hourly1!D2600/hourly1!$D$8763+유형화!$F$74*hourly1!E2600/hourly1!$E$8763</f>
        <v>86.783908430129102</v>
      </c>
      <c r="C2599" s="441">
        <f>hourly1!$F2600*유형화!$G$71/hourly1!$F$8763+유형화!$G$72*hourly1!$G2600/hourly1!$F$8763+유형화!$G$74*hourly1!I2600/hourly1!$I$8763</f>
        <v>2.0651667502969855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443">
        <f>유형화!$F$71*hourly1!B2601/hourly1!$B$8763+유형화!$F$72*hourly1!C2601/hourly1!$C$8763+유형화!$F$73*hourly1!D2601/hourly1!$D$8763+유형화!$F$74*hourly1!E2601/hourly1!$E$8763</f>
        <v>93.130256597335716</v>
      </c>
      <c r="C2600" s="441">
        <f>hourly1!$F2601*유형화!$G$71/hourly1!$F$8763+유형화!$G$72*hourly1!$G2601/hourly1!$F$8763+유형화!$G$74*hourly1!I2601/hourly1!$I$8763</f>
        <v>6.6924001594618865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443">
        <f>유형화!$F$71*hourly1!B2602/hourly1!$B$8763+유형화!$F$72*hourly1!C2602/hourly1!$C$8763+유형화!$F$73*hourly1!D2602/hourly1!$D$8763+유형화!$F$74*hourly1!E2602/hourly1!$E$8763</f>
        <v>226.61340362714535</v>
      </c>
      <c r="C2601" s="441">
        <f>hourly1!$F2602*유형화!$G$71/hourly1!$F$8763+유형화!$G$72*hourly1!$G2602/hourly1!$F$8763+유형화!$G$74*hourly1!I2602/hourly1!$I$8763</f>
        <v>6.449662345391082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443">
        <f>유형화!$F$71*hourly1!B2603/hourly1!$B$8763+유형화!$F$72*hourly1!C2603/hourly1!$C$8763+유형화!$F$73*hourly1!D2603/hourly1!$D$8763+유형화!$F$74*hourly1!E2603/hourly1!$E$8763</f>
        <v>355.05584410705058</v>
      </c>
      <c r="C2602" s="441">
        <f>hourly1!$F2603*유형화!$G$71/hourly1!$F$8763+유형화!$G$72*hourly1!$G2603/hourly1!$F$8763+유형화!$G$74*hourly1!I2603/hourly1!$I$8763</f>
        <v>5.8821663188191335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443">
        <f>유형화!$F$71*hourly1!B2604/hourly1!$B$8763+유형화!$F$72*hourly1!C2604/hourly1!$C$8763+유형화!$F$73*hourly1!D2604/hourly1!$D$8763+유형화!$F$74*hourly1!E2604/hourly1!$E$8763</f>
        <v>429.33102188676344</v>
      </c>
      <c r="C2603" s="441">
        <f>hourly1!$F2604*유형화!$G$71/hourly1!$F$8763+유형화!$G$72*hourly1!$G2604/hourly1!$F$8763+유형화!$G$74*hourly1!I2604/hourly1!$I$8763</f>
        <v>5.0974473305885883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443">
        <f>유형화!$F$71*hourly1!B2605/hourly1!$B$8763+유형화!$F$72*hourly1!C2605/hourly1!$C$8763+유형화!$F$73*hourly1!D2605/hourly1!$D$8763+유형화!$F$74*hourly1!E2605/hourly1!$E$8763</f>
        <v>503.26075721237942</v>
      </c>
      <c r="C2604" s="441">
        <f>hourly1!$F2605*유형화!$G$71/hourly1!$F$8763+유형화!$G$72*hourly1!$G2605/hourly1!$F$8763+유형화!$G$74*hourly1!I2605/hourly1!$I$8763</f>
        <v>4.4986427291549536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443">
        <f>유형화!$F$71*hourly1!B2606/hourly1!$B$8763+유형화!$F$72*hourly1!C2606/hourly1!$C$8763+유형화!$F$73*hourly1!D2606/hourly1!$D$8763+유형화!$F$74*hourly1!E2606/hourly1!$E$8763</f>
        <v>424.84307927783772</v>
      </c>
      <c r="C2605" s="441">
        <f>hourly1!$F2606*유형화!$G$71/hourly1!$F$8763+유형화!$G$72*hourly1!$G2606/hourly1!$F$8763+유형화!$G$74*hourly1!I2606/hourly1!$I$8763</f>
        <v>3.9443701262160396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443">
        <f>유형화!$F$71*hourly1!B2607/hourly1!$B$8763+유형화!$F$72*hourly1!C2607/hourly1!$C$8763+유형화!$F$73*hourly1!D2607/hourly1!$D$8763+유형화!$F$74*hourly1!E2607/hourly1!$E$8763</f>
        <v>255.60688260021007</v>
      </c>
      <c r="C2606" s="441">
        <f>hourly1!$F2607*유형화!$G$71/hourly1!$F$8763+유형화!$G$72*hourly1!$G2607/hourly1!$F$8763+유형화!$G$74*hourly1!I2607/hourly1!$I$8763</f>
        <v>2.9155018389633156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443">
        <f>유형화!$F$71*hourly1!B2608/hourly1!$B$8763+유형화!$F$72*hourly1!C2608/hourly1!$C$8763+유형화!$F$73*hourly1!D2608/hourly1!$D$8763+유형화!$F$74*hourly1!E2608/hourly1!$E$8763</f>
        <v>339.19501641805357</v>
      </c>
      <c r="C2607" s="441">
        <f>hourly1!$F2608*유형화!$G$71/hourly1!$F$8763+유형화!$G$72*hourly1!$G2608/hourly1!$F$8763+유형화!$G$74*hourly1!I2608/hourly1!$I$8763</f>
        <v>3.1822555152199699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443">
        <f>유형화!$F$71*hourly1!B2609/hourly1!$B$8763+유형화!$F$72*hourly1!C2609/hourly1!$C$8763+유형화!$F$73*hourly1!D2609/hourly1!$D$8763+유형화!$F$74*hourly1!E2609/hourly1!$E$8763</f>
        <v>487.19849768727858</v>
      </c>
      <c r="C2608" s="441">
        <f>hourly1!$F2609*유형화!$G$71/hourly1!$F$8763+유형화!$G$72*hourly1!$G2609/hourly1!$F$8763+유형화!$G$74*hourly1!I2609/hourly1!$I$8763</f>
        <v>3.0509802590847914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443">
        <f>유형화!$F$71*hourly1!B2610/hourly1!$B$8763+유형화!$F$72*hourly1!C2610/hourly1!$C$8763+유형화!$F$73*hourly1!D2610/hourly1!$D$8763+유형화!$F$74*hourly1!E2610/hourly1!$E$8763</f>
        <v>411.81959167347196</v>
      </c>
      <c r="C2609" s="441">
        <f>hourly1!$F2610*유형화!$G$71/hourly1!$F$8763+유형화!$G$72*hourly1!$G2610/hourly1!$F$8763+유형화!$G$74*hourly1!I2610/hourly1!$I$8763</f>
        <v>2.996959972035719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443">
        <f>유형화!$F$71*hourly1!B2611/hourly1!$B$8763+유형화!$F$72*hourly1!C2611/hourly1!$C$8763+유형화!$F$73*hourly1!D2611/hourly1!$D$8763+유형화!$F$74*hourly1!E2611/hourly1!$E$8763</f>
        <v>356.22318092240369</v>
      </c>
      <c r="C2610" s="441">
        <f>hourly1!$F2611*유형화!$G$71/hourly1!$F$8763+유형화!$G$72*hourly1!$G2611/hourly1!$F$8763+유형화!$G$74*hourly1!I2611/hourly1!$I$8763</f>
        <v>3.1243245367709558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443">
        <f>유형화!$F$71*hourly1!B2612/hourly1!$B$8763+유형화!$F$72*hourly1!C2612/hourly1!$C$8763+유형화!$F$73*hourly1!D2612/hourly1!$D$8763+유형화!$F$74*hourly1!E2612/hourly1!$E$8763</f>
        <v>208.8931590074786</v>
      </c>
      <c r="C2611" s="441">
        <f>hourly1!$F2612*유형화!$G$71/hourly1!$F$8763+유형화!$G$72*hourly1!$G2612/hourly1!$F$8763+유형화!$G$74*hourly1!I2612/hourly1!$I$8763</f>
        <v>3.3308063623458115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443">
        <f>유형화!$F$71*hourly1!B2613/hourly1!$B$8763+유형화!$F$72*hourly1!C2613/hourly1!$C$8763+유형화!$F$73*hourly1!D2613/hourly1!$D$8763+유형화!$F$74*hourly1!E2613/hourly1!$E$8763</f>
        <v>151.61511225078607</v>
      </c>
      <c r="C2612" s="441">
        <f>hourly1!$F2613*유형화!$G$71/hourly1!$F$8763+유형화!$G$72*hourly1!$G2613/hourly1!$F$8763+유형화!$G$74*hourly1!I2613/hourly1!$I$8763</f>
        <v>3.1400644495992656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443">
        <f>유형화!$F$71*hourly1!B2614/hourly1!$B$8763+유형화!$F$72*hourly1!C2614/hourly1!$C$8763+유형화!$F$73*hourly1!D2614/hourly1!$D$8763+유형화!$F$74*hourly1!E2614/hourly1!$E$8763</f>
        <v>160.80703400870499</v>
      </c>
      <c r="C2613" s="441">
        <f>hourly1!$F2614*유형화!$G$71/hourly1!$F$8763+유형화!$G$72*hourly1!$G2614/hourly1!$F$8763+유형화!$G$74*hourly1!I2614/hourly1!$I$8763</f>
        <v>3.2412889509818728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443">
        <f>유형화!$F$71*hourly1!B2615/hourly1!$B$8763+유형화!$F$72*hourly1!C2615/hourly1!$C$8763+유형화!$F$73*hourly1!D2615/hourly1!$D$8763+유형화!$F$74*hourly1!E2615/hourly1!$E$8763</f>
        <v>87.280449734294521</v>
      </c>
      <c r="C2614" s="441">
        <f>hourly1!$F2615*유형화!$G$71/hourly1!$F$8763+유형화!$G$72*hourly1!$G2615/hourly1!$F$8763+유형화!$G$74*hourly1!I2615/hourly1!$I$8763</f>
        <v>4.0233674993709618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443">
        <f>유형화!$F$71*hourly1!B2616/hourly1!$B$8763+유형화!$F$72*hourly1!C2616/hourly1!$C$8763+유형화!$F$73*hourly1!D2616/hourly1!$D$8763+유형화!$F$74*hourly1!E2616/hourly1!$E$8763</f>
        <v>85.711455620873721</v>
      </c>
      <c r="C2615" s="441">
        <f>hourly1!$F2616*유형화!$G$71/hourly1!$F$8763+유형화!$G$72*hourly1!$G2616/hourly1!$F$8763+유형화!$G$74*hourly1!I2616/hourly1!$I$8763</f>
        <v>0.39863988212458845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443">
        <f>유형화!$F$71*hourly1!B2617/hourly1!$B$8763+유형화!$F$72*hourly1!C2617/hourly1!$C$8763+유형화!$F$73*hourly1!D2617/hourly1!$D$8763+유형화!$F$74*hourly1!E2617/hourly1!$E$8763</f>
        <v>84.450121167148936</v>
      </c>
      <c r="C2616" s="441">
        <f>hourly1!$F2617*유형화!$G$71/hourly1!$F$8763+유형화!$G$72*hourly1!$G2617/hourly1!$F$8763+유형화!$G$74*hourly1!I2617/hourly1!$I$8763</f>
        <v>0.32185918799140967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443">
        <f>유형화!$F$71*hourly1!B2618/hourly1!$B$8763+유형화!$F$72*hourly1!C2618/hourly1!$C$8763+유형화!$F$73*hourly1!D2618/hourly1!$D$8763+유형화!$F$74*hourly1!E2618/hourly1!$E$8763</f>
        <v>84.115384703531191</v>
      </c>
      <c r="C2617" s="441">
        <f>hourly1!$F2618*유형화!$G$71/hourly1!$F$8763+유형화!$G$72*hourly1!$G2618/hourly1!$F$8763+유형화!$G$74*hourly1!I2618/hourly1!$I$8763</f>
        <v>0.38175506313196378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443">
        <f>유형화!$F$71*hourly1!B2619/hourly1!$B$8763+유형화!$F$72*hourly1!C2619/hourly1!$C$8763+유형화!$F$73*hourly1!D2619/hourly1!$D$8763+유형화!$F$74*hourly1!E2619/hourly1!$E$8763</f>
        <v>83.465345364923323</v>
      </c>
      <c r="C2618" s="441">
        <f>hourly1!$F2619*유형화!$G$71/hourly1!$F$8763+유형화!$G$72*hourly1!$G2619/hourly1!$F$8763+유형화!$G$74*hourly1!I2619/hourly1!$I$8763</f>
        <v>0.61776285437325629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443">
        <f>유형화!$F$71*hourly1!B2620/hourly1!$B$8763+유형화!$F$72*hourly1!C2620/hourly1!$C$8763+유형화!$F$73*hourly1!D2620/hourly1!$D$8763+유형화!$F$74*hourly1!E2620/hourly1!$E$8763</f>
        <v>83.271486789371679</v>
      </c>
      <c r="C2619" s="441">
        <f>hourly1!$F2620*유형화!$G$71/hourly1!$F$8763+유형화!$G$72*hourly1!$G2620/hourly1!$F$8763+유형화!$G$74*hourly1!I2620/hourly1!$I$8763</f>
        <v>0.98591743731082337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443">
        <f>유형화!$F$71*hourly1!B2621/hourly1!$B$8763+유형화!$F$72*hourly1!C2621/hourly1!$C$8763+유형화!$F$73*hourly1!D2621/hourly1!$D$8763+유형화!$F$74*hourly1!E2621/hourly1!$E$8763</f>
        <v>83.248839382980691</v>
      </c>
      <c r="C2620" s="441">
        <f>hourly1!$F2621*유형화!$G$71/hourly1!$F$8763+유형화!$G$72*hourly1!$G2621/hourly1!$F$8763+유형화!$G$74*hourly1!I2621/hourly1!$I$8763</f>
        <v>1.237836756022642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443">
        <f>유형화!$F$71*hourly1!B2622/hourly1!$B$8763+유형화!$F$72*hourly1!C2622/hourly1!$C$8763+유형화!$F$73*hourly1!D2622/hourly1!$D$8763+유형화!$F$74*hourly1!E2622/hourly1!$E$8763</f>
        <v>83.29639040451994</v>
      </c>
      <c r="C2621" s="441">
        <f>hourly1!$F2622*유형화!$G$71/hourly1!$F$8763+유형화!$G$72*hourly1!$G2622/hourly1!$F$8763+유형화!$G$74*hourly1!I2622/hourly1!$I$8763</f>
        <v>1.4845603353192596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443">
        <f>유형화!$F$71*hourly1!B2623/hourly1!$B$8763+유형화!$F$72*hourly1!C2623/hourly1!$C$8763+유형화!$F$73*hourly1!D2623/hourly1!$D$8763+유형화!$F$74*hourly1!E2623/hourly1!$E$8763</f>
        <v>83.332480264767142</v>
      </c>
      <c r="C2622" s="441">
        <f>hourly1!$F2623*유형화!$G$71/hourly1!$F$8763+유형화!$G$72*hourly1!$G2623/hourly1!$F$8763+유형화!$G$74*hourly1!I2623/hourly1!$I$8763</f>
        <v>1.7083506194240192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443">
        <f>유형화!$F$71*hourly1!B2624/hourly1!$B$8763+유형화!$F$72*hourly1!C2624/hourly1!$C$8763+유형화!$F$73*hourly1!D2624/hourly1!$D$8763+유형화!$F$74*hourly1!E2624/hourly1!$E$8763</f>
        <v>84.35285297406611</v>
      </c>
      <c r="C2623" s="441">
        <f>hourly1!$F2624*유형화!$G$71/hourly1!$F$8763+유형화!$G$72*hourly1!$G2624/hourly1!$F$8763+유형화!$G$74*hourly1!I2624/hourly1!$I$8763</f>
        <v>1.8294693208008719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443">
        <f>유형화!$F$71*hourly1!B2625/hourly1!$B$8763+유형화!$F$72*hourly1!C2625/hourly1!$C$8763+유형화!$F$73*hourly1!D2625/hourly1!$D$8763+유형화!$F$74*hourly1!E2625/hourly1!$E$8763</f>
        <v>90.666576173045542</v>
      </c>
      <c r="C2624" s="441">
        <f>hourly1!$F2625*유형화!$G$71/hourly1!$F$8763+유형화!$G$72*hourly1!$G2625/hourly1!$F$8763+유형화!$G$74*hourly1!I2625/hourly1!$I$8763</f>
        <v>6.2273215682802698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443">
        <f>유형화!$F$71*hourly1!B2626/hourly1!$B$8763+유형화!$F$72*hourly1!C2626/hourly1!$C$8763+유형화!$F$73*hourly1!D2626/hourly1!$D$8763+유형화!$F$74*hourly1!E2626/hourly1!$E$8763</f>
        <v>152.67044176916281</v>
      </c>
      <c r="C2625" s="441">
        <f>hourly1!$F2626*유형화!$G$71/hourly1!$F$8763+유형화!$G$72*hourly1!$G2626/hourly1!$F$8763+유형화!$G$74*hourly1!I2626/hourly1!$I$8763</f>
        <v>6.10392475832953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443">
        <f>유형화!$F$71*hourly1!B2627/hourly1!$B$8763+유형화!$F$72*hourly1!C2627/hourly1!$C$8763+유형화!$F$73*hourly1!D2627/hourly1!$D$8763+유형화!$F$74*hourly1!E2627/hourly1!$E$8763</f>
        <v>153.94311658698575</v>
      </c>
      <c r="C2626" s="441">
        <f>hourly1!$F2627*유형화!$G$71/hourly1!$F$8763+유형화!$G$72*hourly1!$G2627/hourly1!$F$8763+유형화!$G$74*hourly1!I2627/hourly1!$I$8763</f>
        <v>5.5407847116090387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443">
        <f>유형화!$F$71*hourly1!B2628/hourly1!$B$8763+유형화!$F$72*hourly1!C2628/hourly1!$C$8763+유형화!$F$73*hourly1!D2628/hourly1!$D$8763+유형화!$F$74*hourly1!E2628/hourly1!$E$8763</f>
        <v>156.62751545696284</v>
      </c>
      <c r="C2627" s="441">
        <f>hourly1!$F2628*유형화!$G$71/hourly1!$F$8763+유형화!$G$72*hourly1!$G2628/hourly1!$F$8763+유형화!$G$74*hourly1!I2628/hourly1!$I$8763</f>
        <v>4.831582654563344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443">
        <f>유형화!$F$71*hourly1!B2629/hourly1!$B$8763+유형화!$F$72*hourly1!C2629/hourly1!$C$8763+유형화!$F$73*hourly1!D2629/hourly1!$D$8763+유형화!$F$74*hourly1!E2629/hourly1!$E$8763</f>
        <v>158.41827476397941</v>
      </c>
      <c r="C2628" s="441">
        <f>hourly1!$F2629*유형화!$G$71/hourly1!$F$8763+유형화!$G$72*hourly1!$G2629/hourly1!$F$8763+유형화!$G$74*hourly1!I2629/hourly1!$I$8763</f>
        <v>4.0907387991722173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443">
        <f>유형화!$F$71*hourly1!B2630/hourly1!$B$8763+유형화!$F$72*hourly1!C2630/hourly1!$C$8763+유형화!$F$73*hourly1!D2630/hourly1!$D$8763+유형화!$F$74*hourly1!E2630/hourly1!$E$8763</f>
        <v>154.72089844324069</v>
      </c>
      <c r="C2629" s="441">
        <f>hourly1!$F2630*유형화!$G$71/hourly1!$F$8763+유형화!$G$72*hourly1!$G2630/hourly1!$F$8763+유형화!$G$74*hourly1!I2630/hourly1!$I$8763</f>
        <v>3.5144972176635325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443">
        <f>유형화!$F$71*hourly1!B2631/hourly1!$B$8763+유형화!$F$72*hourly1!C2631/hourly1!$C$8763+유형화!$F$73*hourly1!D2631/hourly1!$D$8763+유형화!$F$74*hourly1!E2631/hourly1!$E$8763</f>
        <v>151.93365413082955</v>
      </c>
      <c r="C2630" s="441">
        <f>hourly1!$F2631*유형화!$G$71/hourly1!$F$8763+유형화!$G$72*hourly1!$G2631/hourly1!$F$8763+유형화!$G$74*hourly1!I2631/hourly1!$I$8763</f>
        <v>2.2605122409812588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443">
        <f>유형화!$F$71*hourly1!B2632/hourly1!$B$8763+유형화!$F$72*hourly1!C2632/hourly1!$C$8763+유형화!$F$73*hourly1!D2632/hourly1!$D$8763+유형화!$F$74*hourly1!E2632/hourly1!$E$8763</f>
        <v>143.84591162646839</v>
      </c>
      <c r="C2631" s="441">
        <f>hourly1!$F2632*유형화!$G$71/hourly1!$F$8763+유형화!$G$72*hourly1!$G2632/hourly1!$F$8763+유형화!$G$74*hourly1!I2632/hourly1!$I$8763</f>
        <v>2.3737825135757564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443">
        <f>유형화!$F$71*hourly1!B2633/hourly1!$B$8763+유형화!$F$72*hourly1!C2633/hourly1!$C$8763+유형화!$F$73*hourly1!D2633/hourly1!$D$8763+유형화!$F$74*hourly1!E2633/hourly1!$E$8763</f>
        <v>145.71540579986072</v>
      </c>
      <c r="C2632" s="441">
        <f>hourly1!$F2633*유형화!$G$71/hourly1!$F$8763+유형화!$G$72*hourly1!$G2633/hourly1!$F$8763+유형화!$G$74*hourly1!I2633/hourly1!$I$8763</f>
        <v>2.145294475724302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443">
        <f>유형화!$F$71*hourly1!B2634/hourly1!$B$8763+유형화!$F$72*hourly1!C2634/hourly1!$C$8763+유형화!$F$73*hourly1!D2634/hourly1!$D$8763+유형화!$F$74*hourly1!E2634/hourly1!$E$8763</f>
        <v>143.62278639731883</v>
      </c>
      <c r="C2633" s="441">
        <f>hourly1!$F2634*유형화!$G$71/hourly1!$F$8763+유형화!$G$72*hourly1!$G2634/hourly1!$F$8763+유형화!$G$74*hourly1!I2634/hourly1!$I$8763</f>
        <v>1.9414459343273918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443">
        <f>유형화!$F$71*hourly1!B2635/hourly1!$B$8763+유형화!$F$72*hourly1!C2635/hourly1!$C$8763+유형화!$F$73*hourly1!D2635/hourly1!$D$8763+유형화!$F$74*hourly1!E2635/hourly1!$E$8763</f>
        <v>142.01044084420528</v>
      </c>
      <c r="C2634" s="441">
        <f>hourly1!$F2635*유형화!$G$71/hourly1!$F$8763+유형화!$G$72*hourly1!$G2635/hourly1!$F$8763+유형화!$G$74*hourly1!I2635/hourly1!$I$8763</f>
        <v>2.0171458807031284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443">
        <f>유형화!$F$71*hourly1!B2636/hourly1!$B$8763+유형화!$F$72*hourly1!C2636/hourly1!$C$8763+유형화!$F$73*hourly1!D2636/hourly1!$D$8763+유형화!$F$74*hourly1!E2636/hourly1!$E$8763</f>
        <v>140.61440923456021</v>
      </c>
      <c r="C2635" s="441">
        <f>hourly1!$F2636*유형화!$G$71/hourly1!$F$8763+유형화!$G$72*hourly1!$G2636/hourly1!$F$8763+유형화!$G$74*hourly1!I2636/hourly1!$I$8763</f>
        <v>2.1879735818540453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443">
        <f>유형화!$F$71*hourly1!B2637/hourly1!$B$8763+유형화!$F$72*hourly1!C2637/hourly1!$C$8763+유형화!$F$73*hourly1!D2637/hourly1!$D$8763+유형화!$F$74*hourly1!E2637/hourly1!$E$8763</f>
        <v>148.12623142291486</v>
      </c>
      <c r="C2636" s="441">
        <f>hourly1!$F2637*유형화!$G$71/hourly1!$F$8763+유형화!$G$72*hourly1!$G2637/hourly1!$F$8763+유형화!$G$74*hourly1!I2637/hourly1!$I$8763</f>
        <v>2.1236826739187178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443">
        <f>유형화!$F$71*hourly1!B2638/hourly1!$B$8763+유형화!$F$72*hourly1!C2638/hourly1!$C$8763+유형화!$F$73*hourly1!D2638/hourly1!$D$8763+유형화!$F$74*hourly1!E2638/hourly1!$E$8763</f>
        <v>157.56358224226528</v>
      </c>
      <c r="C2637" s="441">
        <f>hourly1!$F2638*유형화!$G$71/hourly1!$F$8763+유형화!$G$72*hourly1!$G2638/hourly1!$F$8763+유형화!$G$74*hourly1!I2638/hourly1!$I$8763</f>
        <v>2.2252596826918594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443">
        <f>유형화!$F$71*hourly1!B2639/hourly1!$B$8763+유형화!$F$72*hourly1!C2639/hourly1!$C$8763+유형화!$F$73*hourly1!D2639/hourly1!$D$8763+유형화!$F$74*hourly1!E2639/hourly1!$E$8763</f>
        <v>85.173036996602761</v>
      </c>
      <c r="C2638" s="441">
        <f>hourly1!$F2639*유형화!$G$71/hourly1!$F$8763+유형화!$G$72*hourly1!$G2639/hourly1!$F$8763+유형화!$G$74*hourly1!I2639/hourly1!$I$8763</f>
        <v>2.9452705514187336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443">
        <f>유형화!$F$71*hourly1!B2640/hourly1!$B$8763+유형화!$F$72*hourly1!C2640/hourly1!$C$8763+유형화!$F$73*hourly1!D2640/hourly1!$D$8763+유형화!$F$74*hourly1!E2640/hourly1!$E$8763</f>
        <v>83.468803075909449</v>
      </c>
      <c r="C2639" s="441">
        <f>hourly1!$F2640*유형화!$G$71/hourly1!$F$8763+유형화!$G$72*hourly1!$G2640/hourly1!$F$8763+유형화!$G$74*hourly1!I2640/hourly1!$I$8763</f>
        <v>0.36580333053501723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443">
        <f>유형화!$F$71*hourly1!B2641/hourly1!$B$8763+유형화!$F$72*hourly1!C2641/hourly1!$C$8763+유형화!$F$73*hourly1!D2641/hourly1!$D$8763+유형화!$F$74*hourly1!E2641/hourly1!$E$8763</f>
        <v>81.73675048043404</v>
      </c>
      <c r="C2640" s="441">
        <f>hourly1!$F2641*유형화!$G$71/hourly1!$F$8763+유형화!$G$72*hourly1!$G2641/hourly1!$F$8763+유형화!$G$74*hourly1!I2641/hourly1!$I$8763</f>
        <v>0.33852751784173402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443">
        <f>유형화!$F$71*hourly1!B2642/hourly1!$B$8763+유형화!$F$72*hourly1!C2642/hourly1!$C$8763+유형화!$F$73*hourly1!D2642/hourly1!$D$8763+유형화!$F$74*hourly1!E2642/hourly1!$E$8763</f>
        <v>81.061146376966477</v>
      </c>
      <c r="C2641" s="441">
        <f>hourly1!$F2642*유형화!$G$71/hourly1!$F$8763+유형화!$G$72*hourly1!$G2642/hourly1!$F$8763+유형화!$G$74*hourly1!I2642/hourly1!$I$8763</f>
        <v>0.29089129548306131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443">
        <f>유형화!$F$71*hourly1!B2643/hourly1!$B$8763+유형화!$F$72*hourly1!C2643/hourly1!$C$8763+유형화!$F$73*hourly1!D2643/hourly1!$D$8763+유형화!$F$74*hourly1!E2643/hourly1!$E$8763</f>
        <v>81.431851903637437</v>
      </c>
      <c r="C2642" s="441">
        <f>hourly1!$F2643*유형화!$G$71/hourly1!$F$8763+유형화!$G$72*hourly1!$G2643/hourly1!$F$8763+유형화!$G$74*hourly1!I2643/hourly1!$I$8763</f>
        <v>0.26124507828463683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443">
        <f>유형화!$F$71*hourly1!B2644/hourly1!$B$8763+유형화!$F$72*hourly1!C2644/hourly1!$C$8763+유형화!$F$73*hourly1!D2644/hourly1!$D$8763+유형화!$F$74*hourly1!E2644/hourly1!$E$8763</f>
        <v>81.551118132103468</v>
      </c>
      <c r="C2643" s="441">
        <f>hourly1!$F2644*유형화!$G$71/hourly1!$F$8763+유형화!$G$72*hourly1!$G2644/hourly1!$F$8763+유형화!$G$74*hourly1!I2644/hourly1!$I$8763</f>
        <v>0.2543162735479334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443">
        <f>유형화!$F$71*hourly1!B2645/hourly1!$B$8763+유형화!$F$72*hourly1!C2645/hourly1!$C$8763+유형화!$F$73*hourly1!D2645/hourly1!$D$8763+유형화!$F$74*hourly1!E2645/hourly1!$E$8763</f>
        <v>81.690107227457858</v>
      </c>
      <c r="C2644" s="441">
        <f>hourly1!$F2645*유형화!$G$71/hourly1!$F$8763+유형화!$G$72*hourly1!$G2645/hourly1!$F$8763+유형화!$G$74*hourly1!I2645/hourly1!$I$8763</f>
        <v>0.28559743857984426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443">
        <f>유형화!$F$71*hourly1!B2646/hourly1!$B$8763+유형화!$F$72*hourly1!C2646/hourly1!$C$8763+유형화!$F$73*hourly1!D2646/hourly1!$D$8763+유형화!$F$74*hourly1!E2646/hourly1!$E$8763</f>
        <v>81.928530665899444</v>
      </c>
      <c r="C2645" s="441">
        <f>hourly1!$F2646*유형화!$G$71/hourly1!$F$8763+유형화!$G$72*hourly1!$G2646/hourly1!$F$8763+유형화!$G$74*hourly1!I2646/hourly1!$I$8763</f>
        <v>0.48174017933521485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443">
        <f>유형화!$F$71*hourly1!B2647/hourly1!$B$8763+유형화!$F$72*hourly1!C2647/hourly1!$C$8763+유형화!$F$73*hourly1!D2647/hourly1!$D$8763+유형화!$F$74*hourly1!E2647/hourly1!$E$8763</f>
        <v>82.032197770373642</v>
      </c>
      <c r="C2646" s="441">
        <f>hourly1!$F2647*유형화!$G$71/hourly1!$F$8763+유형화!$G$72*hourly1!$G2647/hourly1!$F$8763+유형화!$G$74*hourly1!I2647/hourly1!$I$8763</f>
        <v>0.79810194838195936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443">
        <f>유형화!$F$71*hourly1!B2648/hourly1!$B$8763+유형화!$F$72*hourly1!C2648/hourly1!$C$8763+유형화!$F$73*hourly1!D2648/hourly1!$D$8763+유형화!$F$74*hourly1!E2648/hourly1!$E$8763</f>
        <v>82.987126205909419</v>
      </c>
      <c r="C2647" s="441">
        <f>hourly1!$F2648*유형화!$G$71/hourly1!$F$8763+유형화!$G$72*hourly1!$G2648/hourly1!$F$8763+유형화!$G$74*hourly1!I2648/hourly1!$I$8763</f>
        <v>0.92700346474509776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443">
        <f>유형화!$F$71*hourly1!B2649/hourly1!$B$8763+유형화!$F$72*hourly1!C2649/hourly1!$C$8763+유형화!$F$73*hourly1!D2649/hourly1!$D$8763+유형화!$F$74*hourly1!E2649/hourly1!$E$8763</f>
        <v>89.211501642128184</v>
      </c>
      <c r="C2648" s="441">
        <f>hourly1!$F2649*유형화!$G$71/hourly1!$F$8763+유형화!$G$72*hourly1!$G2649/hourly1!$F$8763+유형화!$G$74*hourly1!I2649/hourly1!$I$8763</f>
        <v>5.350868368381609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443">
        <f>유형화!$F$71*hourly1!B2650/hourly1!$B$8763+유형화!$F$72*hourly1!C2650/hourly1!$C$8763+유형화!$F$73*hourly1!D2650/hourly1!$D$8763+유형화!$F$74*hourly1!E2650/hourly1!$E$8763</f>
        <v>83.493806229679322</v>
      </c>
      <c r="C2649" s="441">
        <f>hourly1!$F2650*유형화!$G$71/hourly1!$F$8763+유형화!$G$72*hourly1!$G2650/hourly1!$F$8763+유형화!$G$74*hourly1!I2650/hourly1!$I$8763</f>
        <v>5.2390652493750176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443">
        <f>유형화!$F$71*hourly1!B2651/hourly1!$B$8763+유형화!$F$72*hourly1!C2651/hourly1!$C$8763+유형화!$F$73*hourly1!D2651/hourly1!$D$8763+유형화!$F$74*hourly1!E2651/hourly1!$E$8763</f>
        <v>86.10375872960654</v>
      </c>
      <c r="C2650" s="441">
        <f>hourly1!$F2651*유형화!$G$71/hourly1!$F$8763+유형화!$G$72*hourly1!$G2651/hourly1!$F$8763+유형화!$G$74*hourly1!I2651/hourly1!$I$8763</f>
        <v>4.6804801463367554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443">
        <f>유형화!$F$71*hourly1!B2652/hourly1!$B$8763+유형화!$F$72*hourly1!C2652/hourly1!$C$8763+유형화!$F$73*hourly1!D2652/hourly1!$D$8763+유형화!$F$74*hourly1!E2652/hourly1!$E$8763</f>
        <v>89.875588601429101</v>
      </c>
      <c r="C2651" s="441">
        <f>hourly1!$F2652*유형화!$G$71/hourly1!$F$8763+유형화!$G$72*hourly1!$G2652/hourly1!$F$8763+유형화!$G$74*hourly1!I2652/hourly1!$I$8763</f>
        <v>4.0243497051518666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443">
        <f>유형화!$F$71*hourly1!B2653/hourly1!$B$8763+유형화!$F$72*hourly1!C2653/hourly1!$C$8763+유형화!$F$73*hourly1!D2653/hourly1!$D$8763+유형화!$F$74*hourly1!E2653/hourly1!$E$8763</f>
        <v>92.84492784811016</v>
      </c>
      <c r="C2652" s="441">
        <f>hourly1!$F2653*유형화!$G$71/hourly1!$F$8763+유형화!$G$72*hourly1!$G2653/hourly1!$F$8763+유형화!$G$74*hourly1!I2653/hourly1!$I$8763</f>
        <v>3.3613506759580911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443">
        <f>유형화!$F$71*hourly1!B2654/hourly1!$B$8763+유형화!$F$72*hourly1!C2654/hourly1!$C$8763+유형화!$F$73*hourly1!D2654/hourly1!$D$8763+유형화!$F$74*hourly1!E2654/hourly1!$E$8763</f>
        <v>90.406231617852427</v>
      </c>
      <c r="C2653" s="441">
        <f>hourly1!$F2654*유형화!$G$71/hourly1!$F$8763+유형화!$G$72*hourly1!$G2654/hourly1!$F$8763+유형화!$G$74*hourly1!I2654/hourly1!$I$8763</f>
        <v>2.9319091083773365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443">
        <f>유형화!$F$71*hourly1!B2655/hourly1!$B$8763+유형화!$F$72*hourly1!C2655/hourly1!$C$8763+유형화!$F$73*hourly1!D2655/hourly1!$D$8763+유형화!$F$74*hourly1!E2655/hourly1!$E$8763</f>
        <v>88.862826661428201</v>
      </c>
      <c r="C2654" s="441">
        <f>hourly1!$F2655*유형화!$G$71/hourly1!$F$8763+유형화!$G$72*hourly1!$G2655/hourly1!$F$8763+유형화!$G$74*hourly1!I2655/hourly1!$I$8763</f>
        <v>1.8425368965079187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443">
        <f>유형화!$F$71*hourly1!B2656/hourly1!$B$8763+유형화!$F$72*hourly1!C2656/hourly1!$C$8763+유형화!$F$73*hourly1!D2656/hourly1!$D$8763+유형화!$F$74*hourly1!E2656/hourly1!$E$8763</f>
        <v>81.904444618296608</v>
      </c>
      <c r="C2655" s="441">
        <f>hourly1!$F2656*유형화!$G$71/hourly1!$F$8763+유형화!$G$72*hourly1!$G2656/hourly1!$F$8763+유형화!$G$74*hourly1!I2656/hourly1!$I$8763</f>
        <v>2.2474408448775764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443">
        <f>유형화!$F$71*hourly1!B2657/hourly1!$B$8763+유형화!$F$72*hourly1!C2657/hourly1!$C$8763+유형화!$F$73*hourly1!D2657/hourly1!$D$8763+유형화!$F$74*hourly1!E2657/hourly1!$E$8763</f>
        <v>84.780013560111442</v>
      </c>
      <c r="C2656" s="441">
        <f>hourly1!$F2657*유형화!$G$71/hourly1!$F$8763+유형화!$G$72*hourly1!$G2657/hourly1!$F$8763+유형화!$G$74*hourly1!I2657/hourly1!$I$8763</f>
        <v>2.2883477114600499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443">
        <f>유형화!$F$71*hourly1!B2658/hourly1!$B$8763+유형화!$F$72*hourly1!C2658/hourly1!$C$8763+유형화!$F$73*hourly1!D2658/hourly1!$D$8763+유형화!$F$74*hourly1!E2658/hourly1!$E$8763</f>
        <v>83.081410681442506</v>
      </c>
      <c r="C2657" s="441">
        <f>hourly1!$F2658*유형화!$G$71/hourly1!$F$8763+유형화!$G$72*hourly1!$G2658/hourly1!$F$8763+유형화!$G$74*hourly1!I2658/hourly1!$I$8763</f>
        <v>2.1503020454452231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443">
        <f>유형화!$F$71*hourly1!B2659/hourly1!$B$8763+유형화!$F$72*hourly1!C2659/hourly1!$C$8763+유형화!$F$73*hourly1!D2659/hourly1!$D$8763+유형화!$F$74*hourly1!E2659/hourly1!$E$8763</f>
        <v>81.674967877099377</v>
      </c>
      <c r="C2658" s="441">
        <f>hourly1!$F2659*유형화!$G$71/hourly1!$F$8763+유형화!$G$72*hourly1!$G2659/hourly1!$F$8763+유형화!$G$74*hourly1!I2659/hourly1!$I$8763</f>
        <v>2.1450033372447046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443">
        <f>유형화!$F$71*hourly1!B2660/hourly1!$B$8763+유형화!$F$72*hourly1!C2660/hourly1!$C$8763+유형화!$F$73*hourly1!D2660/hourly1!$D$8763+유형화!$F$74*hourly1!E2660/hourly1!$E$8763</f>
        <v>80.107322203872755</v>
      </c>
      <c r="C2659" s="441">
        <f>hourly1!$F2660*유형화!$G$71/hourly1!$F$8763+유형화!$G$72*hourly1!$G2660/hourly1!$F$8763+유형화!$G$74*hourly1!I2660/hourly1!$I$8763</f>
        <v>2.3494684785292641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443">
        <f>유형화!$F$71*hourly1!B2661/hourly1!$B$8763+유형화!$F$72*hourly1!C2661/hourly1!$C$8763+유형화!$F$73*hourly1!D2661/hourly1!$D$8763+유형화!$F$74*hourly1!E2661/hourly1!$E$8763</f>
        <v>86.835808619436193</v>
      </c>
      <c r="C2660" s="441">
        <f>hourly1!$F2661*유형화!$G$71/hourly1!$F$8763+유형화!$G$72*hourly1!$G2661/hourly1!$F$8763+유형화!$G$74*hourly1!I2661/hourly1!$I$8763</f>
        <v>2.1297526777497553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443">
        <f>유형화!$F$71*hourly1!B2662/hourly1!$B$8763+유형화!$F$72*hourly1!C2662/hourly1!$C$8763+유형화!$F$73*hourly1!D2662/hourly1!$D$8763+유형화!$F$74*hourly1!E2662/hourly1!$E$8763</f>
        <v>95.778879083312802</v>
      </c>
      <c r="C2661" s="441">
        <f>hourly1!$F2662*유형화!$G$71/hourly1!$F$8763+유형화!$G$72*hourly1!$G2662/hourly1!$F$8763+유형화!$G$74*hourly1!I2662/hourly1!$I$8763</f>
        <v>2.2892756433523389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443">
        <f>유형화!$F$71*hourly1!B2663/hourly1!$B$8763+유형화!$F$72*hourly1!C2663/hourly1!$C$8763+유형화!$F$73*hourly1!D2663/hourly1!$D$8763+유형화!$F$74*hourly1!E2663/hourly1!$E$8763</f>
        <v>84.983610259681441</v>
      </c>
      <c r="C2662" s="441">
        <f>hourly1!$F2663*유형화!$G$71/hourly1!$F$8763+유형화!$G$72*hourly1!$G2663/hourly1!$F$8763+유형화!$G$74*hourly1!I2663/hourly1!$I$8763</f>
        <v>2.8860104387901826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443">
        <f>유형화!$F$71*hourly1!B2664/hourly1!$B$8763+유형화!$F$72*hourly1!C2664/hourly1!$C$8763+유형화!$F$73*hourly1!D2664/hourly1!$D$8763+유형화!$F$74*hourly1!E2664/hourly1!$E$8763</f>
        <v>83.149540056890515</v>
      </c>
      <c r="C2663" s="441">
        <f>hourly1!$F2664*유형화!$G$71/hourly1!$F$8763+유형화!$G$72*hourly1!$G2664/hourly1!$F$8763+유형화!$G$74*hourly1!I2664/hourly1!$I$8763</f>
        <v>0.35844197200222849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443">
        <f>유형화!$F$71*hourly1!B2665/hourly1!$B$8763+유형화!$F$72*hourly1!C2665/hourly1!$C$8763+유형화!$F$73*hourly1!D2665/hourly1!$D$8763+유형화!$F$74*hourly1!E2665/hourly1!$E$8763</f>
        <v>81.305795648062755</v>
      </c>
      <c r="C2664" s="441">
        <f>hourly1!$F2665*유형화!$G$71/hourly1!$F$8763+유형화!$G$72*hourly1!$G2665/hourly1!$F$8763+유형화!$G$74*hourly1!I2665/hourly1!$I$8763</f>
        <v>0.34716834539787933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443">
        <f>유형화!$F$71*hourly1!B2666/hourly1!$B$8763+유형화!$F$72*hourly1!C2666/hourly1!$C$8763+유형화!$F$73*hourly1!D2666/hourly1!$D$8763+유형화!$F$74*hourly1!E2666/hourly1!$E$8763</f>
        <v>80.447941068300892</v>
      </c>
      <c r="C2665" s="441">
        <f>hourly1!$F2666*유형화!$G$71/hourly1!$F$8763+유형화!$G$72*hourly1!$G2666/hourly1!$F$8763+유형화!$G$74*hourly1!I2666/hourly1!$I$8763</f>
        <v>0.29078377860650739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443">
        <f>유형화!$F$71*hourly1!B2667/hourly1!$B$8763+유형화!$F$72*hourly1!C2667/hourly1!$C$8763+유형화!$F$73*hourly1!D2667/hourly1!$D$8763+유형화!$F$74*hourly1!E2667/hourly1!$E$8763</f>
        <v>82.512528499014309</v>
      </c>
      <c r="C2666" s="441">
        <f>hourly1!$F2667*유형화!$G$71/hourly1!$F$8763+유형화!$G$72*hourly1!$G2667/hourly1!$F$8763+유형화!$G$74*hourly1!I2667/hourly1!$I$8763</f>
        <v>0.25183610844123339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443">
        <f>유형화!$F$71*hourly1!B2668/hourly1!$B$8763+유형화!$F$72*hourly1!C2668/hourly1!$C$8763+유형화!$F$73*hourly1!D2668/hourly1!$D$8763+유형화!$F$74*hourly1!E2668/hourly1!$E$8763</f>
        <v>81.907855072203802</v>
      </c>
      <c r="C2667" s="441">
        <f>hourly1!$F2668*유형화!$G$71/hourly1!$F$8763+유형화!$G$72*hourly1!$G2668/hourly1!$F$8763+유형화!$G$74*hourly1!I2668/hourly1!$I$8763</f>
        <v>0.23750998493045716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443">
        <f>유형화!$F$71*hourly1!B2669/hourly1!$B$8763+유형화!$F$72*hourly1!C2669/hourly1!$C$8763+유형화!$F$73*hourly1!D2669/hourly1!$D$8763+유형화!$F$74*hourly1!E2669/hourly1!$E$8763</f>
        <v>81.699364319270686</v>
      </c>
      <c r="C2668" s="441">
        <f>hourly1!$F2669*유형화!$G$71/hourly1!$F$8763+유형화!$G$72*hourly1!$G2669/hourly1!$F$8763+유형화!$G$74*hourly1!I2669/hourly1!$I$8763</f>
        <v>0.23501308284805003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443">
        <f>유형화!$F$71*hourly1!B2670/hourly1!$B$8763+유형화!$F$72*hourly1!C2670/hourly1!$C$8763+유형화!$F$73*hourly1!D2670/hourly1!$D$8763+유형화!$F$74*hourly1!E2670/hourly1!$E$8763</f>
        <v>81.542263934711571</v>
      </c>
      <c r="C2669" s="441">
        <f>hourly1!$F2670*유형화!$G$71/hourly1!$F$8763+유형화!$G$72*hourly1!$G2670/hourly1!$F$8763+유형화!$G$74*hourly1!I2670/hourly1!$I$8763</f>
        <v>0.23560124200523927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443">
        <f>유형화!$F$71*hourly1!B2671/hourly1!$B$8763+유형화!$F$72*hourly1!C2671/hourly1!$C$8763+유형화!$F$73*hourly1!D2671/hourly1!$D$8763+유형화!$F$74*hourly1!E2671/hourly1!$E$8763</f>
        <v>81.463135470439624</v>
      </c>
      <c r="C2670" s="441">
        <f>hourly1!$F2671*유형화!$G$71/hourly1!$F$8763+유형화!$G$72*hourly1!$G2671/hourly1!$F$8763+유형화!$G$74*hourly1!I2671/hourly1!$I$8763</f>
        <v>0.23588383007333921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443">
        <f>유형화!$F$71*hourly1!B2672/hourly1!$B$8763+유형화!$F$72*hourly1!C2672/hourly1!$C$8763+유형화!$F$73*hourly1!D2672/hourly1!$D$8763+유형화!$F$74*hourly1!E2672/hourly1!$E$8763</f>
        <v>82.438507242887141</v>
      </c>
      <c r="C2671" s="441">
        <f>hourly1!$F2672*유형화!$G$71/hourly1!$F$8763+유형화!$G$72*hourly1!$G2672/hourly1!$F$8763+유형화!$G$74*hourly1!I2672/hourly1!$I$8763</f>
        <v>0.37755729621391998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443">
        <f>유형화!$F$71*hourly1!B2673/hourly1!$B$8763+유형화!$F$72*hourly1!C2673/hourly1!$C$8763+유형화!$F$73*hourly1!D2673/hourly1!$D$8763+유형화!$F$74*hourly1!E2673/hourly1!$E$8763</f>
        <v>88.405660660976878</v>
      </c>
      <c r="C2672" s="441">
        <f>hourly1!$F2673*유형화!$G$71/hourly1!$F$8763+유형화!$G$72*hourly1!$G2673/hourly1!$F$8763+유형화!$G$74*hourly1!I2673/hourly1!$I$8763</f>
        <v>4.555880457218878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443">
        <f>유형화!$F$71*hourly1!B2674/hourly1!$B$8763+유형화!$F$72*hourly1!C2674/hourly1!$C$8763+유형화!$F$73*hourly1!D2674/hourly1!$D$8763+유형화!$F$74*hourly1!E2674/hourly1!$E$8763</f>
        <v>224.69465449694229</v>
      </c>
      <c r="C2673" s="441">
        <f>hourly1!$F2674*유형화!$G$71/hourly1!$F$8763+유형화!$G$72*hourly1!$G2674/hourly1!$F$8763+유형화!$G$74*hourly1!I2674/hourly1!$I$8763</f>
        <v>4.4316395215368241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443">
        <f>유형화!$F$71*hourly1!B2675/hourly1!$B$8763+유형화!$F$72*hourly1!C2675/hourly1!$C$8763+유형화!$F$73*hourly1!D2675/hourly1!$D$8763+유형화!$F$74*hourly1!E2675/hourly1!$E$8763</f>
        <v>352.84723377068809</v>
      </c>
      <c r="C2674" s="441">
        <f>hourly1!$F2675*유형화!$G$71/hourly1!$F$8763+유형화!$G$72*hourly1!$G2675/hourly1!$F$8763+유형화!$G$74*hourly1!I2675/hourly1!$I$8763</f>
        <v>3.8999040447234758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443">
        <f>유형화!$F$71*hourly1!B2676/hourly1!$B$8763+유형화!$F$72*hourly1!C2676/hourly1!$C$8763+유형화!$F$73*hourly1!D2676/hourly1!$D$8763+유형화!$F$74*hourly1!E2676/hourly1!$E$8763</f>
        <v>427.28213311866347</v>
      </c>
      <c r="C2675" s="441">
        <f>hourly1!$F2676*유형화!$G$71/hourly1!$F$8763+유형화!$G$72*hourly1!$G2676/hourly1!$F$8763+유형화!$G$74*hourly1!I2676/hourly1!$I$8763</f>
        <v>3.3036201773702594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443">
        <f>유형화!$F$71*hourly1!B2677/hourly1!$B$8763+유형화!$F$72*hourly1!C2677/hourly1!$C$8763+유형화!$F$73*hourly1!D2677/hourly1!$D$8763+유형화!$F$74*hourly1!E2677/hourly1!$E$8763</f>
        <v>500.32118263801317</v>
      </c>
      <c r="C2676" s="441">
        <f>hourly1!$F2677*유형화!$G$71/hourly1!$F$8763+유형화!$G$72*hourly1!$G2677/hourly1!$F$8763+유형화!$G$74*hourly1!I2677/hourly1!$I$8763</f>
        <v>2.7466678997229175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443">
        <f>유형화!$F$71*hourly1!B2678/hourly1!$B$8763+유형화!$F$72*hourly1!C2678/hourly1!$C$8763+유형화!$F$73*hourly1!D2678/hourly1!$D$8763+유형화!$F$74*hourly1!E2678/hourly1!$E$8763</f>
        <v>421.31629319485791</v>
      </c>
      <c r="C2677" s="441">
        <f>hourly1!$F2678*유형화!$G$71/hourly1!$F$8763+유형화!$G$72*hourly1!$G2678/hourly1!$F$8763+유형화!$G$74*hourly1!I2678/hourly1!$I$8763</f>
        <v>2.2435247564093812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443">
        <f>유형화!$F$71*hourly1!B2679/hourly1!$B$8763+유형화!$F$72*hourly1!C2679/hourly1!$C$8763+유형화!$F$73*hourly1!D2679/hourly1!$D$8763+유형화!$F$74*hourly1!E2679/hourly1!$E$8763</f>
        <v>250.93178579841407</v>
      </c>
      <c r="C2678" s="441">
        <f>hourly1!$F2679*유형화!$G$71/hourly1!$F$8763+유형화!$G$72*hourly1!$G2679/hourly1!$F$8763+유형화!$G$74*hourly1!I2679/hourly1!$I$8763</f>
        <v>0.99696475089583203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443">
        <f>유형화!$F$71*hourly1!B2680/hourly1!$B$8763+유형화!$F$72*hourly1!C2680/hourly1!$C$8763+유형화!$F$73*hourly1!D2680/hourly1!$D$8763+유형화!$F$74*hourly1!E2680/hourly1!$E$8763</f>
        <v>332.46852342287912</v>
      </c>
      <c r="C2679" s="441">
        <f>hourly1!$F2680*유형화!$G$71/hourly1!$F$8763+유형화!$G$72*hourly1!$G2680/hourly1!$F$8763+유형화!$G$74*hourly1!I2680/hourly1!$I$8763</f>
        <v>0.9735707037422956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443">
        <f>유형화!$F$71*hourly1!B2681/hourly1!$B$8763+유형화!$F$72*hourly1!C2681/hourly1!$C$8763+유형화!$F$73*hourly1!D2681/hourly1!$D$8763+유형화!$F$74*hourly1!E2681/hourly1!$E$8763</f>
        <v>479.4327551230682</v>
      </c>
      <c r="C2680" s="441">
        <f>hourly1!$F2681*유형화!$G$71/hourly1!$F$8763+유형화!$G$72*hourly1!$G2681/hourly1!$F$8763+유형화!$G$74*hourly1!I2681/hourly1!$I$8763</f>
        <v>0.71656546685806322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443">
        <f>유형화!$F$71*hourly1!B2682/hourly1!$B$8763+유형화!$F$72*hourly1!C2682/hourly1!$C$8763+유형화!$F$73*hourly1!D2682/hourly1!$D$8763+유형화!$F$74*hourly1!E2682/hourly1!$E$8763</f>
        <v>403.53634781533873</v>
      </c>
      <c r="C2681" s="441">
        <f>hourly1!$F2682*유형화!$G$71/hourly1!$F$8763+유형화!$G$72*hourly1!$G2682/hourly1!$F$8763+유형화!$G$74*hourly1!I2682/hourly1!$I$8763</f>
        <v>0.63746233542185871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443">
        <f>유형화!$F$71*hourly1!B2683/hourly1!$B$8763+유형화!$F$72*hourly1!C2683/hourly1!$C$8763+유형화!$F$73*hourly1!D2683/hourly1!$D$8763+유형화!$F$74*hourly1!E2683/hourly1!$E$8763</f>
        <v>346.81057186310704</v>
      </c>
      <c r="C2682" s="441">
        <f>hourly1!$F2683*유형화!$G$71/hourly1!$F$8763+유형화!$G$72*hourly1!$G2683/hourly1!$F$8763+유형화!$G$74*hourly1!I2683/hourly1!$I$8763</f>
        <v>0.62131576259684296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443">
        <f>유형화!$F$71*hourly1!B2684/hourly1!$B$8763+유형화!$F$72*hourly1!C2684/hourly1!$C$8763+유형화!$F$73*hourly1!D2684/hourly1!$D$8763+유형화!$F$74*hourly1!E2684/hourly1!$E$8763</f>
        <v>197.98863664738792</v>
      </c>
      <c r="C2683" s="441">
        <f>hourly1!$F2684*유형화!$G$71/hourly1!$F$8763+유형화!$G$72*hourly1!$G2684/hourly1!$F$8763+유형화!$G$74*hourly1!I2684/hourly1!$I$8763</f>
        <v>0.78364938793513428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443">
        <f>유형화!$F$71*hourly1!B2685/hourly1!$B$8763+유형화!$F$72*hourly1!C2685/hourly1!$C$8763+유형화!$F$73*hourly1!D2685/hourly1!$D$8763+유형화!$F$74*hourly1!E2685/hourly1!$E$8763</f>
        <v>143.53485608178948</v>
      </c>
      <c r="C2684" s="441">
        <f>hourly1!$F2685*유형화!$G$71/hourly1!$F$8763+유형화!$G$72*hourly1!$G2685/hourly1!$F$8763+유형화!$G$74*hourly1!I2685/hourly1!$I$8763</f>
        <v>0.64831529390852405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443">
        <f>유형화!$F$71*hourly1!B2686/hourly1!$B$8763+유형화!$F$72*hourly1!C2686/hourly1!$C$8763+유형화!$F$73*hourly1!D2686/hourly1!$D$8763+유형화!$F$74*hourly1!E2686/hourly1!$E$8763</f>
        <v>152.73330946926194</v>
      </c>
      <c r="C2685" s="441">
        <f>hourly1!$F2686*유형화!$G$71/hourly1!$F$8763+유형화!$G$72*hourly1!$G2686/hourly1!$F$8763+유형화!$G$74*hourly1!I2686/hourly1!$I$8763</f>
        <v>0.83822502724336756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443">
        <f>유형화!$F$71*hourly1!B2687/hourly1!$B$8763+유형화!$F$72*hourly1!C2687/hourly1!$C$8763+유형화!$F$73*hourly1!D2687/hourly1!$D$8763+유형화!$F$74*hourly1!E2687/hourly1!$E$8763</f>
        <v>81.901098224635675</v>
      </c>
      <c r="C2686" s="441">
        <f>hourly1!$F2687*유형화!$G$71/hourly1!$F$8763+유형화!$G$72*hourly1!$G2687/hourly1!$F$8763+유형화!$G$74*hourly1!I2687/hourly1!$I$8763</f>
        <v>1.7071196027325108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443">
        <f>유형화!$F$71*hourly1!B2688/hourly1!$B$8763+유형화!$F$72*hourly1!C2688/hourly1!$C$8763+유형화!$F$73*hourly1!D2688/hourly1!$D$8763+유형화!$F$74*hourly1!E2688/hourly1!$E$8763</f>
        <v>80.276158665917038</v>
      </c>
      <c r="C2687" s="441">
        <f>hourly1!$F2688*유형화!$G$71/hourly1!$F$8763+유형화!$G$72*hourly1!$G2688/hourly1!$F$8763+유형화!$G$74*hourly1!I2688/hourly1!$I$8763</f>
        <v>0.39796579436385893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443">
        <f>유형화!$F$71*hourly1!B2689/hourly1!$B$8763+유형화!$F$72*hourly1!C2689/hourly1!$C$8763+유형화!$F$73*hourly1!D2689/hourly1!$D$8763+유형화!$F$74*hourly1!E2689/hourly1!$E$8763</f>
        <v>78.67281424816062</v>
      </c>
      <c r="C2688" s="441">
        <f>hourly1!$F2689*유형화!$G$71/hourly1!$F$8763+유형화!$G$72*hourly1!$G2689/hourly1!$F$8763+유형화!$G$74*hourly1!I2689/hourly1!$I$8763</f>
        <v>0.31841925435384666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443">
        <f>유형화!$F$71*hourly1!B2690/hourly1!$B$8763+유형화!$F$72*hourly1!C2690/hourly1!$C$8763+유형화!$F$73*hourly1!D2690/hourly1!$D$8763+유형화!$F$74*hourly1!E2690/hourly1!$E$8763</f>
        <v>78.115040173046765</v>
      </c>
      <c r="C2689" s="441">
        <f>hourly1!$F2690*유형화!$G$71/hourly1!$F$8763+유형화!$G$72*hourly1!$G2690/hourly1!$F$8763+유형화!$G$74*hourly1!I2690/hourly1!$I$8763</f>
        <v>0.29467069864964229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443">
        <f>유형화!$F$71*hourly1!B2691/hourly1!$B$8763+유형화!$F$72*hourly1!C2691/hourly1!$C$8763+유형화!$F$73*hourly1!D2691/hourly1!$D$8763+유형화!$F$74*hourly1!E2691/hourly1!$E$8763</f>
        <v>78.618302704140277</v>
      </c>
      <c r="C2690" s="441">
        <f>hourly1!$F2691*유형화!$G$71/hourly1!$F$8763+유형화!$G$72*hourly1!$G2691/hourly1!$F$8763+유형화!$G$74*hourly1!I2691/hourly1!$I$8763</f>
        <v>0.25172598399237722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443">
        <f>유형화!$F$71*hourly1!B2692/hourly1!$B$8763+유형화!$F$72*hourly1!C2692/hourly1!$C$8763+유형화!$F$73*hourly1!D2692/hourly1!$D$8763+유형화!$F$74*hourly1!E2692/hourly1!$E$8763</f>
        <v>78.781105229739225</v>
      </c>
      <c r="C2691" s="441">
        <f>hourly1!$F2692*유형화!$G$71/hourly1!$F$8763+유형화!$G$72*hourly1!$G2692/hourly1!$F$8763+유형화!$G$74*hourly1!I2692/hourly1!$I$8763</f>
        <v>0.23741180680121812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443">
        <f>유형화!$F$71*hourly1!B2693/hourly1!$B$8763+유형화!$F$72*hourly1!C2693/hourly1!$C$8763+유형화!$F$73*hourly1!D2693/hourly1!$D$8763+유형화!$F$74*hourly1!E2693/hourly1!$E$8763</f>
        <v>79.036236936813765</v>
      </c>
      <c r="C2692" s="441">
        <f>hourly1!$F2693*유형화!$G$71/hourly1!$F$8763+유형화!$G$72*hourly1!$G2693/hourly1!$F$8763+유형화!$G$74*hourly1!I2693/hourly1!$I$8763</f>
        <v>0.23459672025672493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443">
        <f>유형화!$F$71*hourly1!B2694/hourly1!$B$8763+유형화!$F$72*hourly1!C2694/hourly1!$C$8763+유형화!$F$73*hourly1!D2694/hourly1!$D$8763+유형화!$F$74*hourly1!E2694/hourly1!$E$8763</f>
        <v>79.259412006406507</v>
      </c>
      <c r="C2693" s="441">
        <f>hourly1!$F2694*유형화!$G$71/hourly1!$F$8763+유형화!$G$72*hourly1!$G2694/hourly1!$F$8763+유형화!$G$74*hourly1!I2694/hourly1!$I$8763</f>
        <v>0.23465748275548806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443">
        <f>유형화!$F$71*hourly1!B2695/hourly1!$B$8763+유형화!$F$72*hourly1!C2695/hourly1!$C$8763+유형화!$F$73*hourly1!D2695/hourly1!$D$8763+유형화!$F$74*hourly1!E2695/hourly1!$E$8763</f>
        <v>79.424262183650683</v>
      </c>
      <c r="C2694" s="441">
        <f>hourly1!$F2695*유형화!$G$71/hourly1!$F$8763+유형화!$G$72*hourly1!$G2695/hourly1!$F$8763+유형화!$G$74*hourly1!I2695/hourly1!$I$8763</f>
        <v>0.23270610905518979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443">
        <f>유형화!$F$71*hourly1!B2696/hourly1!$B$8763+유형화!$F$72*hourly1!C2696/hourly1!$C$8763+유형화!$F$73*hourly1!D2696/hourly1!$D$8763+유형화!$F$74*hourly1!E2696/hourly1!$E$8763</f>
        <v>80.387433365045382</v>
      </c>
      <c r="C2695" s="441">
        <f>hourly1!$F2696*유형화!$G$71/hourly1!$F$8763+유형화!$G$72*hourly1!$G2696/hourly1!$F$8763+유형화!$G$74*hourly1!I2696/hourly1!$I$8763</f>
        <v>0.37044068563024113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443">
        <f>유형화!$F$71*hourly1!B2697/hourly1!$B$8763+유형화!$F$72*hourly1!C2697/hourly1!$C$8763+유형화!$F$73*hourly1!D2697/hourly1!$D$8763+유형화!$F$74*hourly1!E2697/hourly1!$E$8763</f>
        <v>86.610367861217512</v>
      </c>
      <c r="C2696" s="441">
        <f>hourly1!$F2697*유형화!$G$71/hourly1!$F$8763+유형화!$G$72*hourly1!$G2697/hourly1!$F$8763+유형화!$G$74*hourly1!I2697/hourly1!$I$8763</f>
        <v>3.846472280678884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443">
        <f>유형화!$F$71*hourly1!B2698/hourly1!$B$8763+유형화!$F$72*hourly1!C2698/hourly1!$C$8763+유형화!$F$73*hourly1!D2698/hourly1!$D$8763+유형화!$F$74*hourly1!E2698/hourly1!$E$8763</f>
        <v>212.78331793866829</v>
      </c>
      <c r="C2697" s="441">
        <f>hourly1!$F2698*유형화!$G$71/hourly1!$F$8763+유형화!$G$72*hourly1!$G2698/hourly1!$F$8763+유형화!$G$74*hourly1!I2698/hourly1!$I$8763</f>
        <v>3.672216774133664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443">
        <f>유형화!$F$71*hourly1!B2699/hourly1!$B$8763+유형화!$F$72*hourly1!C2699/hourly1!$C$8763+유형화!$F$73*hourly1!D2699/hourly1!$D$8763+유형화!$F$74*hourly1!E2699/hourly1!$E$8763</f>
        <v>339.72912414315294</v>
      </c>
      <c r="C2698" s="441">
        <f>hourly1!$F2699*유형화!$G$71/hourly1!$F$8763+유형화!$G$72*hourly1!$G2699/hourly1!$F$8763+유형화!$G$74*hourly1!I2699/hourly1!$I$8763</f>
        <v>3.0503911903093628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443">
        <f>유형화!$F$71*hourly1!B2700/hourly1!$B$8763+유형화!$F$72*hourly1!C2700/hourly1!$C$8763+유형화!$F$73*hourly1!D2700/hourly1!$D$8763+유형화!$F$74*hourly1!E2700/hourly1!$E$8763</f>
        <v>414.42863980686514</v>
      </c>
      <c r="C2699" s="441">
        <f>hourly1!$F2700*유형화!$G$71/hourly1!$F$8763+유형화!$G$72*hourly1!$G2700/hourly1!$F$8763+유형화!$G$74*hourly1!I2700/hourly1!$I$8763</f>
        <v>2.5403408305321427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443">
        <f>유형화!$F$71*hourly1!B2701/hourly1!$B$8763+유형화!$F$72*hourly1!C2701/hourly1!$C$8763+유형화!$F$73*hourly1!D2701/hourly1!$D$8763+유형화!$F$74*hourly1!E2701/hourly1!$E$8763</f>
        <v>488.48212059892097</v>
      </c>
      <c r="C2700" s="441">
        <f>hourly1!$F2701*유형화!$G$71/hourly1!$F$8763+유형화!$G$72*hourly1!$G2701/hourly1!$F$8763+유형화!$G$74*hourly1!I2701/hourly1!$I$8763</f>
        <v>1.9459548513264278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443">
        <f>유형화!$F$71*hourly1!B2702/hourly1!$B$8763+유형화!$F$72*hourly1!C2702/hourly1!$C$8763+유형화!$F$73*hourly1!D2702/hourly1!$D$8763+유형화!$F$74*hourly1!E2702/hourly1!$E$8763</f>
        <v>411.33788291046966</v>
      </c>
      <c r="C2701" s="441">
        <f>hourly1!$F2702*유형화!$G$71/hourly1!$F$8763+유형화!$G$72*hourly1!$G2702/hourly1!$F$8763+유형화!$G$74*hourly1!I2702/hourly1!$I$8763</f>
        <v>1.4672402943170257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443">
        <f>유형화!$F$71*hourly1!B2703/hourly1!$B$8763+유형화!$F$72*hourly1!C2703/hourly1!$C$8763+유형화!$F$73*hourly1!D2703/hourly1!$D$8763+유형화!$F$74*hourly1!E2703/hourly1!$E$8763</f>
        <v>243.04407998308463</v>
      </c>
      <c r="C2702" s="441">
        <f>hourly1!$F2703*유형화!$G$71/hourly1!$F$8763+유형화!$G$72*hourly1!$G2703/hourly1!$F$8763+유형화!$G$74*hourly1!I2703/hourly1!$I$8763</f>
        <v>0.4765279455091781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443">
        <f>유형화!$F$71*hourly1!B2704/hourly1!$B$8763+유형화!$F$72*hourly1!C2704/hourly1!$C$8763+유형화!$F$73*hourly1!D2704/hourly1!$D$8763+유형화!$F$74*hourly1!E2704/hourly1!$E$8763</f>
        <v>326.6503108703298</v>
      </c>
      <c r="C2703" s="441">
        <f>hourly1!$F2704*유형화!$G$71/hourly1!$F$8763+유형화!$G$72*hourly1!$G2704/hourly1!$F$8763+유형화!$G$74*hourly1!I2704/hourly1!$I$8763</f>
        <v>0.62061183935767827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443">
        <f>유형화!$F$71*hourly1!B2705/hourly1!$B$8763+유형화!$F$72*hourly1!C2705/hourly1!$C$8763+유형화!$F$73*hourly1!D2705/hourly1!$D$8763+유형화!$F$74*hourly1!E2705/hourly1!$E$8763</f>
        <v>475.92308968301103</v>
      </c>
      <c r="C2704" s="441">
        <f>hourly1!$F2705*유형화!$G$71/hourly1!$F$8763+유형화!$G$72*hourly1!$G2705/hourly1!$F$8763+유형화!$G$74*hourly1!I2705/hourly1!$I$8763</f>
        <v>0.72383295278797111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443">
        <f>유형화!$F$71*hourly1!B2706/hourly1!$B$8763+유형화!$F$72*hourly1!C2706/hourly1!$C$8763+유형화!$F$73*hourly1!D2706/hourly1!$D$8763+유형화!$F$74*hourly1!E2706/hourly1!$E$8763</f>
        <v>400.39128760642615</v>
      </c>
      <c r="C2705" s="441">
        <f>hourly1!$F2706*유형화!$G$71/hourly1!$F$8763+유형화!$G$72*hourly1!$G2706/hourly1!$F$8763+유형화!$G$74*hourly1!I2706/hourly1!$I$8763</f>
        <v>0.65706460860068461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443">
        <f>유형화!$F$71*hourly1!B2707/hourly1!$B$8763+유형화!$F$72*hourly1!C2707/hourly1!$C$8763+유형화!$F$73*hourly1!D2707/hourly1!$D$8763+유형화!$F$74*hourly1!E2707/hourly1!$E$8763</f>
        <v>344.16421436842978</v>
      </c>
      <c r="C2706" s="441">
        <f>hourly1!$F2707*유형화!$G$71/hourly1!$F$8763+유형화!$G$72*hourly1!$G2707/hourly1!$F$8763+유형화!$G$74*hourly1!I2707/hourly1!$I$8763</f>
        <v>0.83297392239766233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443">
        <f>유형화!$F$71*hourly1!B2708/hourly1!$B$8763+유형화!$F$72*hourly1!C2708/hourly1!$C$8763+유형화!$F$73*hourly1!D2708/hourly1!$D$8763+유형화!$F$74*hourly1!E2708/hourly1!$E$8763</f>
        <v>195.79321280842609</v>
      </c>
      <c r="C2707" s="441">
        <f>hourly1!$F2708*유형화!$G$71/hourly1!$F$8763+유형화!$G$72*hourly1!$G2708/hourly1!$F$8763+유형화!$G$74*hourly1!I2708/hourly1!$I$8763</f>
        <v>1.0154108992853181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443">
        <f>유형화!$F$71*hourly1!B2709/hourly1!$B$8763+유형화!$F$72*hourly1!C2709/hourly1!$C$8763+유형화!$F$73*hourly1!D2709/hourly1!$D$8763+유형화!$F$74*hourly1!E2709/hourly1!$E$8763</f>
        <v>144.09409723772137</v>
      </c>
      <c r="C2708" s="441">
        <f>hourly1!$F2709*유형화!$G$71/hourly1!$F$8763+유형화!$G$72*hourly1!$G2709/hourly1!$F$8763+유형화!$G$74*hourly1!I2709/hourly1!$I$8763</f>
        <v>0.79080450569118232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443">
        <f>유형화!$F$71*hourly1!B2710/hourly1!$B$8763+유형화!$F$72*hourly1!C2710/hourly1!$C$8763+유형화!$F$73*hourly1!D2710/hourly1!$D$8763+유형화!$F$74*hourly1!E2710/hourly1!$E$8763</f>
        <v>153.01652054750858</v>
      </c>
      <c r="C2709" s="441">
        <f>hourly1!$F2710*유형화!$G$71/hourly1!$F$8763+유형화!$G$72*hourly1!$G2710/hourly1!$F$8763+유형화!$G$74*hourly1!I2710/hourly1!$I$8763</f>
        <v>0.97187820739451214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443">
        <f>유형화!$F$71*hourly1!B2711/hourly1!$B$8763+유형화!$F$72*hourly1!C2711/hourly1!$C$8763+유형화!$F$73*hourly1!D2711/hourly1!$D$8763+유형화!$F$74*hourly1!E2711/hourly1!$E$8763</f>
        <v>82.592981703808633</v>
      </c>
      <c r="C2710" s="441">
        <f>hourly1!$F2711*유형화!$G$71/hourly1!$F$8763+유형화!$G$72*hourly1!$G2711/hourly1!$F$8763+유형화!$G$74*hourly1!I2711/hourly1!$I$8763</f>
        <v>1.9195161906245806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443">
        <f>유형화!$F$71*hourly1!B2712/hourly1!$B$8763+유형화!$F$72*hourly1!C2712/hourly1!$C$8763+유형화!$F$73*hourly1!D2712/hourly1!$D$8763+유형화!$F$74*hourly1!E2712/hourly1!$E$8763</f>
        <v>81.169479875689603</v>
      </c>
      <c r="C2711" s="441">
        <f>hourly1!$F2712*유형화!$G$71/hourly1!$F$8763+유형화!$G$72*hourly1!$G2712/hourly1!$F$8763+유형화!$G$74*hourly1!I2712/hourly1!$I$8763</f>
        <v>0.39805663490592141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443">
        <f>유형화!$F$71*hourly1!B2713/hourly1!$B$8763+유형화!$F$72*hourly1!C2713/hourly1!$C$8763+유형화!$F$73*hourly1!D2713/hourly1!$D$8763+유형화!$F$74*hourly1!E2713/hourly1!$E$8763</f>
        <v>79.648586616194294</v>
      </c>
      <c r="C2712" s="441">
        <f>hourly1!$F2713*유형화!$G$71/hourly1!$F$8763+유형화!$G$72*hourly1!$G2713/hourly1!$F$8763+유형화!$G$74*hourly1!I2713/hourly1!$I$8763</f>
        <v>0.31849008329452067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443">
        <f>유형화!$F$71*hourly1!B2714/hourly1!$B$8763+유형화!$F$72*hourly1!C2714/hourly1!$C$8763+유형화!$F$73*hourly1!D2714/hourly1!$D$8763+유형화!$F$74*hourly1!E2714/hourly1!$E$8763</f>
        <v>79.22817583894799</v>
      </c>
      <c r="C2713" s="441">
        <f>hourly1!$F2714*유형화!$G$71/hourly1!$F$8763+유형화!$G$72*hourly1!$G2714/hourly1!$F$8763+유형화!$G$74*hourly1!I2714/hourly1!$I$8763</f>
        <v>0.2947452873457288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443">
        <f>유형화!$F$71*hourly1!B2715/hourly1!$B$8763+유형화!$F$72*hourly1!C2715/hourly1!$C$8763+유형화!$F$73*hourly1!D2715/hourly1!$D$8763+유형화!$F$74*hourly1!E2715/hourly1!$E$8763</f>
        <v>79.704051029286546</v>
      </c>
      <c r="C2714" s="441">
        <f>hourly1!$F2715*유형화!$G$71/hourly1!$F$8763+유형화!$G$72*hourly1!$G2715/hourly1!$F$8763+유형화!$G$74*hourly1!I2715/hourly1!$I$8763</f>
        <v>0.25178189519383393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443">
        <f>유형화!$F$71*hourly1!B2716/hourly1!$B$8763+유형화!$F$72*hourly1!C2716/hourly1!$C$8763+유형화!$F$73*hourly1!D2716/hourly1!$D$8763+유형화!$F$74*hourly1!E2716/hourly1!$E$8763</f>
        <v>79.863706238467842</v>
      </c>
      <c r="C2715" s="441">
        <f>hourly1!$F2716*유형화!$G$71/hourly1!$F$8763+유형화!$G$72*hourly1!$G2716/hourly1!$F$8763+유형화!$G$74*hourly1!I2716/hourly1!$I$8763</f>
        <v>0.23747566200201417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443">
        <f>유형화!$F$71*hourly1!B2717/hourly1!$B$8763+유형화!$F$72*hourly1!C2717/hourly1!$C$8763+유형화!$F$73*hourly1!D2717/hourly1!$D$8763+유형화!$F$74*hourly1!E2717/hourly1!$E$8763</f>
        <v>79.996618737967651</v>
      </c>
      <c r="C2716" s="441">
        <f>hourly1!$F2717*유형화!$G$71/hourly1!$F$8763+유형화!$G$72*hourly1!$G2717/hourly1!$F$8763+유형화!$G$74*hourly1!I2717/hourly1!$I$8763</f>
        <v>0.23474547316038363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443">
        <f>유형화!$F$71*hourly1!B2718/hourly1!$B$8763+유형화!$F$72*hourly1!C2718/hourly1!$C$8763+유형화!$F$73*hourly1!D2718/hourly1!$D$8763+유형화!$F$74*hourly1!E2718/hourly1!$E$8763</f>
        <v>80.213124719910283</v>
      </c>
      <c r="C2717" s="441">
        <f>hourly1!$F2718*유형화!$G$71/hourly1!$F$8763+유형화!$G$72*hourly1!$G2718/hourly1!$F$8763+유형화!$G$74*hourly1!I2718/hourly1!$I$8763</f>
        <v>0.23485001861733737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443">
        <f>유형화!$F$71*hourly1!B2719/hourly1!$B$8763+유형화!$F$72*hourly1!C2719/hourly1!$C$8763+유형화!$F$73*hourly1!D2719/hourly1!$D$8763+유형화!$F$74*hourly1!E2719/hourly1!$E$8763</f>
        <v>80.331229664457098</v>
      </c>
      <c r="C2718" s="441">
        <f>hourly1!$F2719*유형화!$G$71/hourly1!$F$8763+유형화!$G$72*hourly1!$G2719/hourly1!$F$8763+유형화!$G$74*hourly1!I2719/hourly1!$I$8763</f>
        <v>0.23425761457500499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443">
        <f>유형화!$F$71*hourly1!B2720/hourly1!$B$8763+유형화!$F$72*hourly1!C2720/hourly1!$C$8763+유형화!$F$73*hourly1!D2720/hourly1!$D$8763+유형화!$F$74*hourly1!E2720/hourly1!$E$8763</f>
        <v>81.443045187505547</v>
      </c>
      <c r="C2719" s="441">
        <f>hourly1!$F2720*유형화!$G$71/hourly1!$F$8763+유형화!$G$72*hourly1!$G2720/hourly1!$F$8763+유형화!$G$74*hourly1!I2720/hourly1!$I$8763</f>
        <v>0.37426550906785305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443">
        <f>유형화!$F$71*hourly1!B2721/hourly1!$B$8763+유형화!$F$72*hourly1!C2721/hourly1!$C$8763+유형화!$F$73*hourly1!D2721/hourly1!$D$8763+유형화!$F$74*hourly1!E2721/hourly1!$E$8763</f>
        <v>87.682588413689047</v>
      </c>
      <c r="C2720" s="441">
        <f>hourly1!$F2721*유형화!$G$71/hourly1!$F$8763+유형화!$G$72*hourly1!$G2721/hourly1!$F$8763+유형화!$G$74*hourly1!I2721/hourly1!$I$8763</f>
        <v>4.5938137817586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443">
        <f>유형화!$F$71*hourly1!B2722/hourly1!$B$8763+유형화!$F$72*hourly1!C2722/hourly1!$C$8763+유형화!$F$73*hourly1!D2722/hourly1!$D$8763+유형화!$F$74*hourly1!E2722/hourly1!$E$8763</f>
        <v>214.92682527654171</v>
      </c>
      <c r="C2721" s="441">
        <f>hourly1!$F2722*유형화!$G$71/hourly1!$F$8763+유형화!$G$72*hourly1!$G2722/hourly1!$F$8763+유형화!$G$74*hourly1!I2722/hourly1!$I$8763</f>
        <v>4.6423779966507768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443">
        <f>유형화!$F$71*hourly1!B2723/hourly1!$B$8763+유형화!$F$72*hourly1!C2723/hourly1!$C$8763+유형화!$F$73*hourly1!D2723/hourly1!$D$8763+유형화!$F$74*hourly1!E2723/hourly1!$E$8763</f>
        <v>343.11931953756658</v>
      </c>
      <c r="C2722" s="441">
        <f>hourly1!$F2723*유형화!$G$71/hourly1!$F$8763+유형화!$G$72*hourly1!$G2723/hourly1!$F$8763+유형화!$G$74*hourly1!I2723/hourly1!$I$8763</f>
        <v>4.1776230476406484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443">
        <f>유형화!$F$71*hourly1!B2724/hourly1!$B$8763+유형화!$F$72*hourly1!C2724/hourly1!$C$8763+유형화!$F$73*hourly1!D2724/hourly1!$D$8763+유형화!$F$74*hourly1!E2724/hourly1!$E$8763</f>
        <v>417.83886616390072</v>
      </c>
      <c r="C2723" s="441">
        <f>hourly1!$F2724*유형화!$G$71/hourly1!$F$8763+유형화!$G$72*hourly1!$G2724/hourly1!$F$8763+유형화!$G$74*hourly1!I2724/hourly1!$I$8763</f>
        <v>3.5502347237599143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443">
        <f>유형화!$F$71*hourly1!B2725/hourly1!$B$8763+유형화!$F$72*hourly1!C2725/hourly1!$C$8763+유형화!$F$73*hourly1!D2725/hourly1!$D$8763+유형화!$F$74*hourly1!E2725/hourly1!$E$8763</f>
        <v>492.2618200996929</v>
      </c>
      <c r="C2724" s="441">
        <f>hourly1!$F2725*유형화!$G$71/hourly1!$F$8763+유형화!$G$72*hourly1!$G2725/hourly1!$F$8763+유형화!$G$74*hourly1!I2725/hourly1!$I$8763</f>
        <v>3.0610705329936745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443">
        <f>유형화!$F$71*hourly1!B2726/hourly1!$B$8763+유형화!$F$72*hourly1!C2726/hourly1!$C$8763+유형화!$F$73*hourly1!D2726/hourly1!$D$8763+유형화!$F$74*hourly1!E2726/hourly1!$E$8763</f>
        <v>412.7352724401776</v>
      </c>
      <c r="C2725" s="441">
        <f>hourly1!$F2726*유형화!$G$71/hourly1!$F$8763+유형화!$G$72*hourly1!$G2726/hourly1!$F$8763+유형화!$G$74*hourly1!I2726/hourly1!$I$8763</f>
        <v>2.2834687617589706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443">
        <f>유형화!$F$71*hourly1!B2727/hourly1!$B$8763+유형화!$F$72*hourly1!C2727/hourly1!$C$8763+유형화!$F$73*hourly1!D2727/hourly1!$D$8763+유형화!$F$74*hourly1!E2727/hourly1!$E$8763</f>
        <v>243.93295513442382</v>
      </c>
      <c r="C2726" s="441">
        <f>hourly1!$F2727*유형화!$G$71/hourly1!$F$8763+유형화!$G$72*hourly1!$G2727/hourly1!$F$8763+유형화!$G$74*hourly1!I2727/hourly1!$I$8763</f>
        <v>1.1530781034690194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443">
        <f>유형화!$F$71*hourly1!B2728/hourly1!$B$8763+유형화!$F$72*hourly1!C2728/hourly1!$C$8763+유형화!$F$73*hourly1!D2728/hourly1!$D$8763+유형화!$F$74*hourly1!E2728/hourly1!$E$8763</f>
        <v>327.99880797707345</v>
      </c>
      <c r="C2727" s="441">
        <f>hourly1!$F2728*유형화!$G$71/hourly1!$F$8763+유형화!$G$72*hourly1!$G2728/hourly1!$F$8763+유형화!$G$74*hourly1!I2728/hourly1!$I$8763</f>
        <v>1.500614854777881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443">
        <f>유형화!$F$71*hourly1!B2729/hourly1!$B$8763+유형화!$F$72*hourly1!C2729/hourly1!$C$8763+유형화!$F$73*hourly1!D2729/hourly1!$D$8763+유형화!$F$74*hourly1!E2729/hourly1!$E$8763</f>
        <v>476.66922171097946</v>
      </c>
      <c r="C2728" s="441">
        <f>hourly1!$F2729*유형화!$G$71/hourly1!$F$8763+유형화!$G$72*hourly1!$G2729/hourly1!$F$8763+유형화!$G$74*hourly1!I2729/hourly1!$I$8763</f>
        <v>1.3996239433605793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443">
        <f>유형화!$F$71*hourly1!B2730/hourly1!$B$8763+유형화!$F$72*hourly1!C2730/hourly1!$C$8763+유형화!$F$73*hourly1!D2730/hourly1!$D$8763+유형화!$F$74*hourly1!E2730/hourly1!$E$8763</f>
        <v>401.23618090680208</v>
      </c>
      <c r="C2729" s="441">
        <f>hourly1!$F2730*유형화!$G$71/hourly1!$F$8763+유형화!$G$72*hourly1!$G2730/hourly1!$F$8763+유형화!$G$74*hourly1!I2730/hourly1!$I$8763</f>
        <v>1.3074759766734463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443">
        <f>유형화!$F$71*hourly1!B2731/hourly1!$B$8763+유형화!$F$72*hourly1!C2731/hourly1!$C$8763+유형화!$F$73*hourly1!D2731/hourly1!$D$8763+유형화!$F$74*hourly1!E2731/hourly1!$E$8763</f>
        <v>346.38176422100264</v>
      </c>
      <c r="C2730" s="441">
        <f>hourly1!$F2731*유형화!$G$71/hourly1!$F$8763+유형화!$G$72*hourly1!$G2731/hourly1!$F$8763+유형화!$G$74*hourly1!I2731/hourly1!$I$8763</f>
        <v>1.6086145566962315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443">
        <f>유형화!$F$71*hourly1!B2732/hourly1!$B$8763+유형화!$F$72*hourly1!C2732/hourly1!$C$8763+유형화!$F$73*hourly1!D2732/hourly1!$D$8763+유형화!$F$74*hourly1!E2732/hourly1!$E$8763</f>
        <v>199.106654445684</v>
      </c>
      <c r="C2731" s="441">
        <f>hourly1!$F2732*유형화!$G$71/hourly1!$F$8763+유형화!$G$72*hourly1!$G2732/hourly1!$F$8763+유형화!$G$74*hourly1!I2732/hourly1!$I$8763</f>
        <v>1.8162892556375254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443">
        <f>유형화!$F$71*hourly1!B2733/hourly1!$B$8763+유형화!$F$72*hourly1!C2733/hourly1!$C$8763+유형화!$F$73*hourly1!D2733/hourly1!$D$8763+유형화!$F$74*hourly1!E2733/hourly1!$E$8763</f>
        <v>145.92597285090179</v>
      </c>
      <c r="C2732" s="441">
        <f>hourly1!$F2733*유형화!$G$71/hourly1!$F$8763+유형화!$G$72*hourly1!$G2733/hourly1!$F$8763+유형화!$G$74*hourly1!I2733/hourly1!$I$8763</f>
        <v>1.5928116376441595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443">
        <f>유형화!$F$71*hourly1!B2734/hourly1!$B$8763+유형화!$F$72*hourly1!C2734/hourly1!$C$8763+유형화!$F$73*hourly1!D2734/hourly1!$D$8763+유형화!$F$74*hourly1!E2734/hourly1!$E$8763</f>
        <v>154.71197610975983</v>
      </c>
      <c r="C2733" s="441">
        <f>hourly1!$F2734*유형화!$G$71/hourly1!$F$8763+유형화!$G$72*hourly1!$G2734/hourly1!$F$8763+유형화!$G$74*hourly1!I2734/hourly1!$I$8763</f>
        <v>1.6608710939683444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443">
        <f>유형화!$F$71*hourly1!B2735/hourly1!$B$8763+유형화!$F$72*hourly1!C2735/hourly1!$C$8763+유형화!$F$73*hourly1!D2735/hourly1!$D$8763+유형화!$F$74*hourly1!E2735/hourly1!$E$8763</f>
        <v>83.856354329309966</v>
      </c>
      <c r="C2734" s="441">
        <f>hourly1!$F2735*유형화!$G$71/hourly1!$F$8763+유형화!$G$72*hourly1!$G2735/hourly1!$F$8763+유형화!$G$74*hourly1!I2735/hourly1!$I$8763</f>
        <v>2.462343127828428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443">
        <f>유형화!$F$71*hourly1!B2736/hourly1!$B$8763+유형화!$F$72*hourly1!C2736/hourly1!$C$8763+유형화!$F$73*hourly1!D2736/hourly1!$D$8763+유형화!$F$74*hourly1!E2736/hourly1!$E$8763</f>
        <v>82.111717208098241</v>
      </c>
      <c r="C2735" s="441">
        <f>hourly1!$F2736*유형화!$G$71/hourly1!$F$8763+유형화!$G$72*hourly1!$G2736/hourly1!$F$8763+유형화!$G$74*hourly1!I2736/hourly1!$I$8763</f>
        <v>0.39817415758317048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443">
        <f>유형화!$F$71*hourly1!B2737/hourly1!$B$8763+유형화!$F$72*hourly1!C2737/hourly1!$C$8763+유형화!$F$73*hourly1!D2737/hourly1!$D$8763+유형화!$F$74*hourly1!E2737/hourly1!$E$8763</f>
        <v>80.433221131001247</v>
      </c>
      <c r="C2736" s="441">
        <f>hourly1!$F2737*유형화!$G$71/hourly1!$F$8763+유형화!$G$72*hourly1!$G2737/hourly1!$F$8763+유형화!$G$74*hourly1!I2737/hourly1!$I$8763</f>
        <v>0.31855412041896564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443">
        <f>유형화!$F$71*hourly1!B2738/hourly1!$B$8763+유형화!$F$72*hourly1!C2738/hourly1!$C$8763+유형화!$F$73*hourly1!D2738/hourly1!$D$8763+유형화!$F$74*hourly1!E2738/hourly1!$E$8763</f>
        <v>79.807623335073458</v>
      </c>
      <c r="C2737" s="441">
        <f>hourly1!$F2738*유형화!$G$71/hourly1!$F$8763+유형화!$G$72*hourly1!$G2738/hourly1!$F$8763+유형화!$G$74*hourly1!I2738/hourly1!$I$8763</f>
        <v>0.29478549247215591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443">
        <f>유형화!$F$71*hourly1!B2739/hourly1!$B$8763+유형화!$F$72*hourly1!C2739/hourly1!$C$8763+유형화!$F$73*hourly1!D2739/hourly1!$D$8763+유형화!$F$74*hourly1!E2739/hourly1!$E$8763</f>
        <v>80.108647086659872</v>
      </c>
      <c r="C2738" s="441">
        <f>hourly1!$F2739*유형화!$G$71/hourly1!$F$8763+유형화!$G$72*hourly1!$G2739/hourly1!$F$8763+유형화!$G$74*hourly1!I2739/hourly1!$I$8763</f>
        <v>0.25180481757360679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443">
        <f>유형화!$F$71*hourly1!B2740/hourly1!$B$8763+유형화!$F$72*hourly1!C2740/hourly1!$C$8763+유형화!$F$73*hourly1!D2740/hourly1!$D$8763+유형화!$F$74*hourly1!E2740/hourly1!$E$8763</f>
        <v>80.158610734790372</v>
      </c>
      <c r="C2739" s="441">
        <f>hourly1!$F2740*유형화!$G$71/hourly1!$F$8763+유형화!$G$72*hourly1!$G2740/hourly1!$F$8763+유형화!$G$74*hourly1!I2740/hourly1!$I$8763</f>
        <v>0.23749725027502783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443">
        <f>유형화!$F$71*hourly1!B2741/hourly1!$B$8763+유형화!$F$72*hourly1!C2741/hourly1!$C$8763+유형화!$F$73*hourly1!D2741/hourly1!$D$8763+유형화!$F$74*hourly1!E2741/hourly1!$E$8763</f>
        <v>80.246877792516059</v>
      </c>
      <c r="C2740" s="441">
        <f>hourly1!$F2741*유형화!$G$71/hourly1!$F$8763+유형화!$G$72*hourly1!$G2741/hourly1!$F$8763+유형화!$G$74*hourly1!I2741/hourly1!$I$8763</f>
        <v>0.23479307651520306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443">
        <f>유형화!$F$71*hourly1!B2742/hourly1!$B$8763+유형화!$F$72*hourly1!C2742/hourly1!$C$8763+유형화!$F$73*hourly1!D2742/hourly1!$D$8763+유형화!$F$74*hourly1!E2742/hourly1!$E$8763</f>
        <v>80.434858849456376</v>
      </c>
      <c r="C2741" s="441">
        <f>hourly1!$F2742*유형화!$G$71/hourly1!$F$8763+유형화!$G$72*hourly1!$G2742/hourly1!$F$8763+유형화!$G$74*hourly1!I2742/hourly1!$I$8763</f>
        <v>0.23583616607730354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443">
        <f>유형화!$F$71*hourly1!B2743/hourly1!$B$8763+유형화!$F$72*hourly1!C2743/hourly1!$C$8763+유형화!$F$73*hourly1!D2743/hourly1!$D$8763+유형화!$F$74*hourly1!E2743/hourly1!$E$8763</f>
        <v>80.603301896948437</v>
      </c>
      <c r="C2742" s="441">
        <f>hourly1!$F2743*유형화!$G$71/hourly1!$F$8763+유형화!$G$72*hourly1!$G2743/hourly1!$F$8763+유형화!$G$74*hourly1!I2743/hourly1!$I$8763</f>
        <v>0.23915742485450717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443">
        <f>유형화!$F$71*hourly1!B2744/hourly1!$B$8763+유형화!$F$72*hourly1!C2744/hourly1!$C$8763+유형화!$F$73*hourly1!D2744/hourly1!$D$8763+유형화!$F$74*hourly1!E2744/hourly1!$E$8763</f>
        <v>81.777153680952452</v>
      </c>
      <c r="C2743" s="441">
        <f>hourly1!$F2744*유형화!$G$71/hourly1!$F$8763+유형화!$G$72*hourly1!$G2744/hourly1!$F$8763+유형화!$G$74*hourly1!I2744/hourly1!$I$8763</f>
        <v>0.38878817076075628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443">
        <f>유형화!$F$71*hourly1!B2745/hourly1!$B$8763+유형화!$F$72*hourly1!C2745/hourly1!$C$8763+유형화!$F$73*hourly1!D2745/hourly1!$D$8763+유형화!$F$74*hourly1!E2745/hourly1!$E$8763</f>
        <v>87.831739928319806</v>
      </c>
      <c r="C2744" s="441">
        <f>hourly1!$F2745*유형화!$G$71/hourly1!$F$8763+유형화!$G$72*hourly1!$G2745/hourly1!$F$8763+유형화!$G$74*hourly1!I2745/hourly1!$I$8763</f>
        <v>4.6910175279336359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443">
        <f>유형화!$F$71*hourly1!B2746/hourly1!$B$8763+유형화!$F$72*hourly1!C2746/hourly1!$C$8763+유형화!$F$73*hourly1!D2746/hourly1!$D$8763+유형화!$F$74*hourly1!E2746/hourly1!$E$8763</f>
        <v>214.45165633642338</v>
      </c>
      <c r="C2745" s="441">
        <f>hourly1!$F2746*유형화!$G$71/hourly1!$F$8763+유형화!$G$72*hourly1!$G2746/hourly1!$F$8763+유형화!$G$74*hourly1!I2746/hourly1!$I$8763</f>
        <v>4.5244693380603778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443">
        <f>유형화!$F$71*hourly1!B2747/hourly1!$B$8763+유형화!$F$72*hourly1!C2747/hourly1!$C$8763+유형화!$F$73*hourly1!D2747/hourly1!$D$8763+유형화!$F$74*hourly1!E2747/hourly1!$E$8763</f>
        <v>341.88657162799075</v>
      </c>
      <c r="C2746" s="441">
        <f>hourly1!$F2747*유형화!$G$71/hourly1!$F$8763+유형화!$G$72*hourly1!$G2747/hourly1!$F$8763+유형화!$G$74*hourly1!I2747/hourly1!$I$8763</f>
        <v>3.9200357157208652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443">
        <f>유형화!$F$71*hourly1!B2748/hourly1!$B$8763+유형화!$F$72*hourly1!C2748/hourly1!$C$8763+유형화!$F$73*hourly1!D2748/hourly1!$D$8763+유형화!$F$74*hourly1!E2748/hourly1!$E$8763</f>
        <v>415.86160254397458</v>
      </c>
      <c r="C2747" s="441">
        <f>hourly1!$F2748*유형화!$G$71/hourly1!$F$8763+유형화!$G$72*hourly1!$G2748/hourly1!$F$8763+유형화!$G$74*hourly1!I2748/hourly1!$I$8763</f>
        <v>3.1887365452152898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443">
        <f>유형화!$F$71*hourly1!B2749/hourly1!$B$8763+유형화!$F$72*hourly1!C2749/hourly1!$C$8763+유형화!$F$73*hourly1!D2749/hourly1!$D$8763+유형화!$F$74*hourly1!E2749/hourly1!$E$8763</f>
        <v>489.3575864759444</v>
      </c>
      <c r="C2748" s="441">
        <f>hourly1!$F2749*유형화!$G$71/hourly1!$F$8763+유형화!$G$72*hourly1!$G2749/hourly1!$F$8763+유형화!$G$74*hourly1!I2749/hourly1!$I$8763</f>
        <v>2.5398063388514056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443">
        <f>유형화!$F$71*hourly1!B2750/hourly1!$B$8763+유형화!$F$72*hourly1!C2750/hourly1!$C$8763+유형화!$F$73*hourly1!D2750/hourly1!$D$8763+유형화!$F$74*hourly1!E2750/hourly1!$E$8763</f>
        <v>411.54183280628206</v>
      </c>
      <c r="C2749" s="441">
        <f>hourly1!$F2750*유형화!$G$71/hourly1!$F$8763+유형화!$G$72*hourly1!$G2750/hourly1!$F$8763+유형화!$G$74*hourly1!I2750/hourly1!$I$8763</f>
        <v>1.9480476403432088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443">
        <f>유형화!$F$71*hourly1!B2751/hourly1!$B$8763+유형화!$F$72*hourly1!C2751/hourly1!$C$8763+유형화!$F$73*hourly1!D2751/hourly1!$D$8763+유형화!$F$74*hourly1!E2751/hourly1!$E$8763</f>
        <v>242.8775518690756</v>
      </c>
      <c r="C2750" s="441">
        <f>hourly1!$F2751*유형화!$G$71/hourly1!$F$8763+유형화!$G$72*hourly1!$G2751/hourly1!$F$8763+유형화!$G$74*hourly1!I2751/hourly1!$I$8763</f>
        <v>0.75254105036976449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443">
        <f>유형화!$F$71*hourly1!B2752/hourly1!$B$8763+유형화!$F$72*hourly1!C2752/hourly1!$C$8763+유형화!$F$73*hourly1!D2752/hourly1!$D$8763+유형화!$F$74*hourly1!E2752/hourly1!$E$8763</f>
        <v>326.41392560366467</v>
      </c>
      <c r="C2751" s="441">
        <f>hourly1!$F2752*유형화!$G$71/hourly1!$F$8763+유형화!$G$72*hourly1!$G2752/hourly1!$F$8763+유형화!$G$74*hourly1!I2752/hourly1!$I$8763</f>
        <v>0.98214233967060793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443">
        <f>유형화!$F$71*hourly1!B2753/hourly1!$B$8763+유형화!$F$72*hourly1!C2753/hourly1!$C$8763+유형화!$F$73*hourly1!D2753/hourly1!$D$8763+유형화!$F$74*hourly1!E2753/hourly1!$E$8763</f>
        <v>475.71334758740574</v>
      </c>
      <c r="C2752" s="441">
        <f>hourly1!$F2753*유형화!$G$71/hourly1!$F$8763+유형화!$G$72*hourly1!$G2753/hourly1!$F$8763+유형화!$G$74*hourly1!I2753/hourly1!$I$8763</f>
        <v>0.80939176619106823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443">
        <f>유형화!$F$71*hourly1!B2754/hourly1!$B$8763+유형화!$F$72*hourly1!C2754/hourly1!$C$8763+유형화!$F$73*hourly1!D2754/hourly1!$D$8763+유형화!$F$74*hourly1!E2754/hourly1!$E$8763</f>
        <v>400.10516620847994</v>
      </c>
      <c r="C2753" s="441">
        <f>hourly1!$F2754*유형화!$G$71/hourly1!$F$8763+유형화!$G$72*hourly1!$G2754/hourly1!$F$8763+유형화!$G$74*hourly1!I2754/hourly1!$I$8763</f>
        <v>0.70958129669084946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443">
        <f>유형화!$F$71*hourly1!B2755/hourly1!$B$8763+유형화!$F$72*hourly1!C2755/hourly1!$C$8763+유형화!$F$73*hourly1!D2755/hourly1!$D$8763+유형화!$F$74*hourly1!E2755/hourly1!$E$8763</f>
        <v>343.7169541618465</v>
      </c>
      <c r="C2754" s="441">
        <f>hourly1!$F2755*유형화!$G$71/hourly1!$F$8763+유형화!$G$72*hourly1!$G2755/hourly1!$F$8763+유형화!$G$74*hourly1!I2755/hourly1!$I$8763</f>
        <v>0.82444297672550848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443">
        <f>유형화!$F$71*hourly1!B2756/hourly1!$B$8763+유형화!$F$72*hourly1!C2756/hourly1!$C$8763+유형화!$F$73*hourly1!D2756/hourly1!$D$8763+유형화!$F$74*hourly1!E2756/hourly1!$E$8763</f>
        <v>195.09429052672266</v>
      </c>
      <c r="C2755" s="441">
        <f>hourly1!$F2756*유형화!$G$71/hourly1!$F$8763+유형화!$G$72*hourly1!$G2756/hourly1!$F$8763+유형화!$G$74*hourly1!I2756/hourly1!$I$8763</f>
        <v>1.0814639803259811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443">
        <f>유형화!$F$71*hourly1!B2757/hourly1!$B$8763+유형화!$F$72*hourly1!C2757/hourly1!$C$8763+유형화!$F$73*hourly1!D2757/hourly1!$D$8763+유형화!$F$74*hourly1!E2757/hourly1!$E$8763</f>
        <v>144.14393290762405</v>
      </c>
      <c r="C2756" s="441">
        <f>hourly1!$F2757*유형화!$G$71/hourly1!$F$8763+유형화!$G$72*hourly1!$G2757/hourly1!$F$8763+유형화!$G$74*hourly1!I2757/hourly1!$I$8763</f>
        <v>0.92655271858411281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443">
        <f>유형화!$F$71*hourly1!B2758/hourly1!$B$8763+유형화!$F$72*hourly1!C2758/hourly1!$C$8763+유형화!$F$73*hourly1!D2758/hourly1!$D$8763+유형화!$F$74*hourly1!E2758/hourly1!$E$8763</f>
        <v>153.20747828322948</v>
      </c>
      <c r="C2757" s="441">
        <f>hourly1!$F2758*유형화!$G$71/hourly1!$F$8763+유형화!$G$72*hourly1!$G2758/hourly1!$F$8763+유형화!$G$74*hourly1!I2758/hourly1!$I$8763</f>
        <v>1.1491021014791025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443">
        <f>유형화!$F$71*hourly1!B2759/hourly1!$B$8763+유형화!$F$72*hourly1!C2759/hourly1!$C$8763+유형화!$F$73*hourly1!D2759/hourly1!$D$8763+유형화!$F$74*hourly1!E2759/hourly1!$E$8763</f>
        <v>82.648822870550461</v>
      </c>
      <c r="C2758" s="441">
        <f>hourly1!$F2759*유형화!$G$71/hourly1!$F$8763+유형화!$G$72*hourly1!$G2759/hourly1!$F$8763+유형화!$G$74*hourly1!I2759/hourly1!$I$8763</f>
        <v>2.0207135247422827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443">
        <f>유형화!$F$71*hourly1!B2760/hourly1!$B$8763+유형화!$F$72*hourly1!C2760/hourly1!$C$8763+유형화!$F$73*hourly1!D2760/hourly1!$D$8763+유형화!$F$74*hourly1!E2760/hourly1!$E$8763</f>
        <v>81.091730732317558</v>
      </c>
      <c r="C2759" s="441">
        <f>hourly1!$F2760*유형화!$G$71/hourly1!$F$8763+유형화!$G$72*hourly1!$G2760/hourly1!$F$8763+유형화!$G$74*hourly1!I2760/hourly1!$I$8763</f>
        <v>0.39806360864579943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443">
        <f>유형화!$F$71*hourly1!B2761/hourly1!$B$8763+유형화!$F$72*hourly1!C2761/hourly1!$C$8763+유형화!$F$73*hourly1!D2761/hourly1!$D$8763+유형화!$F$74*hourly1!E2761/hourly1!$E$8763</f>
        <v>79.563035540859161</v>
      </c>
      <c r="C2760" s="441">
        <f>hourly1!$F2761*유형화!$G$71/hourly1!$F$8763+유형화!$G$72*hourly1!$G2761/hourly1!$F$8763+유형화!$G$74*hourly1!I2761/hourly1!$I$8763</f>
        <v>0.31849135676006357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443">
        <f>유형화!$F$71*hourly1!B2762/hourly1!$B$8763+유형화!$F$72*hourly1!C2762/hourly1!$C$8763+유형화!$F$73*hourly1!D2762/hourly1!$D$8763+유형화!$F$74*hourly1!E2762/hourly1!$E$8763</f>
        <v>78.973992118746239</v>
      </c>
      <c r="C2761" s="441">
        <f>hourly1!$F2762*유형화!$G$71/hourly1!$F$8763+유형화!$G$72*hourly1!$G2762/hourly1!$F$8763+유형화!$G$74*hourly1!I2762/hourly1!$I$8763</f>
        <v>0.29473503898016834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443">
        <f>유형화!$F$71*hourly1!B2763/hourly1!$B$8763+유형화!$F$72*hourly1!C2763/hourly1!$C$8763+유형화!$F$73*hourly1!D2763/hourly1!$D$8763+유형화!$F$74*hourly1!E2763/hourly1!$E$8763</f>
        <v>79.328733546479427</v>
      </c>
      <c r="C2762" s="441">
        <f>hourly1!$F2763*유형화!$G$71/hourly1!$F$8763+유형화!$G$72*hourly1!$G2763/hourly1!$F$8763+유형화!$G$74*hourly1!I2763/hourly1!$I$8763</f>
        <v>0.25176764450799627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443">
        <f>유형화!$F$71*hourly1!B2764/hourly1!$B$8763+유형화!$F$72*hourly1!C2764/hourly1!$C$8763+유형화!$F$73*hourly1!D2764/hourly1!$D$8763+유형화!$F$74*hourly1!E2764/hourly1!$E$8763</f>
        <v>79.452625950884624</v>
      </c>
      <c r="C2763" s="441">
        <f>hourly1!$F2764*유형화!$G$71/hourly1!$F$8763+유형화!$G$72*hourly1!$G2764/hourly1!$F$8763+유형화!$G$74*hourly1!I2764/hourly1!$I$8763</f>
        <v>0.23745589296549044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443">
        <f>유형화!$F$71*hourly1!B2765/hourly1!$B$8763+유형화!$F$72*hourly1!C2765/hourly1!$C$8763+유형화!$F$73*hourly1!D2765/hourly1!$D$8763+유형화!$F$74*hourly1!E2765/hourly1!$E$8763</f>
        <v>79.56113726827877</v>
      </c>
      <c r="C2764" s="441">
        <f>hourly1!$F2765*유형화!$G$71/hourly1!$F$8763+유형화!$G$72*hourly1!$G2765/hourly1!$F$8763+유형화!$G$74*hourly1!I2765/hourly1!$I$8763</f>
        <v>0.23468865234068198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443">
        <f>유형화!$F$71*hourly1!B2766/hourly1!$B$8763+유형화!$F$72*hourly1!C2766/hourly1!$C$8763+유형화!$F$73*hourly1!D2766/hourly1!$D$8763+유형화!$F$74*hourly1!E2766/hourly1!$E$8763</f>
        <v>79.734708924752653</v>
      </c>
      <c r="C2765" s="441">
        <f>hourly1!$F2766*유형화!$G$71/hourly1!$F$8763+유형화!$G$72*hourly1!$G2766/hourly1!$F$8763+유형화!$G$74*hourly1!I2766/hourly1!$I$8763</f>
        <v>0.23474783816782052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443">
        <f>유형화!$F$71*hourly1!B2767/hourly1!$B$8763+유형화!$F$72*hourly1!C2767/hourly1!$C$8763+유형화!$F$73*hourly1!D2767/hourly1!$D$8763+유형화!$F$74*hourly1!E2767/hourly1!$E$8763</f>
        <v>79.84769000025203</v>
      </c>
      <c r="C2766" s="441">
        <f>hourly1!$F2767*유형화!$G$71/hourly1!$F$8763+유형화!$G$72*hourly1!$G2767/hourly1!$F$8763+유형화!$G$74*hourly1!I2767/hourly1!$I$8763</f>
        <v>0.2327890055979136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443">
        <f>유형화!$F$71*hourly1!B2768/hourly1!$B$8763+유형화!$F$72*hourly1!C2768/hourly1!$C$8763+유형화!$F$73*hourly1!D2768/hourly1!$D$8763+유형화!$F$74*hourly1!E2768/hourly1!$E$8763</f>
        <v>80.833404309481708</v>
      </c>
      <c r="C2767" s="441">
        <f>hourly1!$F2768*유형화!$G$71/hourly1!$F$8763+유형화!$G$72*hourly1!$G2768/hourly1!$F$8763+유형화!$G$74*hourly1!I2768/hourly1!$I$8763</f>
        <v>0.37080095509646049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443">
        <f>유형화!$F$71*hourly1!B2769/hourly1!$B$8763+유형화!$F$72*hourly1!C2769/hourly1!$C$8763+유형화!$F$73*hourly1!D2769/hourly1!$D$8763+유형화!$F$74*hourly1!E2769/hourly1!$E$8763</f>
        <v>87.371207905517366</v>
      </c>
      <c r="C2768" s="441">
        <f>hourly1!$F2769*유형화!$G$71/hourly1!$F$8763+유형화!$G$72*hourly1!$G2769/hourly1!$F$8763+유형화!$G$74*hourly1!I2769/hourly1!$I$8763</f>
        <v>4.3466633489402318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443">
        <f>유형화!$F$71*hourly1!B2770/hourly1!$B$8763+유형화!$F$72*hourly1!C2770/hourly1!$C$8763+유형화!$F$73*hourly1!D2770/hourly1!$D$8763+유형화!$F$74*hourly1!E2770/hourly1!$E$8763</f>
        <v>213.4818468058196</v>
      </c>
      <c r="C2769" s="441">
        <f>hourly1!$F2770*유형화!$G$71/hourly1!$F$8763+유형화!$G$72*hourly1!$G2770/hourly1!$F$8763+유형화!$G$74*hourly1!I2770/hourly1!$I$8763</f>
        <v>4.459958363150986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443">
        <f>유형화!$F$71*hourly1!B2771/hourly1!$B$8763+유형화!$F$72*hourly1!C2771/hourly1!$C$8763+유형화!$F$73*hourly1!D2771/hourly1!$D$8763+유형화!$F$74*hourly1!E2771/hourly1!$E$8763</f>
        <v>342.06607768228832</v>
      </c>
      <c r="C2770" s="441">
        <f>hourly1!$F2771*유형화!$G$71/hourly1!$F$8763+유형화!$G$72*hourly1!$G2771/hourly1!$F$8763+유형화!$G$74*hourly1!I2771/hourly1!$I$8763</f>
        <v>4.0599651404797745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443">
        <f>유형화!$F$71*hourly1!B2772/hourly1!$B$8763+유형화!$F$72*hourly1!C2772/hourly1!$C$8763+유형화!$F$73*hourly1!D2772/hourly1!$D$8763+유형화!$F$74*hourly1!E2772/hourly1!$E$8763</f>
        <v>416.6711074943891</v>
      </c>
      <c r="C2771" s="441">
        <f>hourly1!$F2772*유형화!$G$71/hourly1!$F$8763+유형화!$G$72*hourly1!$G2772/hourly1!$F$8763+유형화!$G$74*hourly1!I2772/hourly1!$I$8763</f>
        <v>3.3917712814890506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443">
        <f>유형화!$F$71*hourly1!B2773/hourly1!$B$8763+유형화!$F$72*hourly1!C2773/hourly1!$C$8763+유형화!$F$73*hourly1!D2773/hourly1!$D$8763+유형화!$F$74*hourly1!E2773/hourly1!$E$8763</f>
        <v>493.05043141943128</v>
      </c>
      <c r="C2772" s="441">
        <f>hourly1!$F2773*유형화!$G$71/hourly1!$F$8763+유형화!$G$72*hourly1!$G2773/hourly1!$F$8763+유형화!$G$74*hourly1!I2773/hourly1!$I$8763</f>
        <v>3.2190286520088565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443">
        <f>유형화!$F$71*hourly1!B2774/hourly1!$B$8763+유형화!$F$72*hourly1!C2774/hourly1!$C$8763+유형화!$F$73*hourly1!D2774/hourly1!$D$8763+유형화!$F$74*hourly1!E2774/hourly1!$E$8763</f>
        <v>418.07899386322248</v>
      </c>
      <c r="C2773" s="441">
        <f>hourly1!$F2774*유형화!$G$71/hourly1!$F$8763+유형화!$G$72*hourly1!$G2774/hourly1!$F$8763+유형화!$G$74*hourly1!I2774/hourly1!$I$8763</f>
        <v>3.2324258127266661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443">
        <f>유형화!$F$71*hourly1!B2775/hourly1!$B$8763+유형화!$F$72*hourly1!C2775/hourly1!$C$8763+유형화!$F$73*hourly1!D2775/hourly1!$D$8763+유형화!$F$74*hourly1!E2775/hourly1!$E$8763</f>
        <v>247.64495889260974</v>
      </c>
      <c r="C2774" s="441">
        <f>hourly1!$F2775*유형화!$G$71/hourly1!$F$8763+유형화!$G$72*hourly1!$G2775/hourly1!$F$8763+유형화!$G$74*hourly1!I2775/hourly1!$I$8763</f>
        <v>1.9471798038963035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443">
        <f>유형화!$F$71*hourly1!B2776/hourly1!$B$8763+유형화!$F$72*hourly1!C2776/hourly1!$C$8763+유형화!$F$73*hourly1!D2776/hourly1!$D$8763+유형화!$F$74*hourly1!E2776/hourly1!$E$8763</f>
        <v>330.43898306685281</v>
      </c>
      <c r="C2775" s="441">
        <f>hourly1!$F2776*유형화!$G$71/hourly1!$F$8763+유형화!$G$72*hourly1!$G2776/hourly1!$F$8763+유형화!$G$74*hourly1!I2776/hourly1!$I$8763</f>
        <v>2.0433630190417142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443">
        <f>유형화!$F$71*hourly1!B2777/hourly1!$B$8763+유형화!$F$72*hourly1!C2777/hourly1!$C$8763+유형화!$F$73*hourly1!D2777/hourly1!$D$8763+유형화!$F$74*hourly1!E2777/hourly1!$E$8763</f>
        <v>477.79166660797159</v>
      </c>
      <c r="C2776" s="441">
        <f>hourly1!$F2777*유형화!$G$71/hourly1!$F$8763+유형화!$G$72*hourly1!$G2777/hourly1!$F$8763+유형화!$G$74*hourly1!I2777/hourly1!$I$8763</f>
        <v>1.7021009356690007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443">
        <f>유형화!$F$71*hourly1!B2778/hourly1!$B$8763+유형화!$F$72*hourly1!C2778/hourly1!$C$8763+유형화!$F$73*hourly1!D2778/hourly1!$D$8763+유형화!$F$74*hourly1!E2778/hourly1!$E$8763</f>
        <v>403.89820862448659</v>
      </c>
      <c r="C2777" s="441">
        <f>hourly1!$F2778*유형화!$G$71/hourly1!$F$8763+유형화!$G$72*hourly1!$G2778/hourly1!$F$8763+유형화!$G$74*hourly1!I2778/hourly1!$I$8763</f>
        <v>1.9603428895190775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443">
        <f>유형화!$F$71*hourly1!B2779/hourly1!$B$8763+유형화!$F$72*hourly1!C2779/hourly1!$C$8763+유형화!$F$73*hourly1!D2779/hourly1!$D$8763+유형화!$F$74*hourly1!E2779/hourly1!$E$8763</f>
        <v>348.64614462509138</v>
      </c>
      <c r="C2778" s="441">
        <f>hourly1!$F2779*유형화!$G$71/hourly1!$F$8763+유형화!$G$72*hourly1!$G2779/hourly1!$F$8763+유형화!$G$74*hourly1!I2779/hourly1!$I$8763</f>
        <v>2.1231686789691069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443">
        <f>유형화!$F$71*hourly1!B2780/hourly1!$B$8763+유형화!$F$72*hourly1!C2780/hourly1!$C$8763+유형화!$F$73*hourly1!D2780/hourly1!$D$8763+유형화!$F$74*hourly1!E2780/hourly1!$E$8763</f>
        <v>199.81244963221519</v>
      </c>
      <c r="C2779" s="441">
        <f>hourly1!$F2780*유형화!$G$71/hourly1!$F$8763+유형화!$G$72*hourly1!$G2780/hourly1!$F$8763+유형화!$G$74*hourly1!I2780/hourly1!$I$8763</f>
        <v>1.9914855500128896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443">
        <f>유형화!$F$71*hourly1!B2781/hourly1!$B$8763+유형화!$F$72*hourly1!C2781/hourly1!$C$8763+유형화!$F$73*hourly1!D2781/hourly1!$D$8763+유형화!$F$74*hourly1!E2781/hourly1!$E$8763</f>
        <v>146.16486554284543</v>
      </c>
      <c r="C2780" s="441">
        <f>hourly1!$F2781*유형화!$G$71/hourly1!$F$8763+유형화!$G$72*hourly1!$G2781/hourly1!$F$8763+유형화!$G$74*hourly1!I2781/hourly1!$I$8763</f>
        <v>1.674261705434791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443">
        <f>유형화!$F$71*hourly1!B2782/hourly1!$B$8763+유형화!$F$72*hourly1!C2782/hourly1!$C$8763+유형화!$F$73*hourly1!D2782/hourly1!$D$8763+유형화!$F$74*hourly1!E2782/hourly1!$E$8763</f>
        <v>154.90962189286827</v>
      </c>
      <c r="C2781" s="441">
        <f>hourly1!$F2782*유형화!$G$71/hourly1!$F$8763+유형화!$G$72*hourly1!$G2782/hourly1!$F$8763+유형화!$G$74*hourly1!I2782/hourly1!$I$8763</f>
        <v>1.7104321291745628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443">
        <f>유형화!$F$71*hourly1!B2783/hourly1!$B$8763+유형화!$F$72*hourly1!C2783/hourly1!$C$8763+유형화!$F$73*hourly1!D2783/hourly1!$D$8763+유형화!$F$74*hourly1!E2783/hourly1!$E$8763</f>
        <v>83.851728153370743</v>
      </c>
      <c r="C2782" s="441">
        <f>hourly1!$F2783*유형화!$G$71/hourly1!$F$8763+유형화!$G$72*hourly1!$G2783/hourly1!$F$8763+유형화!$G$74*hourly1!I2783/hourly1!$I$8763</f>
        <v>2.448476361531355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443">
        <f>유형화!$F$71*hourly1!B2784/hourly1!$B$8763+유형화!$F$72*hourly1!C2784/hourly1!$C$8763+유형화!$F$73*hourly1!D2784/hourly1!$D$8763+유형화!$F$74*hourly1!E2784/hourly1!$E$8763</f>
        <v>82.098829326562637</v>
      </c>
      <c r="C2783" s="441">
        <f>hourly1!$F2784*유형화!$G$71/hourly1!$F$8763+유형화!$G$72*hourly1!$G2784/hourly1!$F$8763+유형화!$G$74*hourly1!I2784/hourly1!$I$8763</f>
        <v>0.3981755523311461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443">
        <f>유형화!$F$71*hourly1!B2785/hourly1!$B$8763+유형화!$F$72*hourly1!C2785/hourly1!$C$8763+유형화!$F$73*hourly1!D2785/hourly1!$D$8763+유형화!$F$74*hourly1!E2785/hourly1!$E$8763</f>
        <v>80.314969248489135</v>
      </c>
      <c r="C2784" s="441">
        <f>hourly1!$F2785*유형화!$G$71/hourly1!$F$8763+유형화!$G$72*hourly1!$G2785/hourly1!$F$8763+유형화!$G$74*hourly1!I2785/hourly1!$I$8763</f>
        <v>0.31854708603787191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443">
        <f>유형화!$F$71*hourly1!B2786/hourly1!$B$8763+유형화!$F$72*hourly1!C2786/hourly1!$C$8763+유형화!$F$73*hourly1!D2786/hourly1!$D$8763+유형화!$F$74*hourly1!E2786/hourly1!$E$8763</f>
        <v>79.602659093307068</v>
      </c>
      <c r="C2785" s="441">
        <f>hourly1!$F2786*유형화!$G$71/hourly1!$F$8763+유형화!$G$72*hourly1!$G2786/hourly1!$F$8763+유형화!$G$74*hourly1!I2786/hourly1!$I$8763</f>
        <v>0.29477342487010549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443">
        <f>유형화!$F$71*hourly1!B2787/hourly1!$B$8763+유형화!$F$72*hourly1!C2787/hourly1!$C$8763+유형화!$F$73*hourly1!D2787/hourly1!$D$8763+유형화!$F$74*hourly1!E2787/hourly1!$E$8763</f>
        <v>79.859772092945704</v>
      </c>
      <c r="C2786" s="441">
        <f>hourly1!$F2787*유형화!$G$71/hourly1!$F$8763+유형화!$G$72*hourly1!$G2787/hourly1!$F$8763+유형화!$G$74*hourly1!I2787/hourly1!$I$8763</f>
        <v>0.25069999525328196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443">
        <f>유형화!$F$71*hourly1!B2788/hourly1!$B$8763+유형화!$F$72*hourly1!C2788/hourly1!$C$8763+유형화!$F$73*hourly1!D2788/hourly1!$D$8763+유형화!$F$74*hourly1!E2788/hourly1!$E$8763</f>
        <v>79.802248249504729</v>
      </c>
      <c r="C2787" s="441">
        <f>hourly1!$F2788*유형화!$G$71/hourly1!$F$8763+유형화!$G$72*hourly1!$G2788/hourly1!$F$8763+유형화!$G$74*hourly1!I2788/hourly1!$I$8763</f>
        <v>0.25397280169863751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443">
        <f>유형화!$F$71*hourly1!B2789/hourly1!$B$8763+유형화!$F$72*hourly1!C2789/hourly1!$C$8763+유형화!$F$73*hourly1!D2789/hourly1!$D$8763+유형화!$F$74*hourly1!E2789/hourly1!$E$8763</f>
        <v>79.871977423932961</v>
      </c>
      <c r="C2788" s="441">
        <f>hourly1!$F2789*유형화!$G$71/hourly1!$F$8763+유형화!$G$72*hourly1!$G2789/hourly1!$F$8763+유형화!$G$74*hourly1!I2789/hourly1!$I$8763</f>
        <v>0.24132164922412541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443">
        <f>유형화!$F$71*hourly1!B2790/hourly1!$B$8763+유형화!$F$72*hourly1!C2790/hourly1!$C$8763+유형화!$F$73*hourly1!D2790/hourly1!$D$8763+유형화!$F$74*hourly1!E2790/hourly1!$E$8763</f>
        <v>79.988906864757496</v>
      </c>
      <c r="C2789" s="441">
        <f>hourly1!$F2790*유형화!$G$71/hourly1!$F$8763+유형화!$G$72*hourly1!$G2790/hourly1!$F$8763+유형화!$G$74*hourly1!I2790/hourly1!$I$8763</f>
        <v>0.23284146025003946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443">
        <f>유형화!$F$71*hourly1!B2791/hourly1!$B$8763+유형화!$F$72*hourly1!C2791/hourly1!$C$8763+유형화!$F$73*hourly1!D2791/hourly1!$D$8763+유형화!$F$74*hourly1!E2791/hourly1!$E$8763</f>
        <v>80.078785500166873</v>
      </c>
      <c r="C2790" s="441">
        <f>hourly1!$F2791*유형화!$G$71/hourly1!$F$8763+유형화!$G$72*hourly1!$G2791/hourly1!$F$8763+유형화!$G$74*hourly1!I2791/hourly1!$I$8763</f>
        <v>0.23427435155071222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443">
        <f>유형화!$F$71*hourly1!B2792/hourly1!$B$8763+유형화!$F$72*hourly1!C2792/hourly1!$C$8763+유형화!$F$73*hourly1!D2792/hourly1!$D$8763+유형화!$F$74*hourly1!E2792/hourly1!$E$8763</f>
        <v>81.150003485388098</v>
      </c>
      <c r="C2791" s="441">
        <f>hourly1!$F2792*유형화!$G$71/hourly1!$F$8763+유형화!$G$72*hourly1!$G2792/hourly1!$F$8763+유형화!$G$74*hourly1!I2792/hourly1!$I$8763</f>
        <v>0.26478785942509564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443">
        <f>유형화!$F$71*hourly1!B2793/hourly1!$B$8763+유형화!$F$72*hourly1!C2793/hourly1!$C$8763+유형화!$F$73*hourly1!D2793/hourly1!$D$8763+유형화!$F$74*hourly1!E2793/hourly1!$E$8763</f>
        <v>87.231256603487083</v>
      </c>
      <c r="C2792" s="441">
        <f>hourly1!$F2793*유형화!$G$71/hourly1!$F$8763+유형화!$G$72*hourly1!$G2793/hourly1!$F$8763+유형화!$G$74*hourly1!I2793/hourly1!$I$8763</f>
        <v>4.0786214713250617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443">
        <f>유형화!$F$71*hourly1!B2794/hourly1!$B$8763+유형화!$F$72*hourly1!C2794/hourly1!$C$8763+유형화!$F$73*hourly1!D2794/hourly1!$D$8763+유형화!$F$74*hourly1!E2794/hourly1!$E$8763</f>
        <v>145.01242843317655</v>
      </c>
      <c r="C2793" s="441">
        <f>hourly1!$F2794*유형화!$G$71/hourly1!$F$8763+유형화!$G$72*hourly1!$G2794/hourly1!$F$8763+유형화!$G$74*hourly1!I2794/hourly1!$I$8763</f>
        <v>4.0855613734043548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443">
        <f>유형화!$F$71*hourly1!B2795/hourly1!$B$8763+유형화!$F$72*hourly1!C2795/hourly1!$C$8763+유형화!$F$73*hourly1!D2795/hourly1!$D$8763+유형화!$F$74*hourly1!E2795/hourly1!$E$8763</f>
        <v>146.70635543772778</v>
      </c>
      <c r="C2794" s="441">
        <f>hourly1!$F2795*유형화!$G$71/hourly1!$F$8763+유형화!$G$72*hourly1!$G2795/hourly1!$F$8763+유형화!$G$74*hourly1!I2795/hourly1!$I$8763</f>
        <v>3.6511497123743832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443">
        <f>유형화!$F$71*hourly1!B2796/hourly1!$B$8763+유형화!$F$72*hourly1!C2796/hourly1!$C$8763+유형화!$F$73*hourly1!D2796/hourly1!$D$8763+유형화!$F$74*hourly1!E2796/hourly1!$E$8763</f>
        <v>149.59483692167956</v>
      </c>
      <c r="C2795" s="441">
        <f>hourly1!$F2796*유형화!$G$71/hourly1!$F$8763+유형화!$G$72*hourly1!$G2796/hourly1!$F$8763+유형화!$G$74*hourly1!I2796/hourly1!$I$8763</f>
        <v>2.9580583285536335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443">
        <f>유형화!$F$71*hourly1!B2797/hourly1!$B$8763+유형화!$F$72*hourly1!C2797/hourly1!$C$8763+유형화!$F$73*hourly1!D2797/hourly1!$D$8763+유형화!$F$74*hourly1!E2797/hourly1!$E$8763</f>
        <v>152.13287058084632</v>
      </c>
      <c r="C2796" s="441">
        <f>hourly1!$F2797*유형화!$G$71/hourly1!$F$8763+유형화!$G$72*hourly1!$G2797/hourly1!$F$8763+유형화!$G$74*hourly1!I2797/hourly1!$I$8763</f>
        <v>2.3102654482020273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443">
        <f>유형화!$F$71*hourly1!B2798/hourly1!$B$8763+유형화!$F$72*hourly1!C2798/hourly1!$C$8763+유형화!$F$73*hourly1!D2798/hourly1!$D$8763+유형화!$F$74*hourly1!E2798/hourly1!$E$8763</f>
        <v>149.95506507791538</v>
      </c>
      <c r="C2797" s="441">
        <f>hourly1!$F2798*유형화!$G$71/hourly1!$F$8763+유형화!$G$72*hourly1!$G2798/hourly1!$F$8763+유형화!$G$74*hourly1!I2798/hourly1!$I$8763</f>
        <v>1.8113419026444142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443">
        <f>유형화!$F$71*hourly1!B2799/hourly1!$B$8763+유형화!$F$72*hourly1!C2799/hourly1!$C$8763+유형화!$F$73*hourly1!D2799/hourly1!$D$8763+유형화!$F$74*hourly1!E2799/hourly1!$E$8763</f>
        <v>148.10955092493595</v>
      </c>
      <c r="C2798" s="441">
        <f>hourly1!$F2799*유형화!$G$71/hourly1!$F$8763+유형화!$G$72*hourly1!$G2799/hourly1!$F$8763+유형화!$G$74*hourly1!I2799/hourly1!$I$8763</f>
        <v>0.58059585288430982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443">
        <f>유형화!$F$71*hourly1!B2800/hourly1!$B$8763+유형화!$F$72*hourly1!C2800/hourly1!$C$8763+유형화!$F$73*hourly1!D2800/hourly1!$D$8763+유형화!$F$74*hourly1!E2800/hourly1!$E$8763</f>
        <v>140.81942561560464</v>
      </c>
      <c r="C2799" s="441">
        <f>hourly1!$F2800*유형화!$G$71/hourly1!$F$8763+유형화!$G$72*hourly1!$G2800/hourly1!$F$8763+유형화!$G$74*hourly1!I2800/hourly1!$I$8763</f>
        <v>0.78567553225516784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443">
        <f>유형화!$F$71*hourly1!B2801/hourly1!$B$8763+유형화!$F$72*hourly1!C2801/hourly1!$C$8763+유형화!$F$73*hourly1!D2801/hourly1!$D$8763+유형화!$F$74*hourly1!E2801/hourly1!$E$8763</f>
        <v>143.37266006093265</v>
      </c>
      <c r="C2800" s="441">
        <f>hourly1!$F2801*유형화!$G$71/hourly1!$F$8763+유형화!$G$72*hourly1!$G2801/hourly1!$F$8763+유형화!$G$74*hourly1!I2801/hourly1!$I$8763</f>
        <v>0.70062689340505924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443">
        <f>유형화!$F$71*hourly1!B2802/hourly1!$B$8763+유형화!$F$72*hourly1!C2802/hourly1!$C$8763+유형화!$F$73*hourly1!D2802/hourly1!$D$8763+유형화!$F$74*hourly1!E2802/hourly1!$E$8763</f>
        <v>141.5465482079388</v>
      </c>
      <c r="C2801" s="441">
        <f>hourly1!$F2802*유형화!$G$71/hourly1!$F$8763+유형화!$G$72*hourly1!$G2802/hourly1!$F$8763+유형화!$G$74*hourly1!I2802/hourly1!$I$8763</f>
        <v>0.59773857896998805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443">
        <f>유형화!$F$71*hourly1!B2803/hourly1!$B$8763+유형화!$F$72*hourly1!C2803/hourly1!$C$8763+유형화!$F$73*hourly1!D2803/hourly1!$D$8763+유형화!$F$74*hourly1!E2803/hourly1!$E$8763</f>
        <v>139.76329010152955</v>
      </c>
      <c r="C2802" s="441">
        <f>hourly1!$F2803*유형화!$G$71/hourly1!$F$8763+유형화!$G$72*hourly1!$G2803/hourly1!$F$8763+유형화!$G$74*hourly1!I2803/hourly1!$I$8763</f>
        <v>0.78675258089841227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443">
        <f>유형화!$F$71*hourly1!B2804/hourly1!$B$8763+유형화!$F$72*hourly1!C2804/hourly1!$C$8763+유형화!$F$73*hourly1!D2804/hourly1!$D$8763+유형화!$F$74*hourly1!E2804/hourly1!$E$8763</f>
        <v>137.57558991448144</v>
      </c>
      <c r="C2803" s="441">
        <f>hourly1!$F2804*유형화!$G$71/hourly1!$F$8763+유형화!$G$72*hourly1!$G2804/hourly1!$F$8763+유형화!$G$74*hourly1!I2804/hourly1!$I$8763</f>
        <v>0.99074338658884054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443">
        <f>유형화!$F$71*hourly1!B2805/hourly1!$B$8763+유형화!$F$72*hourly1!C2805/hourly1!$C$8763+유형화!$F$73*hourly1!D2805/hourly1!$D$8763+유형화!$F$74*hourly1!E2805/hourly1!$E$8763</f>
        <v>143.8215984111373</v>
      </c>
      <c r="C2804" s="441">
        <f>hourly1!$F2805*유형화!$G$71/hourly1!$F$8763+유형화!$G$72*hourly1!$G2805/hourly1!$F$8763+유형화!$G$74*hourly1!I2805/hourly1!$I$8763</f>
        <v>0.82884674185542673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443">
        <f>유형화!$F$71*hourly1!B2806/hourly1!$B$8763+유형화!$F$72*hourly1!C2806/hourly1!$C$8763+유형화!$F$73*hourly1!D2806/hourly1!$D$8763+유형화!$F$74*hourly1!E2806/hourly1!$E$8763</f>
        <v>152.87029357238038</v>
      </c>
      <c r="C2805" s="441">
        <f>hourly1!$F2806*유형화!$G$71/hourly1!$F$8763+유형화!$G$72*hourly1!$G2806/hourly1!$F$8763+유형화!$G$74*hourly1!I2806/hourly1!$I$8763</f>
        <v>0.97663090208319725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443">
        <f>유형화!$F$71*hourly1!B2807/hourly1!$B$8763+유형화!$F$72*hourly1!C2807/hourly1!$C$8763+유형화!$F$73*hourly1!D2807/hourly1!$D$8763+유형화!$F$74*hourly1!E2807/hourly1!$E$8763</f>
        <v>81.927949952807495</v>
      </c>
      <c r="C2806" s="441">
        <f>hourly1!$F2807*유형화!$G$71/hourly1!$F$8763+유형화!$G$72*hourly1!$G2807/hourly1!$F$8763+유형화!$G$74*hourly1!I2807/hourly1!$I$8763</f>
        <v>1.6205968365546191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443">
        <f>유형화!$F$71*hourly1!B2808/hourly1!$B$8763+유형화!$F$72*hourly1!C2808/hourly1!$C$8763+유형화!$F$73*hourly1!D2808/hourly1!$D$8763+유형화!$F$74*hourly1!E2808/hourly1!$E$8763</f>
        <v>80.059780662202243</v>
      </c>
      <c r="C2807" s="441">
        <f>hourly1!$F2808*유형화!$G$71/hourly1!$F$8763+유형화!$G$72*hourly1!$G2808/hourly1!$F$8763+유형화!$G$74*hourly1!I2808/hourly1!$I$8763</f>
        <v>0.36545573508301099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443">
        <f>유형화!$F$71*hourly1!B2809/hourly1!$B$8763+유형화!$F$72*hourly1!C2809/hourly1!$C$8763+유형화!$F$73*hourly1!D2809/hourly1!$D$8763+유형화!$F$74*hourly1!E2809/hourly1!$E$8763</f>
        <v>78.156706494940778</v>
      </c>
      <c r="C2808" s="441">
        <f>hourly1!$F2809*유형화!$G$71/hourly1!$F$8763+유형화!$G$72*hourly1!$G2809/hourly1!$F$8763+유형화!$G$74*hourly1!I2809/hourly1!$I$8763</f>
        <v>0.33820351182287967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443">
        <f>유형화!$F$71*hourly1!B2810/hourly1!$B$8763+유형화!$F$72*hourly1!C2810/hourly1!$C$8763+유형화!$F$73*hourly1!D2810/hourly1!$D$8763+유형화!$F$74*hourly1!E2810/hourly1!$E$8763</f>
        <v>77.321906955925229</v>
      </c>
      <c r="C2809" s="441">
        <f>hourly1!$F2810*유형화!$G$71/hourly1!$F$8763+유형화!$G$72*hourly1!$G2810/hourly1!$F$8763+유형화!$G$74*hourly1!I2810/hourly1!$I$8763</f>
        <v>0.2906401195650205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443">
        <f>유형화!$F$71*hourly1!B2811/hourly1!$B$8763+유형화!$F$72*hourly1!C2811/hourly1!$C$8763+유형화!$F$73*hourly1!D2811/hourly1!$D$8763+유형화!$F$74*hourly1!E2811/hourly1!$E$8763</f>
        <v>77.344677600609685</v>
      </c>
      <c r="C2810" s="441">
        <f>hourly1!$F2811*유형화!$G$71/hourly1!$F$8763+유형화!$G$72*hourly1!$G2811/hourly1!$F$8763+유형화!$G$74*hourly1!I2811/hourly1!$I$8763</f>
        <v>0.26089439013059773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443">
        <f>유형화!$F$71*hourly1!B2812/hourly1!$B$8763+유형화!$F$72*hourly1!C2812/hourly1!$C$8763+유형화!$F$73*hourly1!D2812/hourly1!$D$8763+유형화!$F$74*hourly1!E2812/hourly1!$E$8763</f>
        <v>77.161332199477343</v>
      </c>
      <c r="C2811" s="441">
        <f>hourly1!$F2812*유형화!$G$71/hourly1!$F$8763+유형화!$G$72*hourly1!$G2812/hourly1!$F$8763+유형화!$G$74*hourly1!I2812/hourly1!$I$8763</f>
        <v>0.2500442817811005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443">
        <f>유형화!$F$71*hourly1!B2813/hourly1!$B$8763+유형화!$F$72*hourly1!C2813/hourly1!$C$8763+유형화!$F$73*hourly1!D2813/hourly1!$D$8763+유형화!$F$74*hourly1!E2813/hourly1!$E$8763</f>
        <v>77.048630780105441</v>
      </c>
      <c r="C2812" s="441">
        <f>hourly1!$F2813*유형화!$G$71/hourly1!$F$8763+유형화!$G$72*hourly1!$G2813/hourly1!$F$8763+유형화!$G$74*hourly1!I2813/hourly1!$I$8763</f>
        <v>0.2430620521328099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443">
        <f>유형화!$F$71*hourly1!B2814/hourly1!$B$8763+유형화!$F$72*hourly1!C2814/hourly1!$C$8763+유형화!$F$73*hourly1!D2814/hourly1!$D$8763+유형화!$F$74*hourly1!E2814/hourly1!$E$8763</f>
        <v>76.995557735032165</v>
      </c>
      <c r="C2813" s="441">
        <f>hourly1!$F2814*유형화!$G$71/hourly1!$F$8763+유형화!$G$72*hourly1!$G2814/hourly1!$F$8763+유형화!$G$74*hourly1!I2814/hourly1!$I$8763</f>
        <v>0.23238895549378147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443">
        <f>유형화!$F$71*hourly1!B2815/hourly1!$B$8763+유형화!$F$72*hourly1!C2815/hourly1!$C$8763+유형화!$F$73*hourly1!D2815/hourly1!$D$8763+유형화!$F$74*hourly1!E2815/hourly1!$E$8763</f>
        <v>77.008075901687391</v>
      </c>
      <c r="C2814" s="441">
        <f>hourly1!$F2815*유형화!$G$71/hourly1!$F$8763+유형화!$G$72*hourly1!$G2815/hourly1!$F$8763+유형화!$G$74*hourly1!I2815/hourly1!$I$8763</f>
        <v>0.23239847616474538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443">
        <f>유형화!$F$71*hourly1!B2816/hourly1!$B$8763+유형화!$F$72*hourly1!C2816/hourly1!$C$8763+유형화!$F$73*hourly1!D2816/hourly1!$D$8763+유형화!$F$74*hourly1!E2816/hourly1!$E$8763</f>
        <v>78.149961568340856</v>
      </c>
      <c r="C2815" s="441">
        <f>hourly1!$F2816*유형화!$G$71/hourly1!$F$8763+유형화!$G$72*hourly1!$G2816/hourly1!$F$8763+유형화!$G$74*hourly1!I2816/hourly1!$I$8763</f>
        <v>0.24307163344499019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443">
        <f>유형화!$F$71*hourly1!B2817/hourly1!$B$8763+유형화!$F$72*hourly1!C2817/hourly1!$C$8763+유형화!$F$73*hourly1!D2817/hourly1!$D$8763+유형화!$F$74*hourly1!E2817/hourly1!$E$8763</f>
        <v>84.710379391226994</v>
      </c>
      <c r="C2816" s="441">
        <f>hourly1!$F2817*유형화!$G$71/hourly1!$F$8763+유형화!$G$72*hourly1!$G2817/hourly1!$F$8763+유형화!$G$74*hourly1!I2817/hourly1!$I$8763</f>
        <v>2.0393314090564099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443">
        <f>유형화!$F$71*hourly1!B2818/hourly1!$B$8763+유형화!$F$72*hourly1!C2818/hourly1!$C$8763+유형화!$F$73*hourly1!D2818/hourly1!$D$8763+유형화!$F$74*hourly1!E2818/hourly1!$E$8763</f>
        <v>79.883142268194888</v>
      </c>
      <c r="C2817" s="441">
        <f>hourly1!$F2818*유형화!$G$71/hourly1!$F$8763+유형화!$G$72*hourly1!$G2818/hourly1!$F$8763+유형화!$G$74*hourly1!I2818/hourly1!$I$8763</f>
        <v>2.5084734468619594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443">
        <f>유형화!$F$71*hourly1!B2819/hourly1!$B$8763+유형화!$F$72*hourly1!C2819/hourly1!$C$8763+유형화!$F$73*hourly1!D2819/hourly1!$D$8763+유형화!$F$74*hourly1!E2819/hourly1!$E$8763</f>
        <v>83.615075151546463</v>
      </c>
      <c r="C2818" s="441">
        <f>hourly1!$F2819*유형화!$G$71/hourly1!$F$8763+유형화!$G$72*hourly1!$G2819/hourly1!$F$8763+유형화!$G$74*hourly1!I2819/hourly1!$I$8763</f>
        <v>2.5702820672480158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443">
        <f>유형화!$F$71*hourly1!B2820/hourly1!$B$8763+유형화!$F$72*hourly1!C2820/hourly1!$C$8763+유형화!$F$73*hourly1!D2820/hourly1!$D$8763+유형화!$F$74*hourly1!E2820/hourly1!$E$8763</f>
        <v>88.207193324461699</v>
      </c>
      <c r="C2819" s="441">
        <f>hourly1!$F2820*유형화!$G$71/hourly1!$F$8763+유형화!$G$72*hourly1!$G2820/hourly1!$F$8763+유형화!$G$74*hourly1!I2820/hourly1!$I$8763</f>
        <v>2.3958815069133403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443">
        <f>유형화!$F$71*hourly1!B2821/hourly1!$B$8763+유형화!$F$72*hourly1!C2821/hourly1!$C$8763+유형화!$F$73*hourly1!D2821/hourly1!$D$8763+유형화!$F$74*hourly1!E2821/hourly1!$E$8763</f>
        <v>91.581522043068276</v>
      </c>
      <c r="C2820" s="441">
        <f>hourly1!$F2821*유형화!$G$71/hourly1!$F$8763+유형화!$G$72*hourly1!$G2821/hourly1!$F$8763+유형화!$G$74*hourly1!I2821/hourly1!$I$8763</f>
        <v>1.9882892121413207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443">
        <f>유형화!$F$71*hourly1!B2822/hourly1!$B$8763+유형화!$F$72*hourly1!C2822/hourly1!$C$8763+유형화!$F$73*hourly1!D2822/hourly1!$D$8763+유형화!$F$74*hourly1!E2822/hourly1!$E$8763</f>
        <v>89.755680366333195</v>
      </c>
      <c r="C2821" s="441">
        <f>hourly1!$F2822*유형화!$G$71/hourly1!$F$8763+유형화!$G$72*hourly1!$G2822/hourly1!$F$8763+유형화!$G$74*hourly1!I2822/hourly1!$I$8763</f>
        <v>1.673031901567603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443">
        <f>유형화!$F$71*hourly1!B2823/hourly1!$B$8763+유형화!$F$72*hourly1!C2823/hourly1!$C$8763+유형화!$F$73*hourly1!D2823/hourly1!$D$8763+유형화!$F$74*hourly1!E2823/hourly1!$E$8763</f>
        <v>87.926447887893403</v>
      </c>
      <c r="C2822" s="441">
        <f>hourly1!$F2823*유형화!$G$71/hourly1!$F$8763+유형화!$G$72*hourly1!$G2823/hourly1!$F$8763+유형화!$G$74*hourly1!I2823/hourly1!$I$8763</f>
        <v>0.55669599734536068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443">
        <f>유형화!$F$71*hourly1!B2824/hourly1!$B$8763+유형화!$F$72*hourly1!C2824/hourly1!$C$8763+유형화!$F$73*hourly1!D2824/hourly1!$D$8763+유형화!$F$74*hourly1!E2824/hourly1!$E$8763</f>
        <v>80.637204206354284</v>
      </c>
      <c r="C2823" s="441">
        <f>hourly1!$F2824*유형화!$G$71/hourly1!$F$8763+유형화!$G$72*hourly1!$G2824/hourly1!$F$8763+유형화!$G$74*hourly1!I2824/hourly1!$I$8763</f>
        <v>0.9933458043876634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443">
        <f>유형화!$F$71*hourly1!B2825/hourly1!$B$8763+유형화!$F$72*hourly1!C2825/hourly1!$C$8763+유형화!$F$73*hourly1!D2825/hourly1!$D$8763+유형화!$F$74*hourly1!E2825/hourly1!$E$8763</f>
        <v>83.233505695313269</v>
      </c>
      <c r="C2824" s="441">
        <f>hourly1!$F2825*유형화!$G$71/hourly1!$F$8763+유형화!$G$72*hourly1!$G2825/hourly1!$F$8763+유형화!$G$74*hourly1!I2825/hourly1!$I$8763</f>
        <v>1.1126861414544085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443">
        <f>유형화!$F$71*hourly1!B2826/hourly1!$B$8763+유형화!$F$72*hourly1!C2826/hourly1!$C$8763+유형화!$F$73*hourly1!D2826/hourly1!$D$8763+유형화!$F$74*hourly1!E2826/hourly1!$E$8763</f>
        <v>81.407664018578174</v>
      </c>
      <c r="C2825" s="441">
        <f>hourly1!$F2826*유형화!$G$71/hourly1!$F$8763+유형화!$G$72*hourly1!$G2826/hourly1!$F$8763+유형화!$G$74*hourly1!I2826/hourly1!$I$8763</f>
        <v>1.0523743888522596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443">
        <f>유형화!$F$71*hourly1!B2827/hourly1!$B$8763+유형화!$F$72*hourly1!C2827/hourly1!$C$8763+유형화!$F$73*hourly1!D2827/hourly1!$D$8763+유형화!$F$74*hourly1!E2827/hourly1!$E$8763</f>
        <v>79.669710204819651</v>
      </c>
      <c r="C2826" s="441">
        <f>hourly1!$F2827*유형화!$G$71/hourly1!$F$8763+유형화!$G$72*hourly1!$G2827/hourly1!$F$8763+유형화!$G$74*hourly1!I2827/hourly1!$I$8763</f>
        <v>1.0512744784704573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443">
        <f>유형화!$F$71*hourly1!B2828/hourly1!$B$8763+유형화!$F$72*hourly1!C2828/hourly1!$C$8763+유형화!$F$73*hourly1!D2828/hourly1!$D$8763+유형화!$F$74*hourly1!E2828/hourly1!$E$8763</f>
        <v>77.794196314785083</v>
      </c>
      <c r="C2827" s="441">
        <f>hourly1!$F2828*유형화!$G$71/hourly1!$F$8763+유형화!$G$72*hourly1!$G2828/hourly1!$F$8763+유형화!$G$74*hourly1!I2828/hourly1!$I$8763</f>
        <v>1.1028561396460161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443">
        <f>유형화!$F$71*hourly1!B2829/hourly1!$B$8763+유형화!$F$72*hourly1!C2829/hourly1!$C$8763+유형화!$F$73*hourly1!D2829/hourly1!$D$8763+유형화!$F$74*hourly1!E2829/hourly1!$E$8763</f>
        <v>83.904296673423104</v>
      </c>
      <c r="C2828" s="441">
        <f>hourly1!$F2829*유형화!$G$71/hourly1!$F$8763+유형화!$G$72*hourly1!$G2829/hourly1!$F$8763+유형화!$G$74*hourly1!I2829/hourly1!$I$8763</f>
        <v>0.55748500021103542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443">
        <f>유형화!$F$71*hourly1!B2830/hourly1!$B$8763+유형화!$F$72*hourly1!C2830/hourly1!$C$8763+유형화!$F$73*hourly1!D2830/hourly1!$D$8763+유형화!$F$74*hourly1!E2830/hourly1!$E$8763</f>
        <v>92.572081229309603</v>
      </c>
      <c r="C2829" s="441">
        <f>hourly1!$F2830*유형화!$G$71/hourly1!$F$8763+유형화!$G$72*hourly1!$G2830/hourly1!$F$8763+유형화!$G$74*hourly1!I2830/hourly1!$I$8763</f>
        <v>0.60922226674770519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443">
        <f>유형화!$F$71*hourly1!B2831/hourly1!$B$8763+유형화!$F$72*hourly1!C2831/hourly1!$C$8763+유형화!$F$73*hourly1!D2831/hourly1!$D$8763+유형화!$F$74*hourly1!E2831/hourly1!$E$8763</f>
        <v>82.264712809498178</v>
      </c>
      <c r="C2830" s="441">
        <f>hourly1!$F2831*유형화!$G$71/hourly1!$F$8763+유형화!$G$72*hourly1!$G2831/hourly1!$F$8763+유형화!$G$74*hourly1!I2831/hourly1!$I$8763</f>
        <v>1.5245925736386041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443">
        <f>유형화!$F$71*hourly1!B2832/hourly1!$B$8763+유형화!$F$72*hourly1!C2832/hourly1!$C$8763+유형화!$F$73*hourly1!D2832/hourly1!$D$8763+유형화!$F$74*hourly1!E2832/hourly1!$E$8763</f>
        <v>79.747020833130662</v>
      </c>
      <c r="C2831" s="441">
        <f>hourly1!$F2832*유형화!$G$71/hourly1!$F$8763+유형화!$G$72*hourly1!$G2832/hourly1!$F$8763+유형화!$G$74*hourly1!I2832/hourly1!$I$8763</f>
        <v>0.35806878595693081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443">
        <f>유형화!$F$71*hourly1!B2833/hourly1!$B$8763+유형화!$F$72*hourly1!C2833/hourly1!$C$8763+유형화!$F$73*hourly1!D2833/hourly1!$D$8763+유형화!$F$74*hourly1!E2833/hourly1!$E$8763</f>
        <v>77.388007639465457</v>
      </c>
      <c r="C2832" s="441">
        <f>hourly1!$F2833*유형화!$G$71/hourly1!$F$8763+유형화!$G$72*hourly1!$G2833/hourly1!$F$8763+유형화!$G$74*hourly1!I2833/hourly1!$I$8763</f>
        <v>0.34676489938563215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443">
        <f>유형화!$F$71*hourly1!B2834/hourly1!$B$8763+유형화!$F$72*hourly1!C2834/hourly1!$C$8763+유형화!$F$73*hourly1!D2834/hourly1!$D$8763+유형화!$F$74*hourly1!E2834/hourly1!$E$8763</f>
        <v>76.41529023026176</v>
      </c>
      <c r="C2833" s="441">
        <f>hourly1!$F2834*유형화!$G$71/hourly1!$F$8763+유형화!$G$72*hourly1!$G2834/hourly1!$F$8763+유형화!$G$74*hourly1!I2834/hourly1!$I$8763</f>
        <v>0.29049257948568907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443">
        <f>유형화!$F$71*hourly1!B2835/hourly1!$B$8763+유형화!$F$72*hourly1!C2835/hourly1!$C$8763+유형화!$F$73*hourly1!D2835/hourly1!$D$8763+유형화!$F$74*hourly1!E2835/hourly1!$E$8763</f>
        <v>76.548591404379422</v>
      </c>
      <c r="C2834" s="441">
        <f>hourly1!$F2835*유형화!$G$71/hourly1!$F$8763+유형화!$G$72*hourly1!$G2835/hourly1!$F$8763+유형화!$G$74*hourly1!I2835/hourly1!$I$8763</f>
        <v>0.25160815810904713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443">
        <f>유형화!$F$71*hourly1!B2836/hourly1!$B$8763+유형화!$F$72*hourly1!C2836/hourly1!$C$8763+유형화!$F$73*hourly1!D2836/hourly1!$D$8763+유형화!$F$74*hourly1!E2836/hourly1!$E$8763</f>
        <v>76.288587044778708</v>
      </c>
      <c r="C2835" s="441">
        <f>hourly1!$F2836*유형화!$G$71/hourly1!$F$8763+유형화!$G$72*hourly1!$G2836/hourly1!$F$8763+유형화!$G$74*hourly1!I2836/hourly1!$I$8763</f>
        <v>0.23725007667726483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443">
        <f>유형화!$F$71*hourly1!B2837/hourly1!$B$8763+유형화!$F$72*hourly1!C2837/hourly1!$C$8763+유형화!$F$73*hourly1!D2837/hourly1!$D$8763+유형화!$F$74*hourly1!E2837/hourly1!$E$8763</f>
        <v>76.404540059124301</v>
      </c>
      <c r="C2836" s="441">
        <f>hourly1!$F2837*유형화!$G$71/hourly1!$F$8763+유형화!$G$72*hourly1!$G2837/hourly1!$F$8763+유형화!$G$74*hourly1!I2837/hourly1!$I$8763</f>
        <v>0.23415743528562705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443">
        <f>유형화!$F$71*hourly1!B2838/hourly1!$B$8763+유형화!$F$72*hourly1!C2838/hourly1!$C$8763+유형화!$F$73*hourly1!D2838/hourly1!$D$8763+유형화!$F$74*hourly1!E2838/hourly1!$E$8763</f>
        <v>76.45522891721248</v>
      </c>
      <c r="C2837" s="441">
        <f>hourly1!$F2838*유형화!$G$71/hourly1!$F$8763+유형화!$G$72*hourly1!$G2838/hourly1!$F$8763+유형화!$G$74*hourly1!I2838/hourly1!$I$8763</f>
        <v>0.23417617342147318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443">
        <f>유형화!$F$71*hourly1!B2839/hourly1!$B$8763+유형화!$F$72*hourly1!C2839/hourly1!$C$8763+유형화!$F$73*hourly1!D2839/hourly1!$D$8763+유형화!$F$74*hourly1!E2839/hourly1!$E$8763</f>
        <v>76.445417253079086</v>
      </c>
      <c r="C2838" s="441">
        <f>hourly1!$F2839*유형화!$G$71/hourly1!$F$8763+유형화!$G$72*hourly1!$G2839/hourly1!$F$8763+유형화!$G$74*hourly1!I2839/hourly1!$I$8763</f>
        <v>0.23239441320325122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443">
        <f>유형화!$F$71*hourly1!B2840/hourly1!$B$8763+유형화!$F$72*hourly1!C2840/hourly1!$C$8763+유형화!$F$73*hourly1!D2840/hourly1!$D$8763+유형화!$F$74*hourly1!E2840/hourly1!$E$8763</f>
        <v>77.499234939250172</v>
      </c>
      <c r="C2839" s="441">
        <f>hourly1!$F2840*유형화!$G$71/hourly1!$F$8763+유형화!$G$72*hourly1!$G2840/hourly1!$F$8763+유형화!$G$74*hourly1!I2840/hourly1!$I$8763</f>
        <v>0.37004554746463181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443">
        <f>유형화!$F$71*hourly1!B2841/hourly1!$B$8763+유형화!$F$72*hourly1!C2841/hourly1!$C$8763+유형화!$F$73*hourly1!D2841/hourly1!$D$8763+유형화!$F$74*hourly1!E2841/hourly1!$E$8763</f>
        <v>84.098178948646563</v>
      </c>
      <c r="C2840" s="441">
        <f>hourly1!$F2841*유형화!$G$71/hourly1!$F$8763+유형화!$G$72*hourly1!$G2841/hourly1!$F$8763+유형화!$G$74*hourly1!I2841/hourly1!$I$8763</f>
        <v>1.6542867313403926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443">
        <f>유형화!$F$71*hourly1!B2842/hourly1!$B$8763+유형화!$F$72*hourly1!C2842/hourly1!$C$8763+유형화!$F$73*hourly1!D2842/hourly1!$D$8763+유형화!$F$74*hourly1!E2842/hourly1!$E$8763</f>
        <v>205.28371794906005</v>
      </c>
      <c r="C2841" s="441">
        <f>hourly1!$F2842*유형화!$G$71/hourly1!$F$8763+유형화!$G$72*hourly1!$G2842/hourly1!$F$8763+유형화!$G$74*hourly1!I2842/hourly1!$I$8763</f>
        <v>1.8642220135440535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443">
        <f>유형화!$F$71*hourly1!B2843/hourly1!$B$8763+유형화!$F$72*hourly1!C2843/hourly1!$C$8763+유형화!$F$73*hourly1!D2843/hourly1!$D$8763+유형화!$F$74*hourly1!E2843/hourly1!$E$8763</f>
        <v>334.65040771046256</v>
      </c>
      <c r="C2842" s="441">
        <f>hourly1!$F2843*유형화!$G$71/hourly1!$F$8763+유형화!$G$72*hourly1!$G2843/hourly1!$F$8763+유형화!$G$74*hourly1!I2843/hourly1!$I$8763</f>
        <v>1.8229200087959641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443">
        <f>유형화!$F$71*hourly1!B2844/hourly1!$B$8763+유형화!$F$72*hourly1!C2844/hourly1!$C$8763+유형화!$F$73*hourly1!D2844/hourly1!$D$8763+유형화!$F$74*hourly1!E2844/hourly1!$E$8763</f>
        <v>410.43816490479645</v>
      </c>
      <c r="C2843" s="441">
        <f>hourly1!$F2844*유형화!$G$71/hourly1!$F$8763+유형화!$G$72*hourly1!$G2844/hourly1!$F$8763+유형화!$G$74*hourly1!I2844/hourly1!$I$8763</f>
        <v>1.437936214861143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443">
        <f>유형화!$F$71*hourly1!B2845/hourly1!$B$8763+유형화!$F$72*hourly1!C2845/hourly1!$C$8763+유형화!$F$73*hourly1!D2845/hourly1!$D$8763+유형화!$F$74*hourly1!E2845/hourly1!$E$8763</f>
        <v>485.52708909859388</v>
      </c>
      <c r="C2844" s="441">
        <f>hourly1!$F2845*유형화!$G$71/hourly1!$F$8763+유형화!$G$72*hourly1!$G2845/hourly1!$F$8763+유형화!$G$74*hourly1!I2845/hourly1!$I$8763</f>
        <v>0.73262362478967047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443">
        <f>유형화!$F$71*hourly1!B2846/hourly1!$B$8763+유형화!$F$72*hourly1!C2846/hourly1!$C$8763+유형화!$F$73*hourly1!D2846/hourly1!$D$8763+유형화!$F$74*hourly1!E2846/hourly1!$E$8763</f>
        <v>409.10726979878979</v>
      </c>
      <c r="C2845" s="441">
        <f>hourly1!$F2846*유형화!$G$71/hourly1!$F$8763+유형화!$G$72*hourly1!$G2846/hourly1!$F$8763+유형화!$G$74*hourly1!I2846/hourly1!$I$8763</f>
        <v>0.38613827088954722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443">
        <f>유형화!$F$71*hourly1!B2847/hourly1!$B$8763+유형화!$F$72*hourly1!C2847/hourly1!$C$8763+유형화!$F$73*hourly1!D2847/hourly1!$D$8763+유형화!$F$74*hourly1!E2847/hourly1!$E$8763</f>
        <v>241.61628377443188</v>
      </c>
      <c r="C2846" s="441">
        <f>hourly1!$F2847*유형화!$G$71/hourly1!$F$8763+유형화!$G$72*hourly1!$G2847/hourly1!$F$8763+유형화!$G$74*hourly1!I2847/hourly1!$I$8763</f>
        <v>0.46909945714991097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443">
        <f>유형화!$F$71*hourly1!B2848/hourly1!$B$8763+유형화!$F$72*hourly1!C2848/hourly1!$C$8763+유형화!$F$73*hourly1!D2848/hourly1!$D$8763+유형화!$F$74*hourly1!E2848/hourly1!$E$8763</f>
        <v>325.89081222745494</v>
      </c>
      <c r="C2847" s="441">
        <f>hourly1!$F2848*유형화!$G$71/hourly1!$F$8763+유형화!$G$72*hourly1!$G2848/hourly1!$F$8763+유형화!$G$74*hourly1!I2848/hourly1!$I$8763</f>
        <v>0.44128217903601352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443">
        <f>유형화!$F$71*hourly1!B2849/hourly1!$B$8763+유형화!$F$72*hourly1!C2849/hourly1!$C$8763+유형화!$F$73*hourly1!D2849/hourly1!$D$8763+유형화!$F$74*hourly1!E2849/hourly1!$E$8763</f>
        <v>475.69390437664475</v>
      </c>
      <c r="C2848" s="441">
        <f>hourly1!$F2849*유형화!$G$71/hourly1!$F$8763+유형화!$G$72*hourly1!$G2849/hourly1!$F$8763+유형화!$G$74*hourly1!I2849/hourly1!$I$8763</f>
        <v>0.34588317610018704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443">
        <f>유형화!$F$71*hourly1!B2850/hourly1!$B$8763+유형화!$F$72*hourly1!C2850/hourly1!$C$8763+유형화!$F$73*hourly1!D2850/hourly1!$D$8763+유형화!$F$74*hourly1!E2850/hourly1!$E$8763</f>
        <v>400.08599791391214</v>
      </c>
      <c r="C2849" s="441">
        <f>hourly1!$F2850*유형화!$G$71/hourly1!$F$8763+유형화!$G$72*hourly1!$G2850/hourly1!$F$8763+유형화!$G$74*hourly1!I2850/hourly1!$I$8763</f>
        <v>0.3300247096939562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443">
        <f>유형화!$F$71*hourly1!B2851/hourly1!$B$8763+유형화!$F$72*hourly1!C2851/hourly1!$C$8763+유형화!$F$73*hourly1!D2851/hourly1!$D$8763+유형화!$F$74*hourly1!E2851/hourly1!$E$8763</f>
        <v>343.73644003201679</v>
      </c>
      <c r="C2850" s="441">
        <f>hourly1!$F2851*유형화!$G$71/hourly1!$F$8763+유형화!$G$72*hourly1!$G2851/hourly1!$F$8763+유형화!$G$74*hourly1!I2851/hourly1!$I$8763</f>
        <v>0.34591689261646741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443">
        <f>유형화!$F$71*hourly1!B2852/hourly1!$B$8763+유형화!$F$72*hourly1!C2852/hourly1!$C$8763+유형화!$F$73*hourly1!D2852/hourly1!$D$8763+유형화!$F$74*hourly1!E2852/hourly1!$E$8763</f>
        <v>194.78995830095016</v>
      </c>
      <c r="C2851" s="441">
        <f>hourly1!$F2852*유형화!$G$71/hourly1!$F$8763+유형화!$G$72*hourly1!$G2852/hourly1!$F$8763+유형화!$G$74*hourly1!I2852/hourly1!$I$8763</f>
        <v>0.44155160796016979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443">
        <f>유형화!$F$71*hourly1!B2853/hourly1!$B$8763+유형화!$F$72*hourly1!C2853/hourly1!$C$8763+유형화!$F$73*hourly1!D2853/hourly1!$D$8763+유형화!$F$74*hourly1!E2853/hourly1!$E$8763</f>
        <v>143.45563755876461</v>
      </c>
      <c r="C2852" s="441">
        <f>hourly1!$F2853*유형화!$G$71/hourly1!$F$8763+유형화!$G$72*hourly1!$G2853/hourly1!$F$8763+유형화!$G$74*hourly1!I2853/hourly1!$I$8763</f>
        <v>0.53299274062975466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443">
        <f>유형화!$F$71*hourly1!B2854/hourly1!$B$8763+유형화!$F$72*hourly1!C2854/hourly1!$C$8763+유형화!$F$73*hourly1!D2854/hourly1!$D$8763+유형화!$F$74*hourly1!E2854/hourly1!$E$8763</f>
        <v>151.57971846356429</v>
      </c>
      <c r="C2853" s="441">
        <f>hourly1!$F2854*유형화!$G$71/hourly1!$F$8763+유형화!$G$72*hourly1!$G2854/hourly1!$F$8763+유형화!$G$74*hourly1!I2854/hourly1!$I$8763</f>
        <v>0.53692962903514474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443">
        <f>유형화!$F$71*hourly1!B2855/hourly1!$B$8763+유형화!$F$72*hourly1!C2855/hourly1!$C$8763+유형화!$F$73*hourly1!D2855/hourly1!$D$8763+유형화!$F$74*hourly1!E2855/hourly1!$E$8763</f>
        <v>80.399719274916777</v>
      </c>
      <c r="C2854" s="441">
        <f>hourly1!$F2855*유형화!$G$71/hourly1!$F$8763+유형화!$G$72*hourly1!$G2855/hourly1!$F$8763+유형화!$G$74*hourly1!I2855/hourly1!$I$8763</f>
        <v>0.54695271247632626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443">
        <f>유형화!$F$71*hourly1!B2856/hourly1!$B$8763+유형화!$F$72*hourly1!C2856/hourly1!$C$8763+유형화!$F$73*hourly1!D2856/hourly1!$D$8763+유형화!$F$74*hourly1!E2856/hourly1!$E$8763</f>
        <v>78.270493359282014</v>
      </c>
      <c r="C2855" s="441">
        <f>hourly1!$F2856*유형화!$G$71/hourly1!$F$8763+유형화!$G$72*hourly1!$G2856/hourly1!$F$8763+유형화!$G$74*hourly1!I2856/hourly1!$I$8763</f>
        <v>0.39771455780460185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443">
        <f>유형화!$F$71*hourly1!B2857/hourly1!$B$8763+유형화!$F$72*hourly1!C2857/hourly1!$C$8763+유형화!$F$73*hourly1!D2857/hourly1!$D$8763+유형화!$F$74*hourly1!E2857/hourly1!$E$8763</f>
        <v>76.214447290292455</v>
      </c>
      <c r="C2856" s="441">
        <f>hourly1!$F2857*유형화!$G$71/hourly1!$F$8763+유형화!$G$72*hourly1!$G2857/hourly1!$F$8763+유형화!$G$74*hourly1!I2857/hourly1!$I$8763</f>
        <v>0.31824618432244012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443">
        <f>유형화!$F$71*hourly1!B2858/hourly1!$B$8763+유형화!$F$72*hourly1!C2858/hourly1!$C$8763+유형화!$F$73*hourly1!D2858/hourly1!$D$8763+유형화!$F$74*hourly1!E2858/hourly1!$E$8763</f>
        <v>75.539933371728594</v>
      </c>
      <c r="C2857" s="441">
        <f>hourly1!$F2858*유형화!$G$71/hourly1!$F$8763+유형화!$G$72*hourly1!$G2858/hourly1!$F$8763+유형화!$G$74*hourly1!I2858/hourly1!$I$8763</f>
        <v>0.29450630031216979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443">
        <f>유형화!$F$71*hourly1!B2859/hourly1!$B$8763+유형화!$F$72*hourly1!C2859/hourly1!$C$8763+유형화!$F$73*hourly1!D2859/hourly1!$D$8763+유형화!$F$74*hourly1!E2859/hourly1!$E$8763</f>
        <v>75.977135437591585</v>
      </c>
      <c r="C2858" s="441">
        <f>hourly1!$F2859*유형화!$G$71/hourly1!$F$8763+유형화!$G$72*hourly1!$G2859/hourly1!$F$8763+유형화!$G$74*hourly1!I2859/hourly1!$I$8763</f>
        <v>0.25158966253806636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443">
        <f>유형화!$F$71*hourly1!B2860/hourly1!$B$8763+유형화!$F$72*hourly1!C2860/hourly1!$C$8763+유형화!$F$73*hourly1!D2860/hourly1!$D$8763+유형화!$F$74*hourly1!E2860/hourly1!$E$8763</f>
        <v>76.023406676852588</v>
      </c>
      <c r="C2859" s="441">
        <f>hourly1!$F2860*유형화!$G$71/hourly1!$F$8763+유형화!$G$72*hourly1!$G2860/hourly1!$F$8763+유형화!$G$74*hourly1!I2860/hourly1!$I$8763</f>
        <v>0.23723873676981097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443">
        <f>유형화!$F$71*hourly1!B2861/hourly1!$B$8763+유형화!$F$72*hourly1!C2861/hourly1!$C$8763+유형화!$F$73*hourly1!D2861/hourly1!$D$8763+유형화!$F$74*hourly1!E2861/hourly1!$E$8763</f>
        <v>76.249937619974986</v>
      </c>
      <c r="C2860" s="441">
        <f>hourly1!$F2861*유형화!$G$71/hourly1!$F$8763+유형화!$G$72*hourly1!$G2861/hourly1!$F$8763+유형화!$G$74*hourly1!I2861/hourly1!$I$8763</f>
        <v>0.23412929776124972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443">
        <f>유형화!$F$71*hourly1!B2862/hourly1!$B$8763+유형화!$F$72*hourly1!C2862/hourly1!$C$8763+유형화!$F$73*hourly1!D2862/hourly1!$D$8763+유형화!$F$74*hourly1!E2862/hourly1!$E$8763</f>
        <v>76.450327825080151</v>
      </c>
      <c r="C2861" s="441">
        <f>hourly1!$F2862*유형화!$G$71/hourly1!$F$8763+유형화!$G$72*hourly1!$G2862/hourly1!$F$8763+유형화!$G$74*hourly1!I2862/hourly1!$I$8763</f>
        <v>0.23416222594171715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443">
        <f>유형화!$F$71*hourly1!B2863/hourly1!$B$8763+유형화!$F$72*hourly1!C2863/hourly1!$C$8763+유형화!$F$73*hourly1!D2863/hourly1!$D$8763+유형화!$F$74*hourly1!E2863/hourly1!$E$8763</f>
        <v>76.537504697902108</v>
      </c>
      <c r="C2862" s="441">
        <f>hourly1!$F2863*유형화!$G$71/hourly1!$F$8763+유형화!$G$72*hourly1!$G2863/hourly1!$F$8763+유형화!$G$74*hourly1!I2863/hourly1!$I$8763</f>
        <v>0.23239374614987152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443">
        <f>유형화!$F$71*hourly1!B2864/hourly1!$B$8763+유형화!$F$72*hourly1!C2864/hourly1!$C$8763+유형화!$F$73*hourly1!D2864/hourly1!$D$8763+유형화!$F$74*hourly1!E2864/hourly1!$E$8763</f>
        <v>77.611851039803497</v>
      </c>
      <c r="C2863" s="441">
        <f>hourly1!$F2864*유형화!$G$71/hourly1!$F$8763+유형화!$G$72*hourly1!$G2864/hourly1!$F$8763+유형화!$G$74*hourly1!I2864/hourly1!$I$8763</f>
        <v>0.37005579583019166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443">
        <f>유형화!$F$71*hourly1!B2865/hourly1!$B$8763+유형화!$F$72*hourly1!C2865/hourly1!$C$8763+유형화!$F$73*hourly1!D2865/hourly1!$D$8763+유형화!$F$74*hourly1!E2865/hourly1!$E$8763</f>
        <v>83.944372818470413</v>
      </c>
      <c r="C2864" s="441">
        <f>hourly1!$F2865*유형화!$G$71/hourly1!$F$8763+유형화!$G$72*hourly1!$G2865/hourly1!$F$8763+유형화!$G$74*hourly1!I2865/hourly1!$I$8763</f>
        <v>1.4620108990267673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443">
        <f>유형화!$F$71*hourly1!B2866/hourly1!$B$8763+유형화!$F$72*hourly1!C2866/hourly1!$C$8763+유형화!$F$73*hourly1!D2866/hourly1!$D$8763+유형화!$F$74*hourly1!E2866/hourly1!$E$8763</f>
        <v>199.43899968354748</v>
      </c>
      <c r="C2865" s="441">
        <f>hourly1!$F2866*유형화!$G$71/hourly1!$F$8763+유형화!$G$72*hourly1!$G2866/hourly1!$F$8763+유형화!$G$74*hourly1!I2866/hourly1!$I$8763</f>
        <v>1.5298679349708415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443">
        <f>유형화!$F$71*hourly1!B2867/hourly1!$B$8763+유형화!$F$72*hourly1!C2867/hourly1!$C$8763+유형화!$F$73*hourly1!D2867/hourly1!$D$8763+유형화!$F$74*hourly1!E2867/hourly1!$E$8763</f>
        <v>328.30530405401544</v>
      </c>
      <c r="C2866" s="441">
        <f>hourly1!$F2867*유형화!$G$71/hourly1!$F$8763+유형화!$G$72*hourly1!$G2867/hourly1!$F$8763+유형화!$G$74*hourly1!I2867/hourly1!$I$8763</f>
        <v>1.0961252071981991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443">
        <f>유형화!$F$71*hourly1!B2868/hourly1!$B$8763+유형화!$F$72*hourly1!C2868/hourly1!$C$8763+유형화!$F$73*hourly1!D2868/hourly1!$D$8763+유형화!$F$74*hourly1!E2868/hourly1!$E$8763</f>
        <v>405.98818180574813</v>
      </c>
      <c r="C2867" s="441">
        <f>hourly1!$F2868*유형화!$G$71/hourly1!$F$8763+유형화!$G$72*hourly1!$G2868/hourly1!$F$8763+유형화!$G$74*hourly1!I2868/hourly1!$I$8763</f>
        <v>0.50492216415524305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443">
        <f>유형화!$F$71*hourly1!B2869/hourly1!$B$8763+유형화!$F$72*hourly1!C2869/hourly1!$C$8763+유형화!$F$73*hourly1!D2869/hourly1!$D$8763+유형화!$F$74*hourly1!E2869/hourly1!$E$8763</f>
        <v>483.99974952836357</v>
      </c>
      <c r="C2868" s="441">
        <f>hourly1!$F2869*유형화!$G$71/hourly1!$F$8763+유형화!$G$72*hourly1!$G2869/hourly1!$F$8763+유형화!$G$74*hourly1!I2869/hourly1!$I$8763</f>
        <v>0.39753396826236964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443">
        <f>유형화!$F$71*hourly1!B2870/hourly1!$B$8763+유형화!$F$72*hourly1!C2870/hourly1!$C$8763+유형화!$F$73*hourly1!D2870/hourly1!$D$8763+유형화!$F$74*hourly1!E2870/hourly1!$E$8763</f>
        <v>408.35882942278602</v>
      </c>
      <c r="C2869" s="441">
        <f>hourly1!$F2870*유형화!$G$71/hourly1!$F$8763+유형화!$G$72*hourly1!$G2870/hourly1!$F$8763+유형화!$G$74*hourly1!I2870/hourly1!$I$8763</f>
        <v>0.38552458178028287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443">
        <f>유형화!$F$71*hourly1!B2871/hourly1!$B$8763+유형화!$F$72*hourly1!C2871/hourly1!$C$8763+유형화!$F$73*hourly1!D2871/hourly1!$D$8763+유형화!$F$74*hourly1!E2871/hourly1!$E$8763</f>
        <v>239.63531352583306</v>
      </c>
      <c r="C2870" s="441">
        <f>hourly1!$F2871*유형화!$G$71/hourly1!$F$8763+유형화!$G$72*hourly1!$G2871/hourly1!$F$8763+유형화!$G$74*hourly1!I2871/hourly1!$I$8763</f>
        <v>0.46885664971972441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443">
        <f>유형화!$F$71*hourly1!B2872/hourly1!$B$8763+유형화!$F$72*hourly1!C2872/hourly1!$C$8763+유형화!$F$73*hourly1!D2872/hourly1!$D$8763+유형화!$F$74*hourly1!E2872/hourly1!$E$8763</f>
        <v>325.44752882580298</v>
      </c>
      <c r="C2871" s="441">
        <f>hourly1!$F2872*유형화!$G$71/hourly1!$F$8763+유형화!$G$72*hourly1!$G2872/hourly1!$F$8763+유형화!$G$74*hourly1!I2872/hourly1!$I$8763</f>
        <v>0.44101681307335078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443">
        <f>유형화!$F$71*hourly1!B2873/hourly1!$B$8763+유형화!$F$72*hourly1!C2873/hourly1!$C$8763+유형화!$F$73*hourly1!D2873/hourly1!$D$8763+유형화!$F$74*hourly1!E2873/hourly1!$E$8763</f>
        <v>475.64577034317864</v>
      </c>
      <c r="C2872" s="441">
        <f>hourly1!$F2873*유형화!$G$71/hourly1!$F$8763+유형화!$G$72*hourly1!$G2873/hourly1!$F$8763+유형화!$G$74*hourly1!I2873/hourly1!$I$8763</f>
        <v>0.34568754753630493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443">
        <f>유형화!$F$71*hourly1!B2874/hourly1!$B$8763+유형화!$F$72*hourly1!C2874/hourly1!$C$8763+유형화!$F$73*hourly1!D2874/hourly1!$D$8763+유형화!$F$74*hourly1!E2874/hourly1!$E$8763</f>
        <v>400.02948841642501</v>
      </c>
      <c r="C2873" s="441">
        <f>hourly1!$F2874*유형화!$G$71/hourly1!$F$8763+유형화!$G$72*hourly1!$G2874/hourly1!$F$8763+유형화!$G$74*hourly1!I2874/hourly1!$I$8763</f>
        <v>0.32982053071857209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443">
        <f>유형화!$F$71*hourly1!B2875/hourly1!$B$8763+유형화!$F$72*hourly1!C2875/hourly1!$C$8763+유형화!$F$73*hourly1!D2875/hourly1!$D$8763+유형화!$F$74*hourly1!E2875/hourly1!$E$8763</f>
        <v>343.58272396059357</v>
      </c>
      <c r="C2874" s="441">
        <f>hourly1!$F2875*유형화!$G$71/hourly1!$F$8763+유형화!$G$72*hourly1!$G2875/hourly1!$F$8763+유형화!$G$74*hourly1!I2875/hourly1!$I$8763</f>
        <v>0.34569300524577473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443">
        <f>유형화!$F$71*hourly1!B2876/hourly1!$B$8763+유형화!$F$72*hourly1!C2876/hourly1!$C$8763+유형화!$F$73*hourly1!D2876/hourly1!$D$8763+유형화!$F$74*hourly1!E2876/hourly1!$E$8763</f>
        <v>193.74258448441458</v>
      </c>
      <c r="C2875" s="441">
        <f>hourly1!$F2876*유형화!$G$71/hourly1!$F$8763+유형화!$G$72*hourly1!$G2876/hourly1!$F$8763+유형화!$G$74*hourly1!I2876/hourly1!$I$8763</f>
        <v>0.44104185789569583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443">
        <f>유형화!$F$71*hourly1!B2877/hourly1!$B$8763+유형화!$F$72*hourly1!C2877/hourly1!$C$8763+유형화!$F$73*hourly1!D2877/hourly1!$D$8763+유형화!$F$74*hourly1!E2877/hourly1!$E$8763</f>
        <v>143.45054686925772</v>
      </c>
      <c r="C2876" s="441">
        <f>hourly1!$F2877*유형화!$G$71/hourly1!$F$8763+유형화!$G$72*hourly1!$G2877/hourly1!$F$8763+유형화!$G$74*hourly1!I2877/hourly1!$I$8763</f>
        <v>0.53250366922004944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443">
        <f>유형화!$F$71*hourly1!B2878/hourly1!$B$8763+유형화!$F$72*hourly1!C2878/hourly1!$C$8763+유형화!$F$73*hourly1!D2878/hourly1!$D$8763+유형화!$F$74*hourly1!E2878/hourly1!$E$8763</f>
        <v>151.57631519069096</v>
      </c>
      <c r="C2877" s="441">
        <f>hourly1!$F2878*유형화!$G$71/hourly1!$F$8763+유형화!$G$72*hourly1!$G2878/hourly1!$F$8763+유형화!$G$74*hourly1!I2878/hourly1!$I$8763</f>
        <v>0.53654498179996113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443">
        <f>유형화!$F$71*hourly1!B2879/hourly1!$B$8763+유형화!$F$72*hourly1!C2879/hourly1!$C$8763+유형화!$F$73*hourly1!D2879/hourly1!$D$8763+유형화!$F$74*hourly1!E2879/hourly1!$E$8763</f>
        <v>80.399719274916777</v>
      </c>
      <c r="C2878" s="441">
        <f>hourly1!$F2879*유형화!$G$71/hourly1!$F$8763+유형화!$G$72*hourly1!$G2879/hourly1!$F$8763+유형화!$G$74*hourly1!I2879/hourly1!$I$8763</f>
        <v>0.46511108435185577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443">
        <f>유형화!$F$71*hourly1!B2880/hourly1!$B$8763+유형화!$F$72*hourly1!C2880/hourly1!$C$8763+유형화!$F$73*hourly1!D2880/hourly1!$D$8763+유형화!$F$74*hourly1!E2880/hourly1!$E$8763</f>
        <v>78.270493359282014</v>
      </c>
      <c r="C2879" s="441">
        <f>hourly1!$F2880*유형화!$G$71/hourly1!$F$8763+유형화!$G$72*hourly1!$G2880/hourly1!$F$8763+유형화!$G$74*hourly1!I2880/hourly1!$I$8763</f>
        <v>0.39755683000092568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443">
        <f>유형화!$F$71*hourly1!B2881/hourly1!$B$8763+유형화!$F$72*hourly1!C2881/hourly1!$C$8763+유형화!$F$73*hourly1!D2881/hourly1!$D$8763+유형화!$F$74*hourly1!E2881/hourly1!$E$8763</f>
        <v>76.141262703712897</v>
      </c>
      <c r="C2880" s="441">
        <f>hourly1!$F2881*유형화!$G$71/hourly1!$F$8763+유형화!$G$72*hourly1!$G2881/hourly1!$F$8763+유형화!$G$74*hourly1!I2881/hourly1!$I$8763</f>
        <v>0.31816177174930749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443">
        <f>유형화!$F$71*hourly1!B2882/hourly1!$B$8763+유형화!$F$72*hourly1!C2882/hourly1!$C$8763+유형화!$F$73*hourly1!D2882/hourly1!$D$8763+유형화!$F$74*hourly1!E2882/hourly1!$E$8763</f>
        <v>75.085871359332984</v>
      </c>
      <c r="C2881" s="441">
        <f>hourly1!$F2882*유형화!$G$71/hourly1!$F$8763+유형화!$G$72*hourly1!$G2882/hourly1!$F$8763+유형화!$G$74*hourly1!I2882/hourly1!$I$8763</f>
        <v>0.29445572553775018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443">
        <f>유형화!$F$71*hourly1!B2883/hourly1!$B$8763+유형화!$F$72*hourly1!C2883/hourly1!$C$8763+유형화!$F$73*hourly1!D2883/hourly1!$D$8763+유형화!$F$74*hourly1!E2883/hourly1!$E$8763</f>
        <v>75.085871359332984</v>
      </c>
      <c r="C2882" s="441">
        <f>hourly1!$F2883*유형화!$G$71/hourly1!$F$8763+유형화!$G$72*hourly1!$G2883/hourly1!$F$8763+유형화!$G$74*hourly1!I2883/hourly1!$I$8763</f>
        <v>0.25155606730421926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443">
        <f>유형화!$F$71*hourly1!B2884/hourly1!$B$8763+유형화!$F$72*hourly1!C2884/hourly1!$C$8763+유형화!$F$73*hourly1!D2884/hourly1!$D$8763+유형화!$F$74*hourly1!E2884/hourly1!$E$8763</f>
        <v>75.005918146481704</v>
      </c>
      <c r="C2883" s="441">
        <f>hourly1!$F2884*유형화!$G$71/hourly1!$F$8763+유형화!$G$72*hourly1!$G2884/hourly1!$F$8763+유형화!$G$74*hourly1!I2884/hourly1!$I$8763</f>
        <v>0.23720811295556407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443">
        <f>유형화!$F$71*hourly1!B2885/hourly1!$B$8763+유형화!$F$72*hourly1!C2885/hourly1!$C$8763+유형화!$F$73*hourly1!D2885/hourly1!$D$8763+유형화!$F$74*hourly1!E2885/hourly1!$E$8763</f>
        <v>75.618137548799581</v>
      </c>
      <c r="C2884" s="441">
        <f>hourly1!$F2885*유형화!$G$71/hourly1!$F$8763+유형화!$G$72*hourly1!$G2885/hourly1!$F$8763+유형화!$G$74*hourly1!I2885/hourly1!$I$8763</f>
        <v>0.23404773532528517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443">
        <f>유형화!$F$71*hourly1!B2886/hourly1!$B$8763+유형화!$F$72*hourly1!C2886/hourly1!$C$8763+유형화!$F$73*hourly1!D2886/hourly1!$D$8763+유형화!$F$74*hourly1!E2886/hourly1!$E$8763</f>
        <v>76.087182493719666</v>
      </c>
      <c r="C2885" s="441">
        <f>hourly1!$F2886*유형화!$G$71/hourly1!$F$8763+유형화!$G$72*hourly1!$G2886/hourly1!$F$8763+유형화!$G$74*hourly1!I2886/hourly1!$I$8763</f>
        <v>0.23410170600781935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443">
        <f>유형화!$F$71*hourly1!B2887/hourly1!$B$8763+유형화!$F$72*hourly1!C2887/hourly1!$C$8763+유형화!$F$73*hourly1!D2887/hourly1!$D$8763+유형화!$F$74*hourly1!E2887/hourly1!$E$8763</f>
        <v>76.503462489300148</v>
      </c>
      <c r="C2886" s="441">
        <f>hourly1!$F2887*유형화!$G$71/hourly1!$F$8763+유형화!$G$72*hourly1!$G2887/hourly1!$F$8763+유형화!$G$74*hourly1!I2887/hourly1!$I$8763</f>
        <v>0.23238022315862988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443">
        <f>유형화!$F$71*hourly1!B2888/hourly1!$B$8763+유형화!$F$72*hourly1!C2888/hourly1!$C$8763+유형화!$F$73*hourly1!D2888/hourly1!$D$8763+유형화!$F$74*hourly1!E2888/hourly1!$E$8763</f>
        <v>77.732008375929908</v>
      </c>
      <c r="C2887" s="441">
        <f>hourly1!$F2888*유형화!$G$71/hourly1!$F$8763+유형화!$G$72*hourly1!$G2888/hourly1!$F$8763+유형화!$G$74*hourly1!I2888/hourly1!$I$8763</f>
        <v>0.37008211411807845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443">
        <f>유형화!$F$71*hourly1!B2889/hourly1!$B$8763+유형화!$F$72*hourly1!C2889/hourly1!$C$8763+유형화!$F$73*hourly1!D2889/hourly1!$D$8763+유형화!$F$74*hourly1!E2889/hourly1!$E$8763</f>
        <v>84.193233592381432</v>
      </c>
      <c r="C2888" s="441">
        <f>hourly1!$F2889*유형화!$G$71/hourly1!$F$8763+유형화!$G$72*hourly1!$G2889/hourly1!$F$8763+유형화!$G$74*hourly1!I2889/hourly1!$I$8763</f>
        <v>1.2013417198518532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443">
        <f>유형화!$F$71*hourly1!B2890/hourly1!$B$8763+유형화!$F$72*hourly1!C2890/hourly1!$C$8763+유형화!$F$73*hourly1!D2890/hourly1!$D$8763+유형화!$F$74*hourly1!E2890/hourly1!$E$8763</f>
        <v>207.73281359531234</v>
      </c>
      <c r="C2889" s="441">
        <f>hourly1!$F2890*유형화!$G$71/hourly1!$F$8763+유형화!$G$72*hourly1!$G2890/hourly1!$F$8763+유형화!$G$74*hourly1!I2890/hourly1!$I$8763</f>
        <v>1.3109231266157513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443">
        <f>유형화!$F$71*hourly1!B2891/hourly1!$B$8763+유형화!$F$72*hourly1!C2891/hourly1!$C$8763+유형화!$F$73*hourly1!D2891/hourly1!$D$8763+유형화!$F$74*hourly1!E2891/hourly1!$E$8763</f>
        <v>343.81797638294557</v>
      </c>
      <c r="C2890" s="441">
        <f>hourly1!$F2891*유형화!$G$71/hourly1!$F$8763+유형화!$G$72*hourly1!$G2891/hourly1!$F$8763+유형화!$G$74*hourly1!I2891/hourly1!$I$8763</f>
        <v>0.91682247157659114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443">
        <f>유형화!$F$71*hourly1!B2892/hourly1!$B$8763+유형화!$F$72*hourly1!C2892/hourly1!$C$8763+유형화!$F$73*hourly1!D2892/hourly1!$D$8763+유형화!$F$74*hourly1!E2892/hourly1!$E$8763</f>
        <v>428.4915842508409</v>
      </c>
      <c r="C2891" s="441">
        <f>hourly1!$F2892*유형화!$G$71/hourly1!$F$8763+유형화!$G$72*hourly1!$G2892/hourly1!$F$8763+유형화!$G$74*hourly1!I2892/hourly1!$I$8763</f>
        <v>0.49294273443402414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443">
        <f>유형화!$F$71*hourly1!B2893/hourly1!$B$8763+유형화!$F$72*hourly1!C2893/hourly1!$C$8763+유형화!$F$73*hourly1!D2893/hourly1!$D$8763+유형화!$F$74*hourly1!E2893/hourly1!$E$8763</f>
        <v>512.94513988830249</v>
      </c>
      <c r="C2892" s="441">
        <f>hourly1!$F2893*유형화!$G$71/hourly1!$F$8763+유형화!$G$72*hourly1!$G2893/hourly1!$F$8763+유형화!$G$74*hourly1!I2893/hourly1!$I$8763</f>
        <v>0.39795318099086224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443">
        <f>유형화!$F$71*hourly1!B2894/hourly1!$B$8763+유형화!$F$72*hourly1!C2894/hourly1!$C$8763+유형화!$F$73*hourly1!D2894/hourly1!$D$8763+유형화!$F$74*hourly1!E2894/hourly1!$E$8763</f>
        <v>430.86541236383709</v>
      </c>
      <c r="C2893" s="441">
        <f>hourly1!$F2894*유형화!$G$71/hourly1!$F$8763+유형화!$G$72*hourly1!$G2894/hourly1!$F$8763+유형화!$G$74*hourly1!I2894/hourly1!$I$8763</f>
        <v>0.38579880136052869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443">
        <f>유형화!$F$71*hourly1!B2895/hourly1!$B$8763+유형화!$F$72*hourly1!C2895/hourly1!$C$8763+유형화!$F$73*hourly1!D2895/hourly1!$D$8763+유형화!$F$74*hourly1!E2895/hourly1!$E$8763</f>
        <v>242.86623290581448</v>
      </c>
      <c r="C2894" s="441">
        <f>hourly1!$F2895*유형화!$G$71/hourly1!$F$8763+유형화!$G$72*hourly1!$G2895/hourly1!$F$8763+유형화!$G$74*hourly1!I2895/hourly1!$I$8763</f>
        <v>0.46914954679460052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443">
        <f>유형화!$F$71*hourly1!B2896/hourly1!$B$8763+유형화!$F$72*hourly1!C2896/hourly1!$C$8763+유형화!$F$73*hourly1!D2896/hourly1!$D$8763+유형화!$F$74*hourly1!E2896/hourly1!$E$8763</f>
        <v>341.53857268575797</v>
      </c>
      <c r="C2895" s="441">
        <f>hourly1!$F2896*유형화!$G$71/hourly1!$F$8763+유형화!$G$72*hourly1!$G2896/hourly1!$F$8763+유형화!$G$74*hourly1!I2896/hourly1!$I$8763</f>
        <v>0.44135476657196104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443">
        <f>유형화!$F$71*hourly1!B2897/hourly1!$B$8763+유형화!$F$72*hourly1!C2897/hourly1!$C$8763+유형화!$F$73*hourly1!D2897/hourly1!$D$8763+유형화!$F$74*hourly1!E2897/hourly1!$E$8763</f>
        <v>504.59624191275577</v>
      </c>
      <c r="C2896" s="441">
        <f>hourly1!$F2897*유형화!$G$71/hourly1!$F$8763+유형화!$G$72*hourly1!$G2897/hourly1!$F$8763+유형화!$G$74*hourly1!I2897/hourly1!$I$8763</f>
        <v>0.34607189156540807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443">
        <f>유형화!$F$71*hourly1!B2898/hourly1!$B$8763+유형화!$F$72*hourly1!C2898/hourly1!$C$8763+유형화!$F$73*hourly1!D2898/hourly1!$D$8763+유형화!$F$74*hourly1!E2898/hourly1!$E$8763</f>
        <v>422.56184712054733</v>
      </c>
      <c r="C2897" s="441">
        <f>hourly1!$F2898*유형화!$G$71/hourly1!$F$8763+유형화!$G$72*hourly1!$G2898/hourly1!$F$8763+유형화!$G$74*hourly1!I2898/hourly1!$I$8763</f>
        <v>0.33010372519883541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443">
        <f>유형화!$F$71*hourly1!B2899/hourly1!$B$8763+유형화!$F$72*hourly1!C2899/hourly1!$C$8763+유형화!$F$73*hourly1!D2899/hourly1!$D$8763+유형화!$F$74*hourly1!E2899/hourly1!$E$8763</f>
        <v>366.07151792797669</v>
      </c>
      <c r="C2898" s="441">
        <f>hourly1!$F2899*유형화!$G$71/hourly1!$F$8763+유형화!$G$72*hourly1!$G2899/hourly1!$F$8763+유형화!$G$74*hourly1!I2899/hourly1!$I$8763</f>
        <v>0.45371569018511493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443">
        <f>유형화!$F$71*hourly1!B2900/hourly1!$B$8763+유형화!$F$72*hourly1!C2900/hourly1!$C$8763+유형화!$F$73*hourly1!D2900/hourly1!$D$8763+유형화!$F$74*hourly1!E2900/hourly1!$E$8763</f>
        <v>203.37472834371235</v>
      </c>
      <c r="C2899" s="441">
        <f>hourly1!$F2900*유형화!$G$71/hourly1!$F$8763+유형화!$G$72*hourly1!$G2900/hourly1!$F$8763+유형화!$G$74*hourly1!I2900/hourly1!$I$8763</f>
        <v>0.44274357170836154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443">
        <f>유형화!$F$71*hourly1!B2901/hourly1!$B$8763+유형화!$F$72*hourly1!C2901/hourly1!$C$8763+유형화!$F$73*hourly1!D2901/hourly1!$D$8763+유형화!$F$74*hourly1!E2901/hourly1!$E$8763</f>
        <v>143.45350458830083</v>
      </c>
      <c r="C2900" s="441">
        <f>hourly1!$F2901*유형화!$G$71/hourly1!$F$8763+유형화!$G$72*hourly1!$G2901/hourly1!$F$8763+유형화!$G$74*hourly1!I2901/hourly1!$I$8763</f>
        <v>0.53304865183121142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443">
        <f>유형화!$F$71*hourly1!B2902/hourly1!$B$8763+유형화!$F$72*hourly1!C2902/hourly1!$C$8763+유형화!$F$73*hourly1!D2902/hourly1!$D$8763+유형화!$F$74*hourly1!E2902/hourly1!$E$8763</f>
        <v>152.13470789837172</v>
      </c>
      <c r="C2901" s="441">
        <f>hourly1!$F2902*유형화!$G$71/hourly1!$F$8763+유형화!$G$72*hourly1!$G2902/hourly1!$F$8763+유형화!$G$74*hourly1!I2902/hourly1!$I$8763</f>
        <v>0.53708863030436382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443">
        <f>유형화!$F$71*hourly1!B2903/hourly1!$B$8763+유형화!$F$72*hourly1!C2903/hourly1!$C$8763+유형화!$F$73*hourly1!D2903/hourly1!$D$8763+유형화!$F$74*hourly1!E2903/hourly1!$E$8763</f>
        <v>81.466304045429553</v>
      </c>
      <c r="C2902" s="441">
        <f>hourly1!$F2903*유형화!$G$71/hourly1!$F$8763+유형화!$G$72*hourly1!$G2903/hourly1!$F$8763+유형화!$G$74*hourly1!I2903/hourly1!$I$8763</f>
        <v>0.86860985445669714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443">
        <f>유형화!$F$71*hourly1!B2904/hourly1!$B$8763+유형화!$F$72*hourly1!C2904/hourly1!$C$8763+유형화!$F$73*hourly1!D2904/hourly1!$D$8763+유형화!$F$74*hourly1!E2904/hourly1!$E$8763</f>
        <v>79.809772824175141</v>
      </c>
      <c r="C2903" s="441">
        <f>hourly1!$F2904*유형화!$G$71/hourly1!$F$8763+유형화!$G$72*hourly1!$G2904/hourly1!$F$8763+유형화!$G$74*hourly1!I2904/hourly1!$I$8763</f>
        <v>0.39785700402176211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443">
        <f>유형화!$F$71*hourly1!B2905/hourly1!$B$8763+유형화!$F$72*hourly1!C2905/hourly1!$C$8763+유형화!$F$73*hourly1!D2905/hourly1!$D$8763+유형화!$F$74*hourly1!E2905/hourly1!$E$8763</f>
        <v>78.132305312835115</v>
      </c>
      <c r="C2904" s="441">
        <f>hourly1!$F2905*유형화!$G$71/hourly1!$F$8763+유형화!$G$72*hourly1!$G2905/hourly1!$F$8763+유형화!$G$74*hourly1!I2905/hourly1!$I$8763</f>
        <v>0.31834496886384245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443">
        <f>유형화!$F$71*hourly1!B2906/hourly1!$B$8763+유형화!$F$72*hourly1!C2906/hourly1!$C$8763+유형화!$F$73*hourly1!D2906/hourly1!$D$8763+유형화!$F$74*hourly1!E2906/hourly1!$E$8763</f>
        <v>77.539991336011056</v>
      </c>
      <c r="C2905" s="441">
        <f>hourly1!$F2906*유형화!$G$71/hourly1!$F$8763+유형화!$G$72*hourly1!$G2906/hourly1!$F$8763+유형화!$G$74*hourly1!I2906/hourly1!$I$8763</f>
        <v>0.29460599447181768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443">
        <f>유형화!$F$71*hourly1!B2907/hourly1!$B$8763+유형화!$F$72*hourly1!C2907/hourly1!$C$8763+유형화!$F$73*hourly1!D2907/hourly1!$D$8763+유형화!$F$74*hourly1!E2907/hourly1!$E$8763</f>
        <v>77.628040356755989</v>
      </c>
      <c r="C2906" s="441">
        <f>hourly1!$F2907*유형화!$G$71/hourly1!$F$8763+유형화!$G$72*hourly1!$G2907/hourly1!$F$8763+유형화!$G$74*hourly1!I2907/hourly1!$I$8763</f>
        <v>0.25165466992197255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443">
        <f>유형화!$F$71*hourly1!B2908/hourly1!$B$8763+유형화!$F$72*hourly1!C2908/hourly1!$C$8763+유형화!$F$73*hourly1!D2908/hourly1!$D$8763+유형화!$F$74*hourly1!E2908/hourly1!$E$8763</f>
        <v>77.463721052160565</v>
      </c>
      <c r="C2907" s="441">
        <f>hourly1!$F2908*유형화!$G$71/hourly1!$F$8763+유형화!$G$72*hourly1!$G2908/hourly1!$F$8763+유형화!$G$74*hourly1!I2908/hourly1!$I$8763</f>
        <v>0.2373057453138562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443">
        <f>유형화!$F$71*hourly1!B2909/hourly1!$B$8763+유형화!$F$72*hourly1!C2909/hourly1!$C$8763+유형화!$F$73*hourly1!D2909/hourly1!$D$8763+유형화!$F$74*hourly1!E2909/hourly1!$E$8763</f>
        <v>77.491255330880819</v>
      </c>
      <c r="C2908" s="441">
        <f>hourly1!$F2909*유형화!$G$71/hourly1!$F$8763+유형화!$G$72*hourly1!$G2909/hourly1!$F$8763+유형화!$G$74*hourly1!I2909/hourly1!$I$8763</f>
        <v>0.23427792938247563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443">
        <f>유형화!$F$71*hourly1!B2910/hourly1!$B$8763+유형화!$F$72*hourly1!C2910/hourly1!$C$8763+유형화!$F$73*hourly1!D2910/hourly1!$D$8763+유형화!$F$74*hourly1!E2910/hourly1!$E$8763</f>
        <v>77.589182374840235</v>
      </c>
      <c r="C2909" s="441">
        <f>hourly1!$F2910*유형화!$G$71/hourly1!$F$8763+유형화!$G$72*hourly1!$G2910/hourly1!$F$8763+유형화!$G$74*hourly1!I2910/hourly1!$I$8763</f>
        <v>0.23431340449402896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443">
        <f>유형화!$F$71*hourly1!B2911/hourly1!$B$8763+유형화!$F$72*hourly1!C2911/hourly1!$C$8763+유형화!$F$73*hourly1!D2911/hourly1!$D$8763+유형화!$F$74*hourly1!E2911/hourly1!$E$8763</f>
        <v>77.638397113341242</v>
      </c>
      <c r="C2910" s="441">
        <f>hourly1!$F2911*유형화!$G$71/hourly1!$F$8763+유형화!$G$72*hourly1!$G2911/hourly1!$F$8763+유형화!$G$74*hourly1!I2911/hourly1!$I$8763</f>
        <v>0.23249016568383704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443">
        <f>유형화!$F$71*hourly1!B2912/hourly1!$B$8763+유형화!$F$72*hourly1!C2912/hourly1!$C$8763+유형화!$F$73*hourly1!D2912/hourly1!$D$8763+유형화!$F$74*hourly1!E2912/hourly1!$E$8763</f>
        <v>78.673994491817254</v>
      </c>
      <c r="C2911" s="441">
        <f>hourly1!$F2912*유형화!$G$71/hourly1!$F$8763+유형화!$G$72*hourly1!$G2912/hourly1!$F$8763+유형화!$G$74*hourly1!I2912/hourly1!$I$8763</f>
        <v>0.37018878201760441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443">
        <f>유형화!$F$71*hourly1!B2913/hourly1!$B$8763+유형화!$F$72*hourly1!C2913/hourly1!$C$8763+유형화!$F$73*hourly1!D2913/hourly1!$D$8763+유형화!$F$74*hourly1!E2913/hourly1!$E$8763</f>
        <v>84.919600094052214</v>
      </c>
      <c r="C2912" s="441">
        <f>hourly1!$F2913*유형화!$G$71/hourly1!$F$8763+유형화!$G$72*hourly1!$G2913/hourly1!$F$8763+유형화!$G$74*hourly1!I2913/hourly1!$I$8763</f>
        <v>2.1302533316317724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443">
        <f>유형화!$F$71*hourly1!B2914/hourly1!$B$8763+유형화!$F$72*hourly1!C2914/hourly1!$C$8763+유형화!$F$73*hourly1!D2914/hourly1!$D$8763+유형화!$F$74*hourly1!E2914/hourly1!$E$8763</f>
        <v>209.93502976021767</v>
      </c>
      <c r="C2913" s="441">
        <f>hourly1!$F2914*유형화!$G$71/hourly1!$F$8763+유형화!$G$72*hourly1!$G2914/hourly1!$F$8763+유형화!$G$74*hourly1!I2914/hourly1!$I$8763</f>
        <v>2.1429602740253149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443">
        <f>유형화!$F$71*hourly1!B2915/hourly1!$B$8763+유형화!$F$72*hourly1!C2915/hourly1!$C$8763+유형화!$F$73*hourly1!D2915/hourly1!$D$8763+유형화!$F$74*hourly1!E2915/hourly1!$E$8763</f>
        <v>345.60023436320409</v>
      </c>
      <c r="C2914" s="441">
        <f>hourly1!$F2915*유형화!$G$71/hourly1!$F$8763+유형화!$G$72*hourly1!$G2915/hourly1!$F$8763+유형화!$G$74*hourly1!I2915/hourly1!$I$8763</f>
        <v>1.7463728439868744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443">
        <f>유형화!$F$71*hourly1!B2916/hourly1!$B$8763+유형화!$F$72*hourly1!C2916/hourly1!$C$8763+유형화!$F$73*hourly1!D2916/hourly1!$D$8763+유형화!$F$74*hourly1!E2916/hourly1!$E$8763</f>
        <v>428.9483717254958</v>
      </c>
      <c r="C2915" s="441">
        <f>hourly1!$F2916*유형화!$G$71/hourly1!$F$8763+유형화!$G$72*hourly1!$G2916/hourly1!$F$8763+유형화!$G$74*hourly1!I2916/hourly1!$I$8763</f>
        <v>1.1686347585415802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443">
        <f>유형화!$F$71*hourly1!B2917/hourly1!$B$8763+유형화!$F$72*hourly1!C2917/hourly1!$C$8763+유형화!$F$73*hourly1!D2917/hourly1!$D$8763+유형화!$F$74*hourly1!E2917/hourly1!$E$8763</f>
        <v>512.94613527451895</v>
      </c>
      <c r="C2916" s="441">
        <f>hourly1!$F2917*유형화!$G$71/hourly1!$F$8763+유형화!$G$72*hourly1!$G2917/hourly1!$F$8763+유형화!$G$74*hourly1!I2917/hourly1!$I$8763</f>
        <v>0.65419730996893022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443">
        <f>유형화!$F$71*hourly1!B2918/hourly1!$B$8763+유형화!$F$72*hourly1!C2918/hourly1!$C$8763+유형화!$F$73*hourly1!D2918/hourly1!$D$8763+유형화!$F$74*hourly1!E2918/hourly1!$E$8763</f>
        <v>430.86513744764397</v>
      </c>
      <c r="C2917" s="441">
        <f>hourly1!$F2918*유형화!$G$71/hourly1!$F$8763+유형화!$G$72*hourly1!$G2918/hourly1!$F$8763+유형화!$G$74*hourly1!I2918/hourly1!$I$8763</f>
        <v>0.3883834512829667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443">
        <f>유형화!$F$71*hourly1!B2919/hourly1!$B$8763+유형화!$F$72*hourly1!C2919/hourly1!$C$8763+유형화!$F$73*hourly1!D2919/hourly1!$D$8763+유형화!$F$74*hourly1!E2919/hourly1!$E$8763</f>
        <v>242.86519960012313</v>
      </c>
      <c r="C2918" s="441">
        <f>hourly1!$F2919*유형화!$G$71/hourly1!$F$8763+유형화!$G$72*hourly1!$G2919/hourly1!$F$8763+유형화!$G$74*hourly1!I2919/hourly1!$I$8763</f>
        <v>0.46908775339515918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443">
        <f>유형화!$F$71*hourly1!B2920/hourly1!$B$8763+유형화!$F$72*hourly1!C2920/hourly1!$C$8763+유형화!$F$73*hourly1!D2920/hourly1!$D$8763+유형화!$F$74*hourly1!E2920/hourly1!$E$8763</f>
        <v>341.53624063805086</v>
      </c>
      <c r="C2919" s="441">
        <f>hourly1!$F2920*유형화!$G$71/hourly1!$F$8763+유형화!$G$72*hourly1!$G2920/hourly1!$F$8763+유형화!$G$74*hourly1!I2920/hourly1!$I$8763</f>
        <v>0.44122875412442636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443">
        <f>유형화!$F$71*hourly1!B2921/hourly1!$B$8763+유형화!$F$72*hourly1!C2921/hourly1!$C$8763+유형화!$F$73*hourly1!D2921/hourly1!$D$8763+유형화!$F$74*hourly1!E2921/hourly1!$E$8763</f>
        <v>504.59274858112951</v>
      </c>
      <c r="C2920" s="441">
        <f>hourly1!$F2921*유형화!$G$71/hourly1!$F$8763+유형화!$G$72*hourly1!$G2921/hourly1!$F$8763+유형화!$G$74*hourly1!I2921/hourly1!$I$8763</f>
        <v>0.3458238689906159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443">
        <f>유형화!$F$71*hourly1!B2922/hourly1!$B$8763+유형화!$F$72*hourly1!C2922/hourly1!$C$8763+유형화!$F$73*hourly1!D2922/hourly1!$D$8763+유형화!$F$74*hourly1!E2922/hourly1!$E$8763</f>
        <v>422.55851968662381</v>
      </c>
      <c r="C2921" s="441">
        <f>hourly1!$F2922*유형화!$G$71/hourly1!$F$8763+유형화!$G$72*hourly1!$G2922/hourly1!$F$8763+유형화!$G$74*hourly1!I2922/hourly1!$I$8763</f>
        <v>0.32994630060124147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443">
        <f>유형화!$F$71*hourly1!B2923/hourly1!$B$8763+유형화!$F$72*hourly1!C2923/hourly1!$C$8763+유형화!$F$73*hourly1!D2923/hourly1!$D$8763+유형화!$F$74*hourly1!E2923/hourly1!$E$8763</f>
        <v>366.06647937774767</v>
      </c>
      <c r="C2922" s="441">
        <f>hourly1!$F2923*유형화!$G$71/hourly1!$F$8763+유형화!$G$72*hourly1!$G2923/hourly1!$F$8763+유형화!$G$74*hourly1!I2923/hourly1!$I$8763</f>
        <v>0.34583933250078014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443">
        <f>유형화!$F$71*hourly1!B2924/hourly1!$B$8763+유형화!$F$72*hourly1!C2924/hourly1!$C$8763+유형화!$F$73*hourly1!D2924/hourly1!$D$8763+유형화!$F$74*hourly1!E2924/hourly1!$E$8763</f>
        <v>203.37113073353012</v>
      </c>
      <c r="C2923" s="441">
        <f>hourly1!$F2924*유형화!$G$71/hourly1!$F$8763+유형화!$G$72*hourly1!$G2924/hourly1!$F$8763+유형화!$G$74*hourly1!I2924/hourly1!$I$8763</f>
        <v>0.4412698688690978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443">
        <f>유형화!$F$71*hourly1!B2925/hourly1!$B$8763+유형화!$F$72*hourly1!C2925/hourly1!$C$8763+유형화!$F$73*hourly1!D2925/hourly1!$D$8763+유형화!$F$74*hourly1!E2925/hourly1!$E$8763</f>
        <v>143.45183613140472</v>
      </c>
      <c r="C2924" s="441">
        <f>hourly1!$F2925*유형화!$G$71/hourly1!$F$8763+유형화!$G$72*hourly1!$G2925/hourly1!$F$8763+유형화!$G$74*hourly1!I2925/hourly1!$I$8763</f>
        <v>0.53284168335987547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443">
        <f>유형화!$F$71*hourly1!B2926/hourly1!$B$8763+유형화!$F$72*hourly1!C2926/hourly1!$C$8763+유형화!$F$73*hourly1!D2926/hourly1!$D$8763+유형화!$F$74*hourly1!E2926/hourly1!$E$8763</f>
        <v>151.5772963571043</v>
      </c>
      <c r="C2925" s="441">
        <f>hourly1!$F2926*유형화!$G$71/hourly1!$F$8763+유형화!$G$72*hourly1!$G2926/hourly1!$F$8763+유형화!$G$74*hourly1!I2926/hourly1!$I$8763</f>
        <v>0.53687826592491283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443">
        <f>유형화!$F$71*hourly1!B2927/hourly1!$B$8763+유형화!$F$72*hourly1!C2927/hourly1!$C$8763+유형화!$F$73*hourly1!D2927/hourly1!$D$8763+유형화!$F$74*hourly1!E2927/hourly1!$E$8763</f>
        <v>80.399719274916777</v>
      </c>
      <c r="C2926" s="441">
        <f>hourly1!$F2927*유형화!$G$71/hourly1!$F$8763+유형화!$G$72*hourly1!$G2927/hourly1!$F$8763+유형화!$G$74*hourly1!I2927/hourly1!$I$8763</f>
        <v>0.4678062225704479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443">
        <f>유형화!$F$71*hourly1!B2928/hourly1!$B$8763+유형화!$F$72*hourly1!C2928/hourly1!$C$8763+유형화!$F$73*hourly1!D2928/hourly1!$D$8763+유형화!$F$74*hourly1!E2928/hourly1!$E$8763</f>
        <v>78.270493359282014</v>
      </c>
      <c r="C2927" s="441">
        <f>hourly1!$F2928*유형화!$G$71/hourly1!$F$8763+유형화!$G$72*hourly1!$G2928/hourly1!$F$8763+유형화!$G$74*hourly1!I2928/hourly1!$I$8763</f>
        <v>0.39771934846069196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443">
        <f>유형화!$F$71*hourly1!B2929/hourly1!$B$8763+유형화!$F$72*hourly1!C2929/hourly1!$C$8763+유형화!$F$73*hourly1!D2929/hourly1!$D$8763+유형화!$F$74*hourly1!E2929/hourly1!$E$8763</f>
        <v>76.183258522177582</v>
      </c>
      <c r="C2928" s="441">
        <f>hourly1!$F2929*유형화!$G$71/hourly1!$F$8763+유형화!$G$72*hourly1!$G2929/hourly1!$F$8763+유형화!$G$74*hourly1!I2929/hourly1!$I$8763</f>
        <v>0.31825521986367333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443">
        <f>유형화!$F$71*hourly1!B2930/hourly1!$B$8763+유형화!$F$72*hourly1!C2930/hourly1!$C$8763+유형화!$F$73*hourly1!D2930/hourly1!$D$8763+유형화!$F$74*hourly1!E2930/hourly1!$E$8763</f>
        <v>75.691014039645481</v>
      </c>
      <c r="C2929" s="441">
        <f>hourly1!$F2930*유형화!$G$71/hourly1!$F$8763+유형화!$G$72*hourly1!$G2930/hourly1!$F$8763+유형화!$G$74*hourly1!I2930/hourly1!$I$8763</f>
        <v>0.29452218831084837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443">
        <f>유형화!$F$71*hourly1!B2931/hourly1!$B$8763+유형화!$F$72*hourly1!C2931/hourly1!$C$8763+유형화!$F$73*hourly1!D2931/hourly1!$D$8763+유형화!$F$74*hourly1!E2931/hourly1!$E$8763</f>
        <v>76.173591497174655</v>
      </c>
      <c r="C2930" s="441">
        <f>hourly1!$F2931*유형화!$G$71/hourly1!$F$8763+유형화!$G$72*hourly1!$G2931/hourly1!$F$8763+유형화!$G$74*hourly1!I2931/hourly1!$I$8763</f>
        <v>0.25160094180430376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443">
        <f>유형화!$F$71*hourly1!B2932/hourly1!$B$8763+유형화!$F$72*hourly1!C2932/hourly1!$C$8763+유형화!$F$73*hourly1!D2932/hourly1!$D$8763+유형화!$F$74*hourly1!E2932/hourly1!$E$8763</f>
        <v>76.330981017729982</v>
      </c>
      <c r="C2931" s="441">
        <f>hourly1!$F2932*유형화!$G$71/hourly1!$F$8763+유형화!$G$72*hourly1!$G2932/hourly1!$F$8763+유형화!$G$74*hourly1!I2932/hourly1!$I$8763</f>
        <v>0.23725201719618738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443">
        <f>유형화!$F$71*hourly1!B2933/hourly1!$B$8763+유형화!$F$72*hourly1!C2933/hourly1!$C$8763+유형화!$F$73*hourly1!D2933/hourly1!$D$8763+유형화!$F$74*hourly1!E2933/hourly1!$E$8763</f>
        <v>76.632459803015337</v>
      </c>
      <c r="C2932" s="441">
        <f>hourly1!$F2933*유형화!$G$71/hourly1!$F$8763+유형화!$G$72*hourly1!$G2933/hourly1!$F$8763+유형화!$G$74*hourly1!I2933/hourly1!$I$8763</f>
        <v>0.23415992157549653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443">
        <f>유형화!$F$71*hourly1!B2934/hourly1!$B$8763+유형화!$F$72*hourly1!C2934/hourly1!$C$8763+유형화!$F$73*hourly1!D2934/hourly1!$D$8763+유형화!$F$74*hourly1!E2934/hourly1!$E$8763</f>
        <v>76.854772204553825</v>
      </c>
      <c r="C2933" s="441">
        <f>hourly1!$F2934*유형화!$G$71/hourly1!$F$8763+유형화!$G$72*hourly1!$G2934/hourly1!$F$8763+유형화!$G$74*hourly1!I2934/hourly1!$I$8763</f>
        <v>0.23419861067151537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443">
        <f>유형화!$F$71*hourly1!B2935/hourly1!$B$8763+유형화!$F$72*hourly1!C2935/hourly1!$C$8763+유형화!$F$73*hourly1!D2935/hourly1!$D$8763+유형화!$F$74*hourly1!E2935/hourly1!$E$8763</f>
        <v>77.010128293266987</v>
      </c>
      <c r="C2934" s="441">
        <f>hourly1!$F2935*유형화!$G$71/hourly1!$F$8763+유형화!$G$72*hourly1!$G2935/hourly1!$F$8763+유형화!$G$74*hourly1!I2935/hourly1!$I$8763</f>
        <v>0.23242430932290215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443">
        <f>유형화!$F$71*hourly1!B2936/hourly1!$B$8763+유형화!$F$72*hourly1!C2936/hourly1!$C$8763+유형화!$F$73*hourly1!D2936/hourly1!$D$8763+유형화!$F$74*hourly1!E2936/hourly1!$E$8763</f>
        <v>78.147681659911797</v>
      </c>
      <c r="C2935" s="441">
        <f>hourly1!$F2936*유형화!$G$71/hourly1!$F$8763+유형화!$G$72*hourly1!$G2936/hourly1!$F$8763+유형화!$G$74*hourly1!I2936/hourly1!$I$8763</f>
        <v>0.37011558806949352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443">
        <f>유형화!$F$71*hourly1!B2937/hourly1!$B$8763+유형화!$F$72*hourly1!C2937/hourly1!$C$8763+유형화!$F$73*hourly1!D2937/hourly1!$D$8763+유형화!$F$74*hourly1!E2937/hourly1!$E$8763</f>
        <v>84.362705205630476</v>
      </c>
      <c r="C2936" s="441">
        <f>hourly1!$F2937*유형화!$G$71/hourly1!$F$8763+유형화!$G$72*hourly1!$G2937/hourly1!$F$8763+유형화!$G$74*hourly1!I2937/hourly1!$I$8763</f>
        <v>1.60804768260598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443">
        <f>유형화!$F$71*hourly1!B2938/hourly1!$B$8763+유형화!$F$72*hourly1!C2938/hourly1!$C$8763+유형화!$F$73*hourly1!D2938/hourly1!$D$8763+유형화!$F$74*hourly1!E2938/hourly1!$E$8763</f>
        <v>207.32905176638701</v>
      </c>
      <c r="C2937" s="441">
        <f>hourly1!$F2938*유형화!$G$71/hourly1!$F$8763+유형화!$G$72*hourly1!$G2938/hourly1!$F$8763+유형화!$G$74*hourly1!I2938/hourly1!$I$8763</f>
        <v>1.5831481566158172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443">
        <f>유형화!$F$71*hourly1!B2939/hourly1!$B$8763+유형화!$F$72*hourly1!C2939/hourly1!$C$8763+유형화!$F$73*hourly1!D2939/hourly1!$D$8763+유형화!$F$74*hourly1!E2939/hourly1!$E$8763</f>
        <v>343.3244970763792</v>
      </c>
      <c r="C2938" s="441">
        <f>hourly1!$F2939*유형화!$G$71/hourly1!$F$8763+유형화!$G$72*hourly1!$G2939/hourly1!$F$8763+유형화!$G$74*hourly1!I2939/hourly1!$I$8763</f>
        <v>1.0658636029364583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443">
        <f>유형화!$F$71*hourly1!B2940/hourly1!$B$8763+유형화!$F$72*hourly1!C2940/hourly1!$C$8763+유형화!$F$73*hourly1!D2940/hourly1!$D$8763+유형화!$F$74*hourly1!E2940/hourly1!$E$8763</f>
        <v>428.47339712268644</v>
      </c>
      <c r="C2939" s="441">
        <f>hourly1!$F2940*유형화!$G$71/hourly1!$F$8763+유형화!$G$72*hourly1!$G2940/hourly1!$F$8763+유형화!$G$74*hourly1!I2940/hourly1!$I$8763</f>
        <v>0.49595423787821169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443">
        <f>유형화!$F$71*hourly1!B2941/hourly1!$B$8763+유형화!$F$72*hourly1!C2941/hourly1!$C$8763+유형화!$F$73*hourly1!D2941/hourly1!$D$8763+유형화!$F$74*hourly1!E2941/hourly1!$E$8763</f>
        <v>512.94266090263011</v>
      </c>
      <c r="C2940" s="441">
        <f>hourly1!$F2941*유형화!$G$71/hourly1!$F$8763+유형화!$G$72*hourly1!$G2941/hourly1!$F$8763+유형화!$G$74*hourly1!I2941/hourly1!$I$8763</f>
        <v>0.39770934265999741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443">
        <f>유형화!$F$71*hourly1!B2942/hourly1!$B$8763+유형화!$F$72*hourly1!C2942/hourly1!$C$8763+유형화!$F$73*hourly1!D2942/hourly1!$D$8763+유형화!$F$74*hourly1!E2942/hourly1!$E$8763</f>
        <v>430.8614118592339</v>
      </c>
      <c r="C2941" s="441">
        <f>hourly1!$F2942*유형화!$G$71/hourly1!$F$8763+유형화!$G$72*hourly1!$G2942/hourly1!$F$8763+유형화!$G$74*hourly1!I2942/hourly1!$I$8763</f>
        <v>0.38555205225128059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443">
        <f>유형화!$F$71*hourly1!B2943/hourly1!$B$8763+유형화!$F$72*hourly1!C2943/hourly1!$C$8763+유형화!$F$73*hourly1!D2943/hourly1!$D$8763+유형화!$F$74*hourly1!E2943/hourly1!$E$8763</f>
        <v>242.86171100843129</v>
      </c>
      <c r="C2942" s="441">
        <f>hourly1!$F2943*유형화!$G$71/hourly1!$F$8763+유형화!$G$72*hourly1!$G2943/hourly1!$F$8763+유형화!$G$74*hourly1!I2943/hourly1!$I$8763</f>
        <v>0.46888624263329359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443">
        <f>유형화!$F$71*hourly1!B2944/hourly1!$B$8763+유형화!$F$72*hourly1!C2944/hourly1!$C$8763+유형화!$F$73*hourly1!D2944/hourly1!$D$8763+유형화!$F$74*hourly1!E2944/hourly1!$E$8763</f>
        <v>341.53263354799986</v>
      </c>
      <c r="C2943" s="441">
        <f>hourly1!$F2944*유형화!$G$71/hourly1!$F$8763+유형화!$G$72*hourly1!$G2944/hourly1!$F$8763+유형화!$G$74*hourly1!I2944/hourly1!$I$8763</f>
        <v>0.4410513785666591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443">
        <f>유형화!$F$71*hourly1!B2945/hourly1!$B$8763+유형화!$F$72*hourly1!C2945/hourly1!$C$8763+유형화!$F$73*hourly1!D2945/hourly1!$D$8763+유형화!$F$74*hourly1!E2945/hourly1!$E$8763</f>
        <v>504.5889092342947</v>
      </c>
      <c r="C2944" s="441">
        <f>hourly1!$F2945*유형화!$G$71/hourly1!$F$8763+유형화!$G$72*hourly1!$G2945/hourly1!$F$8763+유형화!$G$74*hourly1!I2945/hourly1!$I$8763</f>
        <v>0.34570901452688596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443">
        <f>유형화!$F$71*hourly1!B2946/hourly1!$B$8763+유형화!$F$72*hourly1!C2946/hourly1!$C$8763+유형화!$F$73*hourly1!D2946/hourly1!$D$8763+유형화!$F$74*hourly1!E2946/hourly1!$E$8763</f>
        <v>422.55496947578513</v>
      </c>
      <c r="C2945" s="441">
        <f>hourly1!$F2946*유형화!$G$71/hourly1!$F$8763+유형화!$G$72*hourly1!$G2946/hourly1!$F$8763+유형화!$G$74*hourly1!I2946/hourly1!$I$8763</f>
        <v>0.32984314989226277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443">
        <f>유형화!$F$71*hourly1!B2947/hourly1!$B$8763+유형화!$F$72*hourly1!C2947/hourly1!$C$8763+유형화!$F$73*hourly1!D2947/hourly1!$D$8763+유형화!$F$74*hourly1!E2947/hourly1!$E$8763</f>
        <v>366.06243147380087</v>
      </c>
      <c r="C2946" s="441">
        <f>hourly1!$F2947*유형화!$G$71/hourly1!$F$8763+유형화!$G$72*hourly1!$G2947/hourly1!$F$8763+유형화!$G$74*hourly1!I2947/hourly1!$I$8763</f>
        <v>0.34571107632824177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443">
        <f>유형화!$F$71*hourly1!B2948/hourly1!$B$8763+유형화!$F$72*hourly1!C2948/hourly1!$C$8763+유형화!$F$73*hourly1!D2948/hourly1!$D$8763+유형화!$F$74*hourly1!E2948/hourly1!$E$8763</f>
        <v>203.36683161306198</v>
      </c>
      <c r="C2947" s="441">
        <f>hourly1!$F2948*유형화!$G$71/hourly1!$F$8763+유형화!$G$72*hourly1!$G2948/hourly1!$F$8763+유형화!$G$74*hourly1!I2948/hourly1!$I$8763</f>
        <v>0.44107029862615477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443">
        <f>유형화!$F$71*hourly1!B2949/hourly1!$B$8763+유형화!$F$72*hourly1!C2949/hourly1!$C$8763+유형화!$F$73*hourly1!D2949/hourly1!$D$8763+유형화!$F$74*hourly1!E2949/hourly1!$E$8763</f>
        <v>143.44938558533855</v>
      </c>
      <c r="C2948" s="441">
        <f>hourly1!$F2949*유형화!$G$71/hourly1!$F$8763+유형화!$G$72*hourly1!$G2949/hourly1!$F$8763+유형화!$G$74*hourly1!I2949/hourly1!$I$8763</f>
        <v>0.5325618847877267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443">
        <f>유형화!$F$71*hourly1!B2950/hourly1!$B$8763+유형화!$F$72*hourly1!C2950/hourly1!$C$8763+유형화!$F$73*hourly1!D2950/hourly1!$D$8763+유형화!$F$74*hourly1!E2950/hourly1!$E$8763</f>
        <v>151.57562790020819</v>
      </c>
      <c r="C2949" s="441">
        <f>hourly1!$F2950*유형화!$G$71/hourly1!$F$8763+유형화!$G$72*hourly1!$G2950/hourly1!$F$8763+유형화!$G$74*hourly1!I2950/hourly1!$I$8763</f>
        <v>0.53663867247919173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443">
        <f>유형화!$F$71*hourly1!B2951/hourly1!$B$8763+유형화!$F$72*hourly1!C2951/hourly1!$C$8763+유형화!$F$73*hourly1!D2951/hourly1!$D$8763+유형화!$F$74*hourly1!E2951/hourly1!$E$8763</f>
        <v>80.399719274916777</v>
      </c>
      <c r="C2950" s="441">
        <f>hourly1!$F2951*유형화!$G$71/hourly1!$F$8763+유형화!$G$72*hourly1!$G2951/hourly1!$F$8763+유형화!$G$74*hourly1!I2951/hourly1!$I$8763</f>
        <v>0.46518045790333784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443">
        <f>유형화!$F$71*hourly1!B2952/hourly1!$B$8763+유형화!$F$72*hourly1!C2952/hourly1!$C$8763+유형화!$F$73*hourly1!D2952/hourly1!$D$8763+유형화!$F$74*hourly1!E2952/hourly1!$E$8763</f>
        <v>78.270493359282014</v>
      </c>
      <c r="C2951" s="441">
        <f>hourly1!$F2952*유형화!$G$71/hourly1!$F$8763+유형화!$G$72*hourly1!$G2952/hourly1!$F$8763+유형화!$G$74*hourly1!I2952/hourly1!$I$8763</f>
        <v>0.39760540361520635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443">
        <f>유형화!$F$71*hourly1!B2953/hourly1!$B$8763+유형화!$F$72*hourly1!C2953/hourly1!$C$8763+유형화!$F$73*hourly1!D2953/hourly1!$D$8763+유형화!$F$74*hourly1!E2953/hourly1!$E$8763</f>
        <v>76.141262703712897</v>
      </c>
      <c r="C2952" s="441">
        <f>hourly1!$F2953*유형화!$G$71/hourly1!$F$8763+유형화!$G$72*hourly1!$G2953/hourly1!$F$8763+유형화!$G$74*hourly1!I2953/hourly1!$I$8763</f>
        <v>0.31818614951827295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443">
        <f>유형화!$F$71*hourly1!B2954/hourly1!$B$8763+유형화!$F$72*hourly1!C2954/hourly1!$C$8763+유형화!$F$73*hourly1!D2954/hourly1!$D$8763+유형화!$F$74*hourly1!E2954/hourly1!$E$8763</f>
        <v>75.085871359332984</v>
      </c>
      <c r="C2953" s="441">
        <f>hourly1!$F2954*유형화!$G$71/hourly1!$F$8763+유형화!$G$72*hourly1!$G2954/hourly1!$F$8763+유형화!$G$74*hourly1!I2954/hourly1!$I$8763</f>
        <v>0.29447379662021722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443">
        <f>유형화!$F$71*hourly1!B2955/hourly1!$B$8763+유형화!$F$72*hourly1!C2955/hourly1!$C$8763+유형화!$F$73*hourly1!D2955/hourly1!$D$8763+유형화!$F$74*hourly1!E2955/hourly1!$E$8763</f>
        <v>75.085871359332984</v>
      </c>
      <c r="C2954" s="441">
        <f>hourly1!$F2955*유형화!$G$71/hourly1!$F$8763+유형화!$G$72*hourly1!$G2955/hourly1!$F$8763+유형화!$G$74*hourly1!I2955/hourly1!$I$8763</f>
        <v>0.25046858837176489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443">
        <f>유형화!$F$71*hourly1!B2956/hourly1!$B$8763+유형화!$F$72*hourly1!C2956/hourly1!$C$8763+유형화!$F$73*hourly1!D2956/hourly1!$D$8763+유형화!$F$74*hourly1!E2956/hourly1!$E$8763</f>
        <v>75.181238838735879</v>
      </c>
      <c r="C2955" s="441">
        <f>hourly1!$F2956*유형화!$G$71/hourly1!$F$8763+유형화!$G$72*hourly1!$G2956/hourly1!$F$8763+유형화!$G$74*hourly1!I2956/hourly1!$I$8763</f>
        <v>0.25373884788603462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443">
        <f>유형화!$F$71*hourly1!B2957/hourly1!$B$8763+유형화!$F$72*hourly1!C2957/hourly1!$C$8763+유형화!$F$73*hourly1!D2957/hourly1!$D$8763+유형화!$F$74*hourly1!E2957/hourly1!$E$8763</f>
        <v>75.577113416879499</v>
      </c>
      <c r="C2956" s="441">
        <f>hourly1!$F2957*유형화!$G$71/hourly1!$F$8763+유형화!$G$72*hourly1!$G2957/hourly1!$F$8763+유형화!$G$74*hourly1!I2957/hourly1!$I$8763</f>
        <v>0.24106901791689261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443">
        <f>유형화!$F$71*hourly1!B2958/hourly1!$B$8763+유형화!$F$72*hourly1!C2958/hourly1!$C$8763+유형화!$F$73*hourly1!D2958/hourly1!$D$8763+유형화!$F$74*hourly1!E2958/hourly1!$E$8763</f>
        <v>75.965541558137346</v>
      </c>
      <c r="C2957" s="441">
        <f>hourly1!$F2958*유형화!$G$71/hourly1!$F$8763+유형화!$G$72*hourly1!$G2958/hourly1!$F$8763+유형화!$G$74*hourly1!I2958/hourly1!$I$8763</f>
        <v>0.2321742855879716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443">
        <f>유형화!$F$71*hourly1!B2959/hourly1!$B$8763+유형화!$F$72*hourly1!C2959/hourly1!$C$8763+유형화!$F$73*hourly1!D2959/hourly1!$D$8763+유형화!$F$74*hourly1!E2959/hourly1!$E$8763</f>
        <v>76.240230234397586</v>
      </c>
      <c r="C2958" s="441">
        <f>hourly1!$F2959*유형화!$G$71/hourly1!$F$8763+유형화!$G$72*hourly1!$G2959/hourly1!$F$8763+유형화!$G$74*hourly1!I2959/hourly1!$I$8763</f>
        <v>0.23219484296030762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443">
        <f>유형화!$F$71*hourly1!B2960/hourly1!$B$8763+유형화!$F$72*hourly1!C2960/hourly1!$C$8763+유형화!$F$73*hourly1!D2960/hourly1!$D$8763+유형화!$F$74*hourly1!E2960/hourly1!$E$8763</f>
        <v>77.400236670124485</v>
      </c>
      <c r="C2959" s="441">
        <f>hourly1!$F2960*유형화!$G$71/hourly1!$F$8763+유형화!$G$72*hourly1!$G2960/hourly1!$F$8763+유형화!$G$74*hourly1!I2960/hourly1!$I$8763</f>
        <v>0.26036001973229356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443">
        <f>유형화!$F$71*hourly1!B2961/hourly1!$B$8763+유형화!$F$72*hourly1!C2961/hourly1!$C$8763+유형화!$F$73*hourly1!D2961/hourly1!$D$8763+유형화!$F$74*hourly1!E2961/hourly1!$E$8763</f>
        <v>83.750334125412948</v>
      </c>
      <c r="C2960" s="441">
        <f>hourly1!$F2961*유형화!$G$71/hourly1!$F$8763+유형화!$G$72*hourly1!$G2961/hourly1!$F$8763+유형화!$G$74*hourly1!I2961/hourly1!$I$8763</f>
        <v>0.55994673038797094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443">
        <f>유형화!$F$71*hourly1!B2962/hourly1!$B$8763+유형화!$F$72*hourly1!C2962/hourly1!$C$8763+유형화!$F$73*hourly1!D2962/hourly1!$D$8763+유형화!$F$74*hourly1!E2962/hourly1!$E$8763</f>
        <v>138.40740099601288</v>
      </c>
      <c r="C2961" s="441">
        <f>hourly1!$F2962*유형화!$G$71/hourly1!$F$8763+유형화!$G$72*hourly1!$G2962/hourly1!$F$8763+유형화!$G$74*hourly1!I2962/hourly1!$I$8763</f>
        <v>0.72345455159806971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443">
        <f>유형화!$F$71*hourly1!B2963/hourly1!$B$8763+유형화!$F$72*hourly1!C2963/hourly1!$C$8763+유형화!$F$73*hourly1!D2963/hourly1!$D$8763+유형화!$F$74*hourly1!E2963/hourly1!$E$8763</f>
        <v>141.94206255107076</v>
      </c>
      <c r="C2962" s="441">
        <f>hourly1!$F2963*유형화!$G$71/hourly1!$F$8763+유형화!$G$72*hourly1!$G2963/hourly1!$F$8763+유형화!$G$74*hourly1!I2963/hourly1!$I$8763</f>
        <v>0.58620498347122929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443">
        <f>유형화!$F$71*hourly1!B2964/hourly1!$B$8763+유형화!$F$72*hourly1!C2964/hourly1!$C$8763+유형화!$F$73*hourly1!D2964/hourly1!$D$8763+유형화!$F$74*hourly1!E2964/hourly1!$E$8763</f>
        <v>147.42615579239921</v>
      </c>
      <c r="C2963" s="441">
        <f>hourly1!$F2964*유형화!$G$71/hourly1!$F$8763+유형화!$G$72*hourly1!$G2964/hourly1!$F$8763+유형화!$G$74*hourly1!I2964/hourly1!$I$8763</f>
        <v>0.52543629930403091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443">
        <f>유형화!$F$71*hourly1!B2965/hourly1!$B$8763+유형화!$F$72*hourly1!C2965/hourly1!$C$8763+유형화!$F$73*hourly1!D2965/hourly1!$D$8763+유형화!$F$74*hourly1!E2965/hourly1!$E$8763</f>
        <v>151.7160691924858</v>
      </c>
      <c r="C2964" s="441">
        <f>hourly1!$F2965*유형화!$G$71/hourly1!$F$8763+유형화!$G$72*hourly1!$G2965/hourly1!$F$8763+유형화!$G$74*hourly1!I2965/hourly1!$I$8763</f>
        <v>0.49454493601069216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443">
        <f>유형화!$F$71*hourly1!B2966/hourly1!$B$8763+유형화!$F$72*hourly1!C2966/hourly1!$C$8763+유형화!$F$73*hourly1!D2966/hourly1!$D$8763+유형화!$F$74*hourly1!E2966/hourly1!$E$8763</f>
        <v>149.93018042250461</v>
      </c>
      <c r="C2965" s="441">
        <f>hourly1!$F2966*유형화!$G$71/hourly1!$F$8763+유형화!$G$72*hourly1!$G2966/hourly1!$F$8763+유형화!$G$74*hourly1!I2966/hourly1!$I$8763</f>
        <v>0.51486774812195546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443">
        <f>유형화!$F$71*hourly1!B2967/hourly1!$B$8763+유형화!$F$72*hourly1!C2967/hourly1!$C$8763+유형화!$F$73*hourly1!D2967/hourly1!$D$8763+유형화!$F$74*hourly1!E2967/hourly1!$E$8763</f>
        <v>148.10006631627365</v>
      </c>
      <c r="C2966" s="441">
        <f>hourly1!$F2967*유형화!$G$71/hourly1!$F$8763+유형화!$G$72*hourly1!$G2967/hourly1!$F$8763+유형화!$G$74*hourly1!I2967/hourly1!$I$8763</f>
        <v>0.5180719693516419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443">
        <f>유형화!$F$71*hourly1!B2968/hourly1!$B$8763+유형화!$F$72*hourly1!C2968/hourly1!$C$8763+유형화!$F$73*hourly1!D2968/hourly1!$D$8763+유형화!$F$74*hourly1!E2968/hourly1!$E$8763</f>
        <v>140.80997892641727</v>
      </c>
      <c r="C2967" s="441">
        <f>hourly1!$F2968*유형화!$G$71/hourly1!$F$8763+유형화!$G$72*hourly1!$G2968/hourly1!$F$8763+유형화!$G$74*hourly1!I2968/hourly1!$I$8763</f>
        <v>0.45675551307732892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443">
        <f>유형화!$F$71*hourly1!B2969/hourly1!$B$8763+유형화!$F$72*hourly1!C2969/hourly1!$C$8763+유형화!$F$73*hourly1!D2969/hourly1!$D$8763+유형화!$F$74*hourly1!E2969/hourly1!$E$8763</f>
        <v>143.36527524319359</v>
      </c>
      <c r="C2968" s="441">
        <f>hourly1!$F2969*유형화!$G$71/hourly1!$F$8763+유형화!$G$72*hourly1!$G2969/hourly1!$F$8763+유형화!$G$74*hourly1!I2969/hourly1!$I$8763</f>
        <v>0.40907647801992819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443">
        <f>유형화!$F$71*hourly1!B2970/hourly1!$B$8763+유형화!$F$72*hourly1!C2970/hourly1!$C$8763+유형화!$F$73*hourly1!D2970/hourly1!$D$8763+유형화!$F$74*hourly1!E2970/hourly1!$E$8763</f>
        <v>141.53913495059356</v>
      </c>
      <c r="C2969" s="441">
        <f>hourly1!$F2970*유형화!$G$71/hourly1!$F$8763+유형화!$G$72*hourly1!$G2970/hourly1!$F$8763+유형화!$G$74*hourly1!I2970/hourly1!$I$8763</f>
        <v>0.36824201704974657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443">
        <f>유형화!$F$71*hourly1!B2971/hourly1!$B$8763+유형화!$F$72*hourly1!C2971/hourly1!$C$8763+유형화!$F$73*hourly1!D2971/hourly1!$D$8763+유형화!$F$74*hourly1!E2971/hourly1!$E$8763</f>
        <v>139.75362537536142</v>
      </c>
      <c r="C2970" s="441">
        <f>hourly1!$F2971*유형화!$G$71/hourly1!$F$8763+유형화!$G$72*hourly1!$G2971/hourly1!$F$8763+유형화!$G$74*hourly1!I2971/hourly1!$I$8763</f>
        <v>0.40907029261586242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443">
        <f>유형화!$F$71*hourly1!B2972/hourly1!$B$8763+유형화!$F$72*hourly1!C2972/hourly1!$C$8763+유형화!$F$73*hourly1!D2972/hourly1!$D$8763+유형화!$F$74*hourly1!E2972/hourly1!$E$8763</f>
        <v>137.56071600044734</v>
      </c>
      <c r="C2971" s="441">
        <f>hourly1!$F2972*유형화!$G$71/hourly1!$F$8763+유형화!$G$72*hourly1!$G2972/hourly1!$F$8763+유형화!$G$74*hourly1!I2972/hourly1!$I$8763</f>
        <v>0.46357031232733115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443">
        <f>유형화!$F$71*hourly1!B2973/hourly1!$B$8763+유형화!$F$72*hourly1!C2973/hourly1!$C$8763+유형화!$F$73*hourly1!D2973/hourly1!$D$8763+유형화!$F$74*hourly1!E2973/hourly1!$E$8763</f>
        <v>143.44786406640773</v>
      </c>
      <c r="C2972" s="441">
        <f>hourly1!$F2973*유형화!$G$71/hourly1!$F$8763+유형화!$G$72*hourly1!$G2973/hourly1!$F$8763+유형화!$G$74*hourly1!I2973/hourly1!$I$8763</f>
        <v>0.55896701089693701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443">
        <f>유형화!$F$71*hourly1!B2974/hourly1!$B$8763+유형화!$F$72*hourly1!C2974/hourly1!$C$8763+유형화!$F$73*hourly1!D2974/hourly1!$D$8763+유형화!$F$74*hourly1!E2974/hourly1!$E$8763</f>
        <v>151.57434337799555</v>
      </c>
      <c r="C2973" s="441">
        <f>hourly1!$F2974*유형화!$G$71/hourly1!$F$8763+유형화!$G$72*hourly1!$G2974/hourly1!$F$8763+유형화!$G$74*hourly1!I2974/hourly1!$I$8763</f>
        <v>0.48750837183256945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443">
        <f>유형화!$F$71*hourly1!B2975/hourly1!$B$8763+유형화!$F$72*hourly1!C2975/hourly1!$C$8763+유형화!$F$73*hourly1!D2975/hourly1!$D$8763+유형화!$F$74*hourly1!E2975/hourly1!$E$8763</f>
        <v>80.399719274916777</v>
      </c>
      <c r="C2974" s="441">
        <f>hourly1!$F2975*유형화!$G$71/hourly1!$F$8763+유형화!$G$72*hourly1!$G2975/hourly1!$F$8763+유형화!$G$74*hourly1!I2975/hourly1!$I$8763</f>
        <v>0.36843679663660067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443">
        <f>유형화!$F$71*hourly1!B2976/hourly1!$B$8763+유형화!$F$72*hourly1!C2976/hourly1!$C$8763+유형화!$F$73*hourly1!D2976/hourly1!$D$8763+유형화!$F$74*hourly1!E2976/hourly1!$E$8763</f>
        <v>78.270493359282014</v>
      </c>
      <c r="C2975" s="441">
        <f>hourly1!$F2976*유형화!$G$71/hourly1!$F$8763+유형화!$G$72*hourly1!$G2976/hourly1!$F$8763+유형화!$G$74*hourly1!I2976/hourly1!$I$8763</f>
        <v>0.36508206390798259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443">
        <f>유형화!$F$71*hourly1!B2977/hourly1!$B$8763+유형화!$F$72*hourly1!C2977/hourly1!$C$8763+유형화!$F$73*hourly1!D2977/hourly1!$D$8763+유형화!$F$74*hourly1!E2977/hourly1!$E$8763</f>
        <v>76.141262703712897</v>
      </c>
      <c r="C2976" s="441">
        <f>hourly1!$F2977*유형화!$G$71/hourly1!$F$8763+유형화!$G$72*hourly1!$G2977/hourly1!$F$8763+유형화!$G$74*hourly1!I2977/hourly1!$I$8763</f>
        <v>0.33790934128246053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443">
        <f>유형화!$F$71*hourly1!B2978/hourly1!$B$8763+유형화!$F$72*hourly1!C2978/hourly1!$C$8763+유형화!$F$73*hourly1!D2978/hourly1!$D$8763+유형화!$F$74*hourly1!E2978/hourly1!$E$8763</f>
        <v>75.085871359332984</v>
      </c>
      <c r="C2977" s="441">
        <f>hourly1!$F2978*유형화!$G$71/hourly1!$F$8763+유형화!$G$72*hourly1!$G2978/hourly1!$F$8763+유형화!$G$74*hourly1!I2978/hourly1!$I$8763</f>
        <v>0.29044643152006155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443">
        <f>유형화!$F$71*hourly1!B2979/hourly1!$B$8763+유형화!$F$72*hourly1!C2979/hourly1!$C$8763+유형화!$F$73*hourly1!D2979/hourly1!$D$8763+유형화!$F$74*hourly1!E2979/hourly1!$E$8763</f>
        <v>75.085871359332984</v>
      </c>
      <c r="C2978" s="441">
        <f>hourly1!$F2979*유형화!$G$71/hourly1!$F$8763+유형화!$G$72*hourly1!$G2979/hourly1!$F$8763+유형화!$G$74*hourly1!I2979/hourly1!$I$8763</f>
        <v>0.2607463042803187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443">
        <f>유형화!$F$71*hourly1!B2980/hourly1!$B$8763+유형화!$F$72*hourly1!C2980/hourly1!$C$8763+유형화!$F$73*hourly1!D2980/hourly1!$D$8763+유형화!$F$74*hourly1!E2980/hourly1!$E$8763</f>
        <v>74.768210438129074</v>
      </c>
      <c r="C2979" s="441">
        <f>hourly1!$F2980*유형화!$G$71/hourly1!$F$8763+유형화!$G$72*hourly1!$G2980/hourly1!$F$8763+유형화!$G$74*hourly1!I2980/hourly1!$I$8763</f>
        <v>0.24990905186868362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443">
        <f>유형화!$F$71*hourly1!B2981/hourly1!$B$8763+유형화!$F$72*hourly1!C2981/hourly1!$C$8763+유형화!$F$73*hourly1!D2981/hourly1!$D$8763+유형화!$F$74*hourly1!E2981/hourly1!$E$8763</f>
        <v>74.869365377390352</v>
      </c>
      <c r="C2980" s="441">
        <f>hourly1!$F2981*유형화!$G$71/hourly1!$F$8763+유형화!$G$72*hourly1!$G2981/hourly1!$F$8763+유형화!$G$74*hourly1!I2981/hourly1!$I$8763</f>
        <v>0.24292949043391149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443">
        <f>유형화!$F$71*hourly1!B2982/hourly1!$B$8763+유형화!$F$72*hourly1!C2982/hourly1!$C$8763+유형화!$F$73*hourly1!D2982/hourly1!$D$8763+유형화!$F$74*hourly1!E2982/hourly1!$E$8763</f>
        <v>75.36386850977928</v>
      </c>
      <c r="C2981" s="441">
        <f>hourly1!$F2982*유형화!$G$71/hourly1!$F$8763+유형화!$G$72*hourly1!$G2982/hourly1!$F$8763+유형화!$G$74*hourly1!I2982/hourly1!$I$8763</f>
        <v>0.23214566293386363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443">
        <f>유형화!$F$71*hourly1!B2983/hourly1!$B$8763+유형화!$F$72*hourly1!C2983/hourly1!$C$8763+유형화!$F$73*hourly1!D2983/hourly1!$D$8763+유형화!$F$74*hourly1!E2983/hourly1!$E$8763</f>
        <v>75.659043182360563</v>
      </c>
      <c r="C2982" s="441">
        <f>hourly1!$F2983*유형화!$G$71/hourly1!$F$8763+유형화!$G$72*hourly1!$G2983/hourly1!$F$8763+유형화!$G$74*hourly1!I2983/hourly1!$I$8763</f>
        <v>0.23216288503930149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443">
        <f>유형화!$F$71*hourly1!B2984/hourly1!$B$8763+유형화!$F$72*hourly1!C2984/hourly1!$C$8763+유형화!$F$73*hourly1!D2984/hourly1!$D$8763+유형화!$F$74*hourly1!E2984/hourly1!$E$8763</f>
        <v>76.915682659965526</v>
      </c>
      <c r="C2983" s="441">
        <f>hourly1!$F2984*유형화!$G$71/hourly1!$F$8763+유형화!$G$72*hourly1!$G2984/hourly1!$F$8763+유형화!$G$74*hourly1!I2984/hourly1!$I$8763</f>
        <v>0.24295653641639495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443">
        <f>유형화!$F$71*hourly1!B2985/hourly1!$B$8763+유형화!$F$72*hourly1!C2985/hourly1!$C$8763+유형화!$F$73*hourly1!D2985/hourly1!$D$8763+유형화!$F$74*hourly1!E2985/hourly1!$E$8763</f>
        <v>83.373286566562967</v>
      </c>
      <c r="C2984" s="441">
        <f>hourly1!$F2985*유형화!$G$71/hourly1!$F$8763+유형화!$G$72*hourly1!$G2985/hourly1!$F$8763+유형화!$G$74*hourly1!I2985/hourly1!$I$8763</f>
        <v>0.29488682394464411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443">
        <f>유형화!$F$71*hourly1!B2986/hourly1!$B$8763+유형화!$F$72*hourly1!C2986/hourly1!$C$8763+유형화!$F$73*hourly1!D2986/hourly1!$D$8763+유형화!$F$74*hourly1!E2986/hourly1!$E$8763</f>
        <v>78.130641595873357</v>
      </c>
      <c r="C2985" s="441">
        <f>hourly1!$F2986*유형화!$G$71/hourly1!$F$8763+유형화!$G$72*hourly1!$G2986/hourly1!$F$8763+유형화!$G$74*hourly1!I2986/hourly1!$I$8763</f>
        <v>0.37914227568514902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443">
        <f>유형화!$F$71*hourly1!B2987/hourly1!$B$8763+유형화!$F$72*hourly1!C2987/hourly1!$C$8763+유형화!$F$73*hourly1!D2987/hourly1!$D$8763+유형화!$F$74*hourly1!E2987/hourly1!$E$8763</f>
        <v>81.805534109089038</v>
      </c>
      <c r="C2986" s="441">
        <f>hourly1!$F2987*유형화!$G$71/hourly1!$F$8763+유형화!$G$72*hourly1!$G2987/hourly1!$F$8763+유형화!$G$74*hourly1!I2987/hourly1!$I$8763</f>
        <v>0.4644332368357143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443">
        <f>유형화!$F$71*hourly1!B2988/hourly1!$B$8763+유형화!$F$72*hourly1!C2988/hourly1!$C$8763+유형화!$F$73*hourly1!D2988/hourly1!$D$8763+유형화!$F$74*hourly1!E2988/hourly1!$E$8763</f>
        <v>87.290679615846273</v>
      </c>
      <c r="C2987" s="441">
        <f>hourly1!$F2988*유형화!$G$71/hourly1!$F$8763+유형화!$G$72*hourly1!$G2988/hourly1!$F$8763+유형화!$G$74*hourly1!I2988/hourly1!$I$8763</f>
        <v>0.54227205955264302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443">
        <f>유형화!$F$71*hourly1!B2989/hourly1!$B$8763+유형화!$F$72*hourly1!C2989/hourly1!$C$8763+유형화!$F$73*hourly1!D2989/hourly1!$D$8763+유형화!$F$74*hourly1!E2989/hourly1!$E$8763</f>
        <v>91.581522043068276</v>
      </c>
      <c r="C2988" s="441">
        <f>hourly1!$F2989*유형화!$G$71/hourly1!$F$8763+유형화!$G$72*hourly1!$G2989/hourly1!$F$8763+유형화!$G$74*hourly1!I2989/hourly1!$I$8763</f>
        <v>0.5760427890797859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443">
        <f>유형화!$F$71*hourly1!B2990/hourly1!$B$8763+유형화!$F$72*hourly1!C2990/hourly1!$C$8763+유형화!$F$73*hourly1!D2990/hourly1!$D$8763+유형화!$F$74*hourly1!E2990/hourly1!$E$8763</f>
        <v>89.755680366333195</v>
      </c>
      <c r="C2989" s="441">
        <f>hourly1!$F2990*유형화!$G$71/hourly1!$F$8763+유형화!$G$72*hourly1!$G2990/hourly1!$F$8763+유형화!$G$74*hourly1!I2990/hourly1!$I$8763</f>
        <v>0.5947319874643231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443">
        <f>유형화!$F$71*hourly1!B2991/hourly1!$B$8763+유형화!$F$72*hourly1!C2991/hourly1!$C$8763+유형화!$F$73*hourly1!D2991/hourly1!$D$8763+유형화!$F$74*hourly1!E2991/hourly1!$E$8763</f>
        <v>87.926447887893403</v>
      </c>
      <c r="C2990" s="441">
        <f>hourly1!$F2991*유형화!$G$71/hourly1!$F$8763+유형화!$G$72*hourly1!$G2991/hourly1!$F$8763+유형화!$G$74*hourly1!I2991/hourly1!$I$8763</f>
        <v>0.54183980896263939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443">
        <f>유형화!$F$71*hourly1!B2992/hourly1!$B$8763+유형화!$F$72*hourly1!C2992/hourly1!$C$8763+유형화!$F$73*hourly1!D2992/hourly1!$D$8763+유형화!$F$74*hourly1!E2992/hourly1!$E$8763</f>
        <v>80.637204206354284</v>
      </c>
      <c r="C2991" s="441">
        <f>hourly1!$F2992*유형화!$G$71/hourly1!$F$8763+유형화!$G$72*hourly1!$G2992/hourly1!$F$8763+유형화!$G$74*hourly1!I2992/hourly1!$I$8763</f>
        <v>0.49673517546211621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443">
        <f>유형화!$F$71*hourly1!B2993/hourly1!$B$8763+유형화!$F$72*hourly1!C2993/hourly1!$C$8763+유형화!$F$73*hourly1!D2993/hourly1!$D$8763+유형화!$F$74*hourly1!E2993/hourly1!$E$8763</f>
        <v>83.233505695313269</v>
      </c>
      <c r="C2992" s="441">
        <f>hourly1!$F2993*유형화!$G$71/hourly1!$F$8763+유형화!$G$72*hourly1!$G2993/hourly1!$F$8763+유형화!$G$74*hourly1!I2993/hourly1!$I$8763</f>
        <v>0.43654197643789311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443">
        <f>유형화!$F$71*hourly1!B2994/hourly1!$B$8763+유형화!$F$72*hourly1!C2994/hourly1!$C$8763+유형화!$F$73*hourly1!D2994/hourly1!$D$8763+유형화!$F$74*hourly1!E2994/hourly1!$E$8763</f>
        <v>81.407664018578174</v>
      </c>
      <c r="C2993" s="441">
        <f>hourly1!$F2994*유형화!$G$71/hourly1!$F$8763+유형화!$G$72*hourly1!$G2994/hourly1!$F$8763+유형화!$G$74*hourly1!I2994/hourly1!$I$8763</f>
        <v>0.41021337954369119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443">
        <f>유형화!$F$71*hourly1!B2995/hourly1!$B$8763+유형화!$F$72*hourly1!C2995/hourly1!$C$8763+유형화!$F$73*hourly1!D2995/hourly1!$D$8763+유형화!$F$74*hourly1!E2995/hourly1!$E$8763</f>
        <v>79.58181286197437</v>
      </c>
      <c r="C2994" s="441">
        <f>hourly1!$F2995*유형화!$G$71/hourly1!$F$8763+유형화!$G$72*hourly1!$G2995/hourly1!$F$8763+유형화!$G$74*hourly1!I2995/hourly1!$I$8763</f>
        <v>0.32763629474756417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443">
        <f>유형화!$F$71*hourly1!B2996/hourly1!$B$8763+유형화!$F$72*hourly1!C2996/hourly1!$C$8763+유형화!$F$73*hourly1!D2996/hourly1!$D$8763+유형화!$F$74*hourly1!E2996/hourly1!$E$8763</f>
        <v>77.303172294219308</v>
      </c>
      <c r="C2995" s="441">
        <f>hourly1!$F2996*유형화!$G$71/hourly1!$F$8763+유형화!$G$72*hourly1!$G2996/hourly1!$F$8763+유형화!$G$74*hourly1!I2996/hourly1!$I$8763</f>
        <v>0.42530085352549707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443">
        <f>유형화!$F$71*hourly1!B2997/hourly1!$B$8763+유형화!$F$72*hourly1!C2997/hourly1!$C$8763+유형화!$F$73*hourly1!D2997/hourly1!$D$8763+유형화!$F$74*hourly1!E2997/hourly1!$E$8763</f>
        <v>83.275027727198065</v>
      </c>
      <c r="C2996" s="441">
        <f>hourly1!$F2997*유형화!$G$71/hourly1!$F$8763+유형화!$G$72*hourly1!$G2997/hourly1!$F$8763+유형화!$G$74*hourly1!I2997/hourly1!$I$8763</f>
        <v>0.48924883538246977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443">
        <f>유형화!$F$71*hourly1!B2998/hourly1!$B$8763+유형화!$F$72*hourly1!C2998/hourly1!$C$8763+유형화!$F$73*hourly1!D2998/hourly1!$D$8763+유형화!$F$74*hourly1!E2998/hourly1!$E$8763</f>
        <v>91.441545264358254</v>
      </c>
      <c r="C2997" s="441">
        <f>hourly1!$F2998*유형화!$G$71/hourly1!$F$8763+유형화!$G$72*hourly1!$G2998/hourly1!$F$8763+유형화!$G$74*hourly1!I2998/hourly1!$I$8763</f>
        <v>0.51188013731700266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443">
        <f>유형화!$F$71*hourly1!B2999/hourly1!$B$8763+유형화!$F$72*hourly1!C2999/hourly1!$C$8763+유형화!$F$73*hourly1!D2999/hourly1!$D$8763+유형화!$F$74*hourly1!E2999/hourly1!$E$8763</f>
        <v>80.399719274916777</v>
      </c>
      <c r="C2998" s="441">
        <f>hourly1!$F2999*유형화!$G$71/hourly1!$F$8763+유형화!$G$72*hourly1!$G2999/hourly1!$F$8763+유형화!$G$74*hourly1!I2999/hourly1!$I$8763</f>
        <v>0.36904896971545681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443">
        <f>유형화!$F$71*hourly1!B3000/hourly1!$B$8763+유형화!$F$72*hourly1!C3000/hourly1!$C$8763+유형화!$F$73*hourly1!D3000/hourly1!$D$8763+유형화!$F$74*hourly1!E3000/hourly1!$E$8763</f>
        <v>78.270493359282014</v>
      </c>
      <c r="C2999" s="441">
        <f>hourly1!$F3000*유형화!$G$71/hourly1!$F$8763+유형화!$G$72*hourly1!$G3000/hourly1!$F$8763+유형화!$G$74*hourly1!I3000/hourly1!$I$8763</f>
        <v>0.35782227941254685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443">
        <f>유형화!$F$71*hourly1!B3001/hourly1!$B$8763+유형화!$F$72*hourly1!C3001/hourly1!$C$8763+유형화!$F$73*hourly1!D3001/hourly1!$D$8763+유형화!$F$74*hourly1!E3001/hourly1!$E$8763</f>
        <v>76.141262703712897</v>
      </c>
      <c r="C3000" s="441">
        <f>hourly1!$F3001*유형화!$G$71/hourly1!$F$8763+유형화!$G$72*hourly1!$G3001/hourly1!$F$8763+유형화!$G$74*hourly1!I3001/hourly1!$I$8763</f>
        <v>0.34658643228597219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443">
        <f>유형화!$F$71*hourly1!B3002/hourly1!$B$8763+유형화!$F$72*hourly1!C3002/hourly1!$C$8763+유형화!$F$73*hourly1!D3002/hourly1!$D$8763+유형화!$F$74*hourly1!E3002/hourly1!$E$8763</f>
        <v>75.085871359332984</v>
      </c>
      <c r="C3001" s="441">
        <f>hourly1!$F3002*유형화!$G$71/hourly1!$F$8763+유형화!$G$72*hourly1!$G3002/hourly1!$F$8763+유형화!$G$74*hourly1!I3002/hourly1!$I$8763</f>
        <v>0.29039021711252322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443">
        <f>유형화!$F$71*hourly1!B3003/hourly1!$B$8763+유형화!$F$72*hourly1!C3003/hourly1!$C$8763+유형화!$F$73*hourly1!D3003/hourly1!$D$8763+유형화!$F$74*hourly1!E3003/hourly1!$E$8763</f>
        <v>75.085871359332984</v>
      </c>
      <c r="C3002" s="441">
        <f>hourly1!$F3003*유형화!$G$71/hourly1!$F$8763+유형화!$G$72*hourly1!$G3003/hourly1!$F$8763+유형화!$G$74*hourly1!I3003/hourly1!$I$8763</f>
        <v>0.25152580733727031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443">
        <f>유형화!$F$71*hourly1!B3004/hourly1!$B$8763+유형화!$F$72*hourly1!C3004/hourly1!$C$8763+유형화!$F$73*hourly1!D3004/hourly1!$D$8763+유형화!$F$74*hourly1!E3004/hourly1!$E$8763</f>
        <v>75.078733018180856</v>
      </c>
      <c r="C3003" s="441">
        <f>hourly1!$F3004*유형화!$G$71/hourly1!$F$8763+유형화!$G$72*hourly1!$G3004/hourly1!$F$8763+유형화!$G$74*hourly1!I3004/hourly1!$I$8763</f>
        <v>0.23715523381492395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443">
        <f>유형화!$F$71*hourly1!B3005/hourly1!$B$8763+유형화!$F$72*hourly1!C3005/hourly1!$C$8763+유형화!$F$73*hourly1!D3005/hourly1!$D$8763+유형화!$F$74*hourly1!E3005/hourly1!$E$8763</f>
        <v>75.404579806031336</v>
      </c>
      <c r="C3004" s="441">
        <f>hourly1!$F3005*유형화!$G$71/hourly1!$F$8763+유형화!$G$72*hourly1!$G3005/hourly1!$F$8763+유형화!$G$74*hourly1!I3005/hourly1!$I$8763</f>
        <v>0.23386265833304462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443">
        <f>유형화!$F$71*hourly1!B3006/hourly1!$B$8763+유형화!$F$72*hourly1!C3006/hourly1!$C$8763+유형화!$F$73*hourly1!D3006/hourly1!$D$8763+유형화!$F$74*hourly1!E3006/hourly1!$E$8763</f>
        <v>75.731616317407159</v>
      </c>
      <c r="C3005" s="441">
        <f>hourly1!$F3006*유형화!$G$71/hourly1!$F$8763+유형화!$G$72*hourly1!$G3006/hourly1!$F$8763+유형화!$G$74*hourly1!I3006/hourly1!$I$8763</f>
        <v>0.23389861857432859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443">
        <f>유형화!$F$71*hourly1!B3007/hourly1!$B$8763+유형화!$F$72*hourly1!C3007/hourly1!$C$8763+유형화!$F$73*hourly1!D3007/hourly1!$D$8763+유형화!$F$74*hourly1!E3007/hourly1!$E$8763</f>
        <v>75.955938451115969</v>
      </c>
      <c r="C3006" s="441">
        <f>hourly1!$F3007*유형화!$G$71/hourly1!$F$8763+유형화!$G$72*hourly1!$G3007/hourly1!$F$8763+유형화!$G$74*hourly1!I3007/hourly1!$I$8763</f>
        <v>0.23225378622258086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443">
        <f>유형화!$F$71*hourly1!B3008/hourly1!$B$8763+유형화!$F$72*hourly1!C3008/hourly1!$C$8763+유형화!$F$73*hourly1!D3008/hourly1!$D$8763+유형화!$F$74*hourly1!E3008/hourly1!$E$8763</f>
        <v>77.156442886048524</v>
      </c>
      <c r="C3007" s="441">
        <f>hourly1!$F3008*유형화!$G$71/hourly1!$F$8763+유형화!$G$72*hourly1!$G3008/hourly1!$F$8763+유형화!$G$74*hourly1!I3008/hourly1!$I$8763</f>
        <v>0.36995131101445422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443">
        <f>유형화!$F$71*hourly1!B3009/hourly1!$B$8763+유형화!$F$72*hourly1!C3009/hourly1!$C$8763+유형화!$F$73*hourly1!D3009/hourly1!$D$8763+유형화!$F$74*hourly1!E3009/hourly1!$E$8763</f>
        <v>83.526154189735067</v>
      </c>
      <c r="C3008" s="441">
        <f>hourly1!$F3009*유형화!$G$71/hourly1!$F$8763+유형화!$G$72*hourly1!$G3009/hourly1!$F$8763+유형화!$G$74*hourly1!I3009/hourly1!$I$8763</f>
        <v>0.618108388023908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443">
        <f>유형화!$F$71*hourly1!B3010/hourly1!$B$8763+유형화!$F$72*hourly1!C3010/hourly1!$C$8763+유형화!$F$73*hourly1!D3010/hourly1!$D$8763+유형화!$F$74*hourly1!E3010/hourly1!$E$8763</f>
        <v>206.02955610109797</v>
      </c>
      <c r="C3009" s="441">
        <f>hourly1!$F3010*유형화!$G$71/hourly1!$F$8763+유형화!$G$72*hourly1!$G3010/hourly1!$F$8763+유형화!$G$74*hourly1!I3010/hourly1!$I$8763</f>
        <v>0.54710607411242651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443">
        <f>유형화!$F$71*hourly1!B3011/hourly1!$B$8763+유형화!$F$72*hourly1!C3011/hourly1!$C$8763+유형화!$F$73*hourly1!D3011/hourly1!$D$8763+유형화!$F$74*hourly1!E3011/hourly1!$E$8763</f>
        <v>343.0545957338266</v>
      </c>
      <c r="C3010" s="441">
        <f>hourly1!$F3011*유형화!$G$71/hourly1!$F$8763+유형화!$G$72*hourly1!$G3011/hourly1!$F$8763+유형화!$G$74*hourly1!I3011/hourly1!$I$8763</f>
        <v>0.48621301481053425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443">
        <f>유형화!$F$71*hourly1!B3012/hourly1!$B$8763+유형화!$F$72*hourly1!C3012/hourly1!$C$8763+유형화!$F$73*hourly1!D3012/hourly1!$D$8763+유형화!$F$74*hourly1!E3012/hourly1!$E$8763</f>
        <v>428.47181398460884</v>
      </c>
      <c r="C3011" s="441">
        <f>hourly1!$F3012*유형화!$G$71/hourly1!$F$8763+유형화!$G$72*hourly1!$G3012/hourly1!$F$8763+유형화!$G$74*hourly1!I3012/hourly1!$I$8763</f>
        <v>0.42141338771141523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443">
        <f>유형화!$F$71*hourly1!B3013/hourly1!$B$8763+유형화!$F$72*hourly1!C3013/hourly1!$C$8763+유형화!$F$73*hourly1!D3013/hourly1!$D$8763+유형화!$F$74*hourly1!E3013/hourly1!$E$8763</f>
        <v>512.94148539890784</v>
      </c>
      <c r="C3012" s="441">
        <f>hourly1!$F3013*유형화!$G$71/hourly1!$F$8763+유형화!$G$72*hourly1!$G3013/hourly1!$F$8763+유형화!$G$74*hourly1!I3013/hourly1!$I$8763</f>
        <v>0.39747229614536161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443">
        <f>유형화!$F$71*hourly1!B3014/hourly1!$B$8763+유형화!$F$72*hourly1!C3014/hourly1!$C$8763+유형화!$F$73*hourly1!D3014/hourly1!$D$8763+유형화!$F$74*hourly1!E3014/hourly1!$E$8763</f>
        <v>430.86035011393642</v>
      </c>
      <c r="C3013" s="441">
        <f>hourly1!$F3014*유형화!$G$71/hourly1!$F$8763+유형화!$G$72*hourly1!$G3014/hourly1!$F$8763+유형화!$G$74*hourly1!I3014/hourly1!$I$8763</f>
        <v>0.38548055625722699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443">
        <f>유형화!$F$71*hourly1!B3015/hourly1!$B$8763+유형화!$F$72*hourly1!C3015/hourly1!$C$8763+유형화!$F$73*hourly1!D3015/hourly1!$D$8763+유형화!$F$74*hourly1!E3015/hourly1!$E$8763</f>
        <v>242.86116591597943</v>
      </c>
      <c r="C3014" s="441">
        <f>hourly1!$F3015*유형화!$G$71/hourly1!$F$8763+유형화!$G$72*hourly1!$G3015/hourly1!$F$8763+유형화!$G$74*hourly1!I3015/hourly1!$I$8763</f>
        <v>0.4688103198304473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443">
        <f>유형화!$F$71*hourly1!B3016/hourly1!$B$8763+유형화!$F$72*hourly1!C3016/hourly1!$C$8763+유형화!$F$73*hourly1!D3016/hourly1!$D$8763+유형화!$F$74*hourly1!E3016/hourly1!$E$8763</f>
        <v>341.53209793541674</v>
      </c>
      <c r="C3015" s="441">
        <f>hourly1!$F3016*유형화!$G$71/hourly1!$F$8763+유형화!$G$72*hourly1!$G3016/hourly1!$F$8763+유형화!$G$74*hourly1!I3016/hourly1!$I$8763</f>
        <v>0.44098728080099842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443">
        <f>유형화!$F$71*hourly1!B3017/hourly1!$B$8763+유형화!$F$72*hourly1!C3017/hourly1!$C$8763+유형화!$F$73*hourly1!D3017/hourly1!$D$8763+유형화!$F$74*hourly1!E3017/hourly1!$E$8763</f>
        <v>504.58855373921745</v>
      </c>
      <c r="C3016" s="441">
        <f>hourly1!$F3017*유형화!$G$71/hourly1!$F$8763+유형화!$G$72*hourly1!$G3017/hourly1!$F$8763+유형화!$G$74*hourly1!I3017/hourly1!$I$8763</f>
        <v>0.3456776630180437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443">
        <f>유형화!$F$71*hourly1!B3018/hourly1!$B$8763+유형화!$F$72*hourly1!C3018/hourly1!$C$8763+유형화!$F$73*hourly1!D3018/hourly1!$D$8763+유형화!$F$74*hourly1!E3018/hourly1!$E$8763</f>
        <v>422.55462820051099</v>
      </c>
      <c r="C3017" s="441">
        <f>hourly1!$F3018*유형화!$G$71/hourly1!$F$8763+유형화!$G$72*hourly1!$G3018/hourly1!$F$8763+유형화!$G$74*hourly1!I3018/hourly1!$I$8763</f>
        <v>0.3298133750550451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443">
        <f>유형화!$F$71*hourly1!B3019/hourly1!$B$8763+유형화!$F$72*hourly1!C3019/hourly1!$C$8763+유형화!$F$73*hourly1!D3019/hourly1!$D$8763+유형화!$F$74*hourly1!E3019/hourly1!$E$8763</f>
        <v>366.06225609622942</v>
      </c>
      <c r="C3018" s="441">
        <f>hourly1!$F3019*유형화!$G$71/hourly1!$F$8763+유형화!$G$72*hourly1!$G3019/hourly1!$F$8763+유형화!$G$74*hourly1!I3019/hourly1!$I$8763</f>
        <v>0.34568481868157069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443">
        <f>유형화!$F$71*hourly1!B3020/hourly1!$B$8763+유형화!$F$72*hourly1!C3020/hourly1!$C$8763+유형화!$F$73*hourly1!D3020/hourly1!$D$8763+유형화!$F$74*hourly1!E3020/hourly1!$E$8763</f>
        <v>203.36641923877235</v>
      </c>
      <c r="C3019" s="441">
        <f>hourly1!$F3020*유형화!$G$71/hourly1!$F$8763+유형화!$G$72*hourly1!$G3020/hourly1!$F$8763+유형화!$G$74*hourly1!I3020/hourly1!$I$8763</f>
        <v>0.44102257398890277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443">
        <f>유형화!$F$71*hourly1!B3021/hourly1!$B$8763+유형화!$F$72*hourly1!C3021/hourly1!$C$8763+유형화!$F$73*hourly1!D3021/hourly1!$D$8763+유형화!$F$74*hourly1!E3021/hourly1!$E$8763</f>
        <v>143.44900165065505</v>
      </c>
      <c r="C3020" s="441">
        <f>hourly1!$F3021*유형화!$G$71/hourly1!$F$8763+유형화!$G$72*hourly1!$G3021/hourly1!$F$8763+유형화!$G$74*hourly1!I3021/hourly1!$I$8763</f>
        <v>0.53246710256660224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443">
        <f>유형화!$F$71*hourly1!B3022/hourly1!$B$8763+유형화!$F$72*hourly1!C3022/hourly1!$C$8763+유형화!$F$73*hourly1!D3022/hourly1!$D$8763+유형화!$F$74*hourly1!E3022/hourly1!$E$8763</f>
        <v>151.57512072723125</v>
      </c>
      <c r="C3021" s="441">
        <f>hourly1!$F3022*유형화!$G$71/hourly1!$F$8763+유형화!$G$72*hourly1!$G3022/hourly1!$F$8763+유형화!$G$74*hourly1!I3022/hourly1!$I$8763</f>
        <v>0.53650362449042377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443">
        <f>유형화!$F$71*hourly1!B3023/hourly1!$B$8763+유형화!$F$72*hourly1!C3023/hourly1!$C$8763+유형화!$F$73*hourly1!D3023/hourly1!$D$8763+유형화!$F$74*hourly1!E3023/hourly1!$E$8763</f>
        <v>80.399719274916777</v>
      </c>
      <c r="C3022" s="441">
        <f>hourly1!$F3023*유형화!$G$71/hourly1!$F$8763+유형화!$G$72*hourly1!$G3023/hourly1!$F$8763+유형화!$G$74*hourly1!I3023/hourly1!$I$8763</f>
        <v>0.46509974444440255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443">
        <f>유형화!$F$71*hourly1!B3024/hourly1!$B$8763+유형화!$F$72*hourly1!C3024/hourly1!$C$8763+유형화!$F$73*hourly1!D3024/hourly1!$D$8763+유형화!$F$74*hourly1!E3024/hourly1!$E$8763</f>
        <v>78.270493359282014</v>
      </c>
      <c r="C3023" s="441">
        <f>hourly1!$F3024*유형화!$G$71/hourly1!$F$8763+유형화!$G$72*hourly1!$G3024/hourly1!$F$8763+유형화!$G$74*hourly1!I3024/hourly1!$I$8763</f>
        <v>0.39751304704273505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443">
        <f>유형화!$F$71*hourly1!B3025/hourly1!$B$8763+유형화!$F$72*hourly1!C3025/hourly1!$C$8763+유형화!$F$73*hourly1!D3025/hourly1!$D$8763+유형화!$F$74*hourly1!E3025/hourly1!$E$8763</f>
        <v>76.141262703712897</v>
      </c>
      <c r="C3024" s="441">
        <f>hourly1!$F3025*유형화!$G$71/hourly1!$F$8763+유형화!$G$72*hourly1!$G3025/hourly1!$F$8763+유형화!$G$74*hourly1!I3025/hourly1!$I$8763</f>
        <v>0.31813205755330615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443">
        <f>유형화!$F$71*hourly1!B3026/hourly1!$B$8763+유형화!$F$72*hourly1!C3026/hourly1!$C$8763+유형화!$F$73*hourly1!D3026/hourly1!$D$8763+유형화!$F$74*hourly1!E3026/hourly1!$E$8763</f>
        <v>75.085871359332984</v>
      </c>
      <c r="C3025" s="441">
        <f>hourly1!$F3026*유형화!$G$71/hourly1!$F$8763+유형화!$G$72*hourly1!$G3026/hourly1!$F$8763+유형화!$G$74*hourly1!I3026/hourly1!$I$8763</f>
        <v>0.29442455595255629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443">
        <f>유형화!$F$71*hourly1!B3027/hourly1!$B$8763+유형화!$F$72*hourly1!C3027/hourly1!$C$8763+유형화!$F$73*hourly1!D3027/hourly1!$D$8763+유형화!$F$74*hourly1!E3027/hourly1!$E$8763</f>
        <v>75.085871359332984</v>
      </c>
      <c r="C3026" s="441">
        <f>hourly1!$F3027*유형화!$G$71/hourly1!$F$8763+유형화!$G$72*hourly1!$G3027/hourly1!$F$8763+유형화!$G$74*hourly1!I3027/hourly1!$I$8763</f>
        <v>0.25151828782644531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443">
        <f>유형화!$F$71*hourly1!B3028/hourly1!$B$8763+유형화!$F$72*hourly1!C3028/hourly1!$C$8763+유형화!$F$73*hourly1!D3028/hourly1!$D$8763+유형화!$F$74*hourly1!E3028/hourly1!$E$8763</f>
        <v>75.023218906910159</v>
      </c>
      <c r="C3027" s="441">
        <f>hourly1!$F3028*유형화!$G$71/hourly1!$F$8763+유형화!$G$72*hourly1!$G3028/hourly1!$F$8763+유형화!$G$74*hourly1!I3028/hourly1!$I$8763</f>
        <v>0.23714741109801735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443">
        <f>유형화!$F$71*hourly1!B3029/hourly1!$B$8763+유형화!$F$72*hourly1!C3029/hourly1!$C$8763+유형화!$F$73*hourly1!D3029/hourly1!$D$8763+유형화!$F$74*hourly1!E3029/hourly1!$E$8763</f>
        <v>75.467222778585452</v>
      </c>
      <c r="C3028" s="441">
        <f>hourly1!$F3029*유형화!$G$71/hourly1!$F$8763+유형화!$G$72*hourly1!$G3029/hourly1!$F$8763+유형화!$G$74*hourly1!I3029/hourly1!$I$8763</f>
        <v>0.23385095457829286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443">
        <f>유형화!$F$71*hourly1!B3030/hourly1!$B$8763+유형화!$F$72*hourly1!C3030/hourly1!$C$8763+유형화!$F$73*hourly1!D3030/hourly1!$D$8763+유형화!$F$74*hourly1!E3030/hourly1!$E$8763</f>
        <v>75.793984373768154</v>
      </c>
      <c r="C3029" s="441">
        <f>hourly1!$F3030*유형화!$G$71/hourly1!$F$8763+유형화!$G$72*hourly1!$G3030/hourly1!$F$8763+유형화!$G$74*hourly1!I3030/hourly1!$I$8763</f>
        <v>0.23388800636147075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443">
        <f>유형화!$F$71*hourly1!B3031/hourly1!$B$8763+유형화!$F$72*hourly1!C3031/hourly1!$C$8763+유형화!$F$73*hourly1!D3031/hourly1!$D$8763+유형화!$F$74*hourly1!E3031/hourly1!$E$8763</f>
        <v>76.081015839112155</v>
      </c>
      <c r="C3030" s="441">
        <f>hourly1!$F3031*유형화!$G$71/hourly1!$F$8763+유형화!$G$72*hourly1!$G3031/hourly1!$F$8763+유형화!$G$74*hourly1!I3031/hourly1!$I$8763</f>
        <v>0.23225408942866244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443">
        <f>유형화!$F$71*hourly1!B3032/hourly1!$B$8763+유형화!$F$72*hourly1!C3032/hourly1!$C$8763+유형화!$F$73*hourly1!D3032/hourly1!$D$8763+유형화!$F$74*hourly1!E3032/hourly1!$E$8763</f>
        <v>77.260740401793115</v>
      </c>
      <c r="C3031" s="441">
        <f>hourly1!$F3032*유형화!$G$71/hourly1!$F$8763+유형화!$G$72*hourly1!$G3032/hourly1!$F$8763+유형화!$G$74*hourly1!I3032/hourly1!$I$8763</f>
        <v>0.36995488884621713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443">
        <f>유형화!$F$71*hourly1!B3033/hourly1!$B$8763+유형화!$F$72*hourly1!C3033/hourly1!$C$8763+유형화!$F$73*hourly1!D3033/hourly1!$D$8763+유형화!$F$74*hourly1!E3033/hourly1!$E$8763</f>
        <v>83.593589235931134</v>
      </c>
      <c r="C3032" s="441">
        <f>hourly1!$F3033*유형화!$G$71/hourly1!$F$8763+유형화!$G$72*hourly1!$G3033/hourly1!$F$8763+유형화!$G$74*hourly1!I3033/hourly1!$I$8763</f>
        <v>0.61805526631840257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443">
        <f>유형화!$F$71*hourly1!B3034/hourly1!$B$8763+유형화!$F$72*hourly1!C3034/hourly1!$C$8763+유형화!$F$73*hourly1!D3034/hourly1!$D$8763+유형화!$F$74*hourly1!E3034/hourly1!$E$8763</f>
        <v>205.14936450951356</v>
      </c>
      <c r="C3033" s="441">
        <f>hourly1!$F3034*유형화!$G$71/hourly1!$F$8763+유형화!$G$72*hourly1!$G3034/hourly1!$F$8763+유형화!$G$74*hourly1!I3034/hourly1!$I$8763</f>
        <v>0.54425387514353973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443">
        <f>유형화!$F$71*hourly1!B3035/hourly1!$B$8763+유형화!$F$72*hourly1!C3035/hourly1!$C$8763+유형화!$F$73*hourly1!D3035/hourly1!$D$8763+유형화!$F$74*hourly1!E3035/hourly1!$E$8763</f>
        <v>342.78778956841359</v>
      </c>
      <c r="C3034" s="441">
        <f>hourly1!$F3035*유형화!$G$71/hourly1!$F$8763+유형화!$G$72*hourly1!$G3035/hourly1!$F$8763+유형화!$G$74*hourly1!I3035/hourly1!$I$8763</f>
        <v>0.48523335596071537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443">
        <f>유형화!$F$71*hourly1!B3036/hourly1!$B$8763+유형화!$F$72*hourly1!C3036/hourly1!$C$8763+유형화!$F$73*hourly1!D3036/hourly1!$D$8763+유형화!$F$74*hourly1!E3036/hourly1!$E$8763</f>
        <v>428.46996067027254</v>
      </c>
      <c r="C3035" s="441">
        <f>hourly1!$F3036*유형화!$G$71/hourly1!$F$8763+유형화!$G$72*hourly1!$G3036/hourly1!$F$8763+유형화!$G$74*hourly1!I3036/hourly1!$I$8763</f>
        <v>0.42136766423430205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443">
        <f>유형화!$F$71*hourly1!B3037/hourly1!$B$8763+유형화!$F$72*hourly1!C3037/hourly1!$C$8763+유형화!$F$73*hourly1!D3037/hourly1!$D$8763+유형화!$F$74*hourly1!E3037/hourly1!$E$8763</f>
        <v>512.93924814988804</v>
      </c>
      <c r="C3036" s="441">
        <f>hourly1!$F3037*유형화!$G$71/hourly1!$F$8763+유형화!$G$72*hourly1!$G3037/hourly1!$F$8763+유형화!$G$74*hourly1!I3037/hourly1!$I$8763</f>
        <v>0.39740916863916154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443">
        <f>유형화!$F$71*hourly1!B3038/hourly1!$B$8763+유형화!$F$72*hourly1!C3038/hourly1!$C$8763+유형화!$F$73*hourly1!D3038/hourly1!$D$8763+유형화!$F$74*hourly1!E3038/hourly1!$E$8763</f>
        <v>430.85797066688565</v>
      </c>
      <c r="C3037" s="441">
        <f>hourly1!$F3038*유형화!$G$71/hourly1!$F$8763+유형화!$G$72*hourly1!$G3038/hourly1!$F$8763+유형화!$G$74*hourly1!I3038/hourly1!$I$8763</f>
        <v>0.38541579143818605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443">
        <f>유형화!$F$71*hourly1!B3039/hourly1!$B$8763+유형화!$F$72*hourly1!C3039/hourly1!$C$8763+유형화!$F$73*hourly1!D3039/hourly1!$D$8763+유형화!$F$74*hourly1!E3039/hourly1!$E$8763</f>
        <v>242.85874380951944</v>
      </c>
      <c r="C3038" s="441">
        <f>hourly1!$F3039*유형화!$G$71/hourly1!$F$8763+유형화!$G$72*hourly1!$G3039/hourly1!$F$8763+유형화!$G$74*hourly1!I3039/hourly1!$I$8763</f>
        <v>0.46869698139712557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443">
        <f>유형화!$F$71*hourly1!B3040/hourly1!$B$8763+유형화!$F$72*hourly1!C3040/hourly1!$C$8763+유형화!$F$73*hourly1!D3040/hourly1!$D$8763+유형화!$F$74*hourly1!E3040/hourly1!$E$8763</f>
        <v>341.52939617282925</v>
      </c>
      <c r="C3039" s="441">
        <f>hourly1!$F3040*유형화!$G$71/hourly1!$F$8763+유형화!$G$72*hourly1!$G3040/hourly1!$F$8763+유형화!$G$74*hourly1!I3040/hourly1!$I$8763</f>
        <v>0.44087509455078699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443">
        <f>유형화!$F$71*hourly1!B3041/hourly1!$B$8763+유형화!$F$72*hourly1!C3041/hourly1!$C$8763+유형화!$F$73*hourly1!D3041/hourly1!$D$8763+유형화!$F$74*hourly1!E3041/hourly1!$E$8763</f>
        <v>504.58557706043683</v>
      </c>
      <c r="C3040" s="441">
        <f>hourly1!$F3041*유형화!$G$71/hourly1!$F$8763+유형화!$G$72*hourly1!$G3041/hourly1!$F$8763+유형화!$G$74*hourly1!I3041/hourly1!$I$8763</f>
        <v>0.34560004226114066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443">
        <f>유형화!$F$71*hourly1!B3042/hourly1!$B$8763+유형화!$F$72*hourly1!C3042/hourly1!$C$8763+유형화!$F$73*hourly1!D3042/hourly1!$D$8763+유형화!$F$74*hourly1!E3042/hourly1!$E$8763</f>
        <v>422.55197383726716</v>
      </c>
      <c r="C3041" s="441">
        <f>hourly1!$F3042*유형화!$G$71/hourly1!$F$8763+유형화!$G$72*hourly1!$G3042/hourly1!$F$8763+유형화!$G$74*hourly1!I3042/hourly1!$I$8763</f>
        <v>0.32974454727451002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443">
        <f>유형화!$F$71*hourly1!B3043/hourly1!$B$8763+유형화!$F$72*hourly1!C3043/hourly1!$C$8763+유형화!$F$73*hourly1!D3043/hourly1!$D$8763+유형화!$F$74*hourly1!E3043/hourly1!$E$8763</f>
        <v>366.05939317587365</v>
      </c>
      <c r="C3042" s="441">
        <f>hourly1!$F3043*유형화!$G$71/hourly1!$F$8763+유형화!$G$72*hourly1!$G3043/hourly1!$F$8763+유형화!$G$74*hourly1!I3043/hourly1!$I$8763</f>
        <v>0.34560780433683097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443">
        <f>유형화!$F$71*hourly1!B3044/hourly1!$B$8763+유형화!$F$72*hourly1!C3044/hourly1!$C$8763+유형화!$F$73*hourly1!D3044/hourly1!$D$8763+유형화!$F$74*hourly1!E3044/hourly1!$E$8763</f>
        <v>203.36327192235467</v>
      </c>
      <c r="C3043" s="441">
        <f>hourly1!$F3044*유형화!$G$71/hourly1!$F$8763+유형화!$G$72*hourly1!$G3044/hourly1!$F$8763+유형화!$G$74*hourly1!I3044/hourly1!$I$8763</f>
        <v>0.44090280758664946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443">
        <f>유형화!$F$71*hourly1!B3045/hourly1!$B$8763+유형화!$F$72*hourly1!C3045/hourly1!$C$8763+유형화!$F$73*hourly1!D3045/hourly1!$D$8763+유형화!$F$74*hourly1!E3045/hourly1!$E$8763</f>
        <v>143.44740903270878</v>
      </c>
      <c r="C3044" s="441">
        <f>hourly1!$F3045*유형화!$G$71/hourly1!$F$8763+유형화!$G$72*hourly1!$G3045/hourly1!$F$8763+유형화!$G$74*hourly1!I3045/hourly1!$I$8763</f>
        <v>0.53232835546363744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443">
        <f>유형화!$F$71*hourly1!B3046/hourly1!$B$8763+유형화!$F$72*hourly1!C3046/hourly1!$C$8763+유형화!$F$73*hourly1!D3046/hourly1!$D$8763+유형화!$F$74*hourly1!E3046/hourly1!$E$8763</f>
        <v>151.57402580239318</v>
      </c>
      <c r="C3045" s="441">
        <f>hourly1!$F3046*유형화!$G$71/hourly1!$F$8763+유형화!$G$72*hourly1!$G3046/hourly1!$F$8763+유형화!$G$74*hourly1!I3046/hourly1!$I$8763</f>
        <v>0.53638834553817893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443">
        <f>유형화!$F$71*hourly1!B3047/hourly1!$B$8763+유형화!$F$72*hourly1!C3047/hourly1!$C$8763+유형화!$F$73*hourly1!D3047/hourly1!$D$8763+유형화!$F$74*hourly1!E3047/hourly1!$E$8763</f>
        <v>80.399719274916777</v>
      </c>
      <c r="C3046" s="441">
        <f>hourly1!$F3047*유형화!$G$71/hourly1!$F$8763+유형화!$G$72*hourly1!$G3047/hourly1!$F$8763+유형화!$G$74*hourly1!I3047/hourly1!$I$8763</f>
        <v>0.46496481773806664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443">
        <f>유형화!$F$71*hourly1!B3048/hourly1!$B$8763+유형화!$F$72*hourly1!C3048/hourly1!$C$8763+유형화!$F$73*hourly1!D3048/hourly1!$D$8763+유형화!$F$74*hourly1!E3048/hourly1!$E$8763</f>
        <v>78.270493359282014</v>
      </c>
      <c r="C3047" s="441">
        <f>hourly1!$F3048*유형화!$G$71/hourly1!$F$8763+유형화!$G$72*hourly1!$G3048/hourly1!$F$8763+유형화!$G$74*hourly1!I3048/hourly1!$I$8763</f>
        <v>0.39743645718651033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443">
        <f>유형화!$F$71*hourly1!B3049/hourly1!$B$8763+유형화!$F$72*hourly1!C3049/hourly1!$C$8763+유형화!$F$73*hourly1!D3049/hourly1!$D$8763+유형화!$F$74*hourly1!E3049/hourly1!$E$8763</f>
        <v>76.141262703712897</v>
      </c>
      <c r="C3048" s="441">
        <f>hourly1!$F3049*유형화!$G$71/hourly1!$F$8763+유형화!$G$72*hourly1!$G3049/hourly1!$F$8763+유형화!$G$74*hourly1!I3049/hourly1!$I$8763</f>
        <v>0.31807517609238817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443">
        <f>유형화!$F$71*hourly1!B3050/hourly1!$B$8763+유형화!$F$72*hourly1!C3050/hourly1!$C$8763+유형화!$F$73*hourly1!D3050/hourly1!$D$8763+유형화!$F$74*hourly1!E3050/hourly1!$E$8763</f>
        <v>75.085871359332984</v>
      </c>
      <c r="C3049" s="441">
        <f>hourly1!$F3050*유형화!$G$71/hourly1!$F$8763+유형화!$G$72*hourly1!$G3050/hourly1!$F$8763+유형화!$G$74*hourly1!I3050/hourly1!$I$8763</f>
        <v>0.29437658875043948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443">
        <f>유형화!$F$71*hourly1!B3051/hourly1!$B$8763+유형화!$F$72*hourly1!C3051/hourly1!$C$8763+유형화!$F$73*hourly1!D3051/hourly1!$D$8763+유형화!$F$74*hourly1!E3051/hourly1!$E$8763</f>
        <v>75.085871359332984</v>
      </c>
      <c r="C3050" s="441">
        <f>hourly1!$F3051*유형화!$G$71/hourly1!$F$8763+유형화!$G$72*hourly1!$G3051/hourly1!$F$8763+유형화!$G$74*hourly1!I3051/hourly1!$I$8763</f>
        <v>0.2514777188527203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443">
        <f>유형화!$F$71*hourly1!B3052/hourly1!$B$8763+유형화!$F$72*hourly1!C3052/hourly1!$C$8763+유형화!$F$73*hourly1!D3052/hourly1!$D$8763+유형화!$F$74*hourly1!E3052/hourly1!$E$8763</f>
        <v>74.768210438129074</v>
      </c>
      <c r="C3051" s="441">
        <f>hourly1!$F3052*유형화!$G$71/hourly1!$F$8763+유형화!$G$72*hourly1!$G3052/hourly1!$F$8763+유형화!$G$74*hourly1!I3052/hourly1!$I$8763</f>
        <v>0.23708846783574411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443">
        <f>유형화!$F$71*hourly1!B3053/hourly1!$B$8763+유형화!$F$72*hourly1!C3053/hourly1!$C$8763+유형화!$F$73*hourly1!D3053/hourly1!$D$8763+유형화!$F$74*hourly1!E3053/hourly1!$E$8763</f>
        <v>74.768210438129074</v>
      </c>
      <c r="C3052" s="441">
        <f>hourly1!$F3053*유형화!$G$71/hourly1!$F$8763+유형화!$G$72*hourly1!$G3053/hourly1!$F$8763+유형화!$G$74*hourly1!I3053/hourly1!$I$8763</f>
        <v>0.23368121981378379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443">
        <f>유형화!$F$71*hourly1!B3054/hourly1!$B$8763+유형화!$F$72*hourly1!C3054/hourly1!$C$8763+유형화!$F$73*hourly1!D3054/hourly1!$D$8763+유형화!$F$74*hourly1!E3054/hourly1!$E$8763</f>
        <v>74.768210438129074</v>
      </c>
      <c r="C3053" s="441">
        <f>hourly1!$F3054*유형화!$G$71/hourly1!$F$8763+유형화!$G$72*hourly1!$G3054/hourly1!$F$8763+유형화!$G$74*hourly1!I3054/hourly1!$I$8763</f>
        <v>0.23370947862059385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443">
        <f>유형화!$F$71*hourly1!B3055/hourly1!$B$8763+유형화!$F$72*hourly1!C3055/hourly1!$C$8763+유형화!$F$73*hourly1!D3055/hourly1!$D$8763+유형화!$F$74*hourly1!E3055/hourly1!$E$8763</f>
        <v>74.768210438129074</v>
      </c>
      <c r="C3054" s="441">
        <f>hourly1!$F3055*유형화!$G$71/hourly1!$F$8763+유형화!$G$72*hourly1!$G3055/hourly1!$F$8763+유형화!$G$74*hourly1!I3055/hourly1!$I$8763</f>
        <v>0.23214069035412446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443">
        <f>유형화!$F$71*hourly1!B3056/hourly1!$B$8763+유형화!$F$72*hourly1!C3056/hourly1!$C$8763+유형화!$F$73*hourly1!D3056/hourly1!$D$8763+유형화!$F$74*hourly1!E3056/hourly1!$E$8763</f>
        <v>76.0405438384131</v>
      </c>
      <c r="C3055" s="441">
        <f>hourly1!$F3056*유형화!$G$71/hourly1!$F$8763+유형화!$G$72*hourly1!$G3056/hourly1!$F$8763+유형화!$G$74*hourly1!I3056/hourly1!$I$8763</f>
        <v>0.36982323676556428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443">
        <f>유형화!$F$71*hourly1!B3057/hourly1!$B$8763+유형화!$F$72*hourly1!C3057/hourly1!$C$8763+유형화!$F$73*hourly1!D3057/hourly1!$D$8763+유형화!$F$74*hourly1!E3057/hourly1!$E$8763</f>
        <v>82.639672705249694</v>
      </c>
      <c r="C3056" s="441">
        <f>hourly1!$F3057*유형화!$G$71/hourly1!$F$8763+유형화!$G$72*hourly1!$G3057/hourly1!$F$8763+유형화!$G$74*hourly1!I3057/hourly1!$I$8763</f>
        <v>0.61653432397161789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443">
        <f>유형화!$F$71*hourly1!B3058/hourly1!$B$8763+유형화!$F$72*hourly1!C3058/hourly1!$C$8763+유형화!$F$73*hourly1!D3058/hourly1!$D$8763+유형화!$F$74*hourly1!E3058/hourly1!$E$8763</f>
        <v>204.1280366323079</v>
      </c>
      <c r="C3057" s="441">
        <f>hourly1!$F3058*유형화!$G$71/hourly1!$F$8763+유형화!$G$72*hourly1!$G3058/hourly1!$F$8763+유형화!$G$74*hourly1!I3058/hourly1!$I$8763</f>
        <v>0.54081133393367464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443">
        <f>유형화!$F$71*hourly1!B3059/hourly1!$B$8763+유형화!$F$72*hourly1!C3059/hourly1!$C$8763+유형화!$F$73*hourly1!D3059/hourly1!$D$8763+유형화!$F$74*hourly1!E3059/hourly1!$E$8763</f>
        <v>342.66245148402743</v>
      </c>
      <c r="C3058" s="441">
        <f>hourly1!$F3059*유형화!$G$71/hourly1!$F$8763+유형화!$G$72*hourly1!$G3059/hourly1!$F$8763+유형화!$G$74*hourly1!I3059/hourly1!$I$8763</f>
        <v>0.48498424184402922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443">
        <f>유형화!$F$71*hourly1!B3060/hourly1!$B$8763+유형화!$F$72*hourly1!C3060/hourly1!$C$8763+유형화!$F$73*hourly1!D3060/hourly1!$D$8763+유형화!$F$74*hourly1!E3060/hourly1!$E$8763</f>
        <v>428.46710722978543</v>
      </c>
      <c r="C3059" s="441">
        <f>hourly1!$F3060*유형화!$G$71/hourly1!$F$8763+유형화!$G$72*hourly1!$G3060/hourly1!$F$8763+유형화!$G$74*hourly1!I3060/hourly1!$I$8763</f>
        <v>0.42124310717595981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443">
        <f>유형화!$F$71*hourly1!B3061/hourly1!$B$8763+유형화!$F$72*hourly1!C3061/hourly1!$C$8763+유형화!$F$73*hourly1!D3061/hourly1!$D$8763+유형화!$F$74*hourly1!E3061/hourly1!$E$8763</f>
        <v>512.93663644605351</v>
      </c>
      <c r="C3060" s="441">
        <f>hourly1!$F3061*유형화!$G$71/hourly1!$F$8763+유형화!$G$72*hourly1!$G3061/hourly1!$F$8763+유형화!$G$74*hourly1!I3061/hourly1!$I$8763</f>
        <v>0.39731129371600415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443">
        <f>유형화!$F$71*hourly1!B3062/hourly1!$B$8763+유형화!$F$72*hourly1!C3062/hourly1!$C$8763+유형화!$F$73*hourly1!D3062/hourly1!$D$8763+유형화!$F$74*hourly1!E3062/hourly1!$E$8763</f>
        <v>430.85484231020541</v>
      </c>
      <c r="C3061" s="441">
        <f>hourly1!$F3062*유형화!$G$71/hourly1!$F$8763+유형화!$G$72*hourly1!$G3062/hourly1!$F$8763+유형화!$G$74*hourly1!I3062/hourly1!$I$8763</f>
        <v>0.38530633404270953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443">
        <f>유형화!$F$71*hourly1!B3063/hourly1!$B$8763+유형화!$F$72*hourly1!C3063/hourly1!$C$8763+유형화!$F$73*hourly1!D3063/hourly1!$D$8763+유형화!$F$74*hourly1!E3063/hourly1!$E$8763</f>
        <v>242.85608470634128</v>
      </c>
      <c r="C3062" s="441">
        <f>hourly1!$F3063*유형화!$G$71/hourly1!$F$8763+유형화!$G$72*hourly1!$G3063/hourly1!$F$8763+유형화!$G$74*hourly1!I3063/hourly1!$I$8763</f>
        <v>0.46854519643265047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443">
        <f>유형화!$F$71*hourly1!B3064/hourly1!$B$8763+유형화!$F$72*hourly1!C3064/hourly1!$C$8763+유형화!$F$73*hourly1!D3064/hourly1!$D$8763+유형화!$F$74*hourly1!E3064/hourly1!$E$8763</f>
        <v>341.52640527424563</v>
      </c>
      <c r="C3063" s="441">
        <f>hourly1!$F3064*유형화!$G$71/hourly1!$F$8763+유형화!$G$72*hourly1!$G3064/hourly1!$F$8763+유형화!$G$74*hourly1!I3064/hourly1!$I$8763</f>
        <v>0.44072603844104674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443">
        <f>유형화!$F$71*hourly1!B3065/hourly1!$B$8763+유형화!$F$72*hourly1!C3065/hourly1!$C$8763+유형화!$F$73*hourly1!D3065/hourly1!$D$8763+유형화!$F$74*hourly1!E3065/hourly1!$E$8763</f>
        <v>504.5821880073666</v>
      </c>
      <c r="C3064" s="441">
        <f>hourly1!$F3065*유형화!$G$71/hourly1!$F$8763+유형화!$G$72*hourly1!$G3065/hourly1!$F$8763+유형화!$G$74*hourly1!I3065/hourly1!$I$8763</f>
        <v>0.34549434462107609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443">
        <f>유형화!$F$71*hourly1!B3066/hourly1!$B$8763+유형화!$F$72*hourly1!C3066/hourly1!$C$8763+유형화!$F$73*hourly1!D3066/hourly1!$D$8763+유형화!$F$74*hourly1!E3066/hourly1!$E$8763</f>
        <v>422.54875068189972</v>
      </c>
      <c r="C3065" s="441">
        <f>hourly1!$F3066*유형화!$G$71/hourly1!$F$8763+유형화!$G$72*hourly1!$G3066/hourly1!$F$8763+유형화!$G$74*hourly1!I3066/hourly1!$I$8763</f>
        <v>0.32964649042770366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443">
        <f>유형화!$F$71*hourly1!B3067/hourly1!$B$8763+유형화!$F$72*hourly1!C3067/hourly1!$C$8763+유형화!$F$73*hourly1!D3067/hourly1!$D$8763+유형화!$F$74*hourly1!E3067/hourly1!$E$8763</f>
        <v>366.05631221853702</v>
      </c>
      <c r="C3066" s="441">
        <f>hourly1!$F3067*유형화!$G$71/hourly1!$F$8763+유형화!$G$72*hourly1!$G3067/hourly1!$F$8763+유형화!$G$74*hourly1!I3067/hourly1!$I$8763</f>
        <v>0.34551114223800017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443">
        <f>유형화!$F$71*hourly1!B3068/hourly1!$B$8763+유형화!$F$72*hourly1!C3068/hourly1!$C$8763+유형화!$F$73*hourly1!D3068/hourly1!$D$8763+유형화!$F$74*hourly1!E3068/hourly1!$E$8763</f>
        <v>203.35949893460091</v>
      </c>
      <c r="C3067" s="441">
        <f>hourly1!$F3068*유형화!$G$71/hourly1!$F$8763+유형화!$G$72*hourly1!$G3068/hourly1!$F$8763+유형화!$G$74*hourly1!I3068/hourly1!$I$8763</f>
        <v>0.4407299194788919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443">
        <f>유형화!$F$71*hourly1!B3069/hourly1!$B$8763+유형화!$F$72*hourly1!C3069/hourly1!$C$8763+유형화!$F$73*hourly1!D3069/hourly1!$D$8763+유형화!$F$74*hourly1!E3069/hourly1!$E$8763</f>
        <v>143.44527132231065</v>
      </c>
      <c r="C3068" s="441">
        <f>hourly1!$F3069*유형화!$G$71/hourly1!$F$8763+유형화!$G$72*hourly1!$G3069/hourly1!$F$8763+유형화!$G$74*hourly1!I3069/hourly1!$I$8763</f>
        <v>0.53207845301113954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443">
        <f>유형화!$F$71*hourly1!B3070/hourly1!$B$8763+유형화!$F$72*hourly1!C3070/hourly1!$C$8763+유형화!$F$73*hourly1!D3070/hourly1!$D$8763+유형화!$F$74*hourly1!E3070/hourly1!$E$8763</f>
        <v>151.5722341072036</v>
      </c>
      <c r="C3069" s="441">
        <f>hourly1!$F3070*유형화!$G$71/hourly1!$F$8763+유형화!$G$72*hourly1!$G3070/hourly1!$F$8763+유형화!$G$74*hourly1!I3070/hourly1!$I$8763</f>
        <v>0.53611782507212868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443">
        <f>유형화!$F$71*hourly1!B3071/hourly1!$B$8763+유형화!$F$72*hourly1!C3071/hourly1!$C$8763+유형화!$F$73*hourly1!D3071/hourly1!$D$8763+유형화!$F$74*hourly1!E3071/hourly1!$E$8763</f>
        <v>80.399719274916777</v>
      </c>
      <c r="C3070" s="441">
        <f>hourly1!$F3071*유형화!$G$71/hourly1!$F$8763+유형화!$G$72*hourly1!$G3071/hourly1!$F$8763+유형화!$G$74*hourly1!I3071/hourly1!$I$8763</f>
        <v>0.46476500493025774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443">
        <f>유형화!$F$71*hourly1!B3072/hourly1!$B$8763+유형화!$F$72*hourly1!C3072/hourly1!$C$8763+유형화!$F$73*hourly1!D3072/hourly1!$D$8763+유형화!$F$74*hourly1!E3072/hourly1!$E$8763</f>
        <v>78.270493359282014</v>
      </c>
      <c r="C3071" s="441">
        <f>hourly1!$F3072*유형화!$G$71/hourly1!$F$8763+유형화!$G$72*hourly1!$G3072/hourly1!$F$8763+유형화!$G$74*hourly1!I3072/hourly1!$I$8763</f>
        <v>0.39728261042067925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443">
        <f>유형화!$F$71*hourly1!B3073/hourly1!$B$8763+유형화!$F$72*hourly1!C3073/hourly1!$C$8763+유형화!$F$73*hourly1!D3073/hourly1!$D$8763+유형화!$F$74*hourly1!E3073/hourly1!$E$8763</f>
        <v>76.141262703712897</v>
      </c>
      <c r="C3072" s="441">
        <f>hourly1!$F3073*유형화!$G$71/hourly1!$F$8763+유형화!$G$72*hourly1!$G3073/hourly1!$F$8763+유형화!$G$74*hourly1!I3073/hourly1!$I$8763</f>
        <v>0.31798027258883099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443">
        <f>유형화!$F$71*hourly1!B3074/hourly1!$B$8763+유형화!$F$72*hourly1!C3074/hourly1!$C$8763+유형화!$F$73*hourly1!D3074/hourly1!$D$8763+유형화!$F$74*hourly1!E3074/hourly1!$E$8763</f>
        <v>75.085871359332984</v>
      </c>
      <c r="C3073" s="441">
        <f>hourly1!$F3074*유형화!$G$71/hourly1!$F$8763+유형화!$G$72*hourly1!$G3074/hourly1!$F$8763+유형화!$G$74*hourly1!I3074/hourly1!$I$8763</f>
        <v>0.29429563272663833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443">
        <f>유형화!$F$71*hourly1!B3075/hourly1!$B$8763+유형화!$F$72*hourly1!C3075/hourly1!$C$8763+유형화!$F$73*hourly1!D3075/hourly1!$D$8763+유형화!$F$74*hourly1!E3075/hourly1!$E$8763</f>
        <v>75.085871359332984</v>
      </c>
      <c r="C3074" s="441">
        <f>hourly1!$F3075*유형화!$G$71/hourly1!$F$8763+유형화!$G$72*hourly1!$G3075/hourly1!$F$8763+유형화!$G$74*hourly1!I3075/hourly1!$I$8763</f>
        <v>0.25141974584990834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443">
        <f>유형화!$F$71*hourly1!B3076/hourly1!$B$8763+유형화!$F$72*hourly1!C3076/hourly1!$C$8763+유형화!$F$73*hourly1!D3076/hourly1!$D$8763+유형화!$F$74*hourly1!E3076/hourly1!$E$8763</f>
        <v>74.768210438129074</v>
      </c>
      <c r="C3075" s="441">
        <f>hourly1!$F3076*유형화!$G$71/hourly1!$F$8763+유형화!$G$72*hourly1!$G3076/hourly1!$F$8763+유형화!$G$74*hourly1!I3076/hourly1!$I$8763</f>
        <v>0.23702722020725034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443">
        <f>유형화!$F$71*hourly1!B3077/hourly1!$B$8763+유형화!$F$72*hourly1!C3077/hourly1!$C$8763+유형화!$F$73*hourly1!D3077/hourly1!$D$8763+유형화!$F$74*hourly1!E3077/hourly1!$E$8763</f>
        <v>74.768210438129074</v>
      </c>
      <c r="C3076" s="441">
        <f>hourly1!$F3077*유형화!$G$71/hourly1!$F$8763+유형화!$G$72*hourly1!$G3077/hourly1!$F$8763+유형화!$G$74*hourly1!I3077/hourly1!$I$8763</f>
        <v>0.23351197017900549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443">
        <f>유형화!$F$71*hourly1!B3078/hourly1!$B$8763+유형화!$F$72*hourly1!C3078/hourly1!$C$8763+유형화!$F$73*hourly1!D3078/hourly1!$D$8763+유형화!$F$74*hourly1!E3078/hourly1!$E$8763</f>
        <v>74.768210438129074</v>
      </c>
      <c r="C3077" s="441">
        <f>hourly1!$F3078*유형화!$G$71/hourly1!$F$8763+유형화!$G$72*hourly1!$G3078/hourly1!$F$8763+유형화!$G$74*hourly1!I3078/hourly1!$I$8763</f>
        <v>0.2335523572290816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443">
        <f>유형화!$F$71*hourly1!B3079/hourly1!$B$8763+유형화!$F$72*hourly1!C3079/hourly1!$C$8763+유형화!$F$73*hourly1!D3079/hourly1!$D$8763+유형화!$F$74*hourly1!E3079/hourly1!$E$8763</f>
        <v>74.768210438129074</v>
      </c>
      <c r="C3078" s="441">
        <f>hourly1!$F3079*유형화!$G$71/hourly1!$F$8763+유형화!$G$72*hourly1!$G3079/hourly1!$F$8763+유형화!$G$74*hourly1!I3079/hourly1!$I$8763</f>
        <v>0.23206155356681318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443">
        <f>유형화!$F$71*hourly1!B3080/hourly1!$B$8763+유형화!$F$72*hourly1!C3080/hourly1!$C$8763+유형화!$F$73*hourly1!D3080/hourly1!$D$8763+유형화!$F$74*hourly1!E3080/hourly1!$E$8763</f>
        <v>75.823601782508987</v>
      </c>
      <c r="C3079" s="441">
        <f>hourly1!$F3080*유형화!$G$71/hourly1!$F$8763+유형화!$G$72*hourly1!$G3080/hourly1!$F$8763+유형화!$G$74*hourly1!I3080/hourly1!$I$8763</f>
        <v>0.3697581687404411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443">
        <f>유형화!$F$71*hourly1!B3081/hourly1!$B$8763+유형화!$F$72*hourly1!C3081/hourly1!$C$8763+유형화!$F$73*hourly1!D3081/hourly1!$D$8763+유형화!$F$74*hourly1!E3081/hourly1!$E$8763</f>
        <v>82.639672705249694</v>
      </c>
      <c r="C3080" s="441">
        <f>hourly1!$F3081*유형화!$G$71/hourly1!$F$8763+유형화!$G$72*hourly1!$G3081/hourly1!$F$8763+유형화!$G$74*hourly1!I3081/hourly1!$I$8763</f>
        <v>0.61633420795772731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443">
        <f>유형화!$F$71*hourly1!B3082/hourly1!$B$8763+유형화!$F$72*hourly1!C3082/hourly1!$C$8763+유형화!$F$73*hourly1!D3082/hourly1!$D$8763+유형화!$F$74*hourly1!E3082/hourly1!$E$8763</f>
        <v>203.95580163732467</v>
      </c>
      <c r="C3081" s="441">
        <f>hourly1!$F3082*유형화!$G$71/hourly1!$F$8763+유형화!$G$72*hourly1!$G3082/hourly1!$F$8763+유형화!$G$74*hourly1!I3082/hourly1!$I$8763</f>
        <v>0.54064463122998208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443">
        <f>유형화!$F$71*hourly1!B3083/hourly1!$B$8763+유형화!$F$72*hourly1!C3083/hourly1!$C$8763+유형화!$F$73*hourly1!D3083/hourly1!$D$8763+유형화!$F$74*hourly1!E3083/hourly1!$E$8763</f>
        <v>342.66001041783005</v>
      </c>
      <c r="C3082" s="441">
        <f>hourly1!$F3083*유형화!$G$71/hourly1!$F$8763+유형화!$G$72*hourly1!$G3083/hourly1!$F$8763+유형화!$G$74*hourly1!I3083/hourly1!$I$8763</f>
        <v>0.48481159630113702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443">
        <f>유형화!$F$71*hourly1!B3084/hourly1!$B$8763+유형화!$F$72*hourly1!C3084/hourly1!$C$8763+유형화!$F$73*hourly1!D3084/hourly1!$D$8763+유형화!$F$74*hourly1!E3084/hourly1!$E$8763</f>
        <v>428.46414003087364</v>
      </c>
      <c r="C3083" s="441">
        <f>hourly1!$F3084*유형화!$G$71/hourly1!$F$8763+유형화!$G$72*hourly1!$G3084/hourly1!$F$8763+유형화!$G$74*hourly1!I3084/hourly1!$I$8763</f>
        <v>0.42110193442434191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443">
        <f>유형화!$F$71*hourly1!B3085/hourly1!$B$8763+유형화!$F$72*hourly1!C3085/hourly1!$C$8763+유형화!$F$73*hourly1!D3085/hourly1!$D$8763+유형화!$F$74*hourly1!E3085/hourly1!$E$8763</f>
        <v>512.93352704911081</v>
      </c>
      <c r="C3084" s="441">
        <f>hourly1!$F3085*유형화!$G$71/hourly1!$F$8763+유형화!$G$72*hourly1!$G3085/hourly1!$F$8763+유형화!$G$74*hourly1!I3085/hourly1!$I$8763</f>
        <v>0.39717667021575054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443">
        <f>유형화!$F$71*hourly1!B3086/hourly1!$B$8763+유형화!$F$72*hourly1!C3086/hourly1!$C$8763+유형화!$F$73*hourly1!D3086/hourly1!$D$8763+유형화!$F$74*hourly1!E3086/hourly1!$E$8763</f>
        <v>430.85197938984965</v>
      </c>
      <c r="C3085" s="441">
        <f>hourly1!$F3086*유형화!$G$71/hourly1!$F$8763+유형화!$G$72*hourly1!$G3086/hourly1!$F$8763+유형화!$G$74*hourly1!I3086/hourly1!$I$8763</f>
        <v>0.38519408715128178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443">
        <f>유형화!$F$71*hourly1!B3087/hourly1!$B$8763+유형화!$F$72*hourly1!C3087/hourly1!$C$8763+유형화!$F$73*hourly1!D3087/hourly1!$D$8763+유형화!$F$74*hourly1!E3087/hourly1!$E$8763</f>
        <v>242.85356780119398</v>
      </c>
      <c r="C3086" s="441">
        <f>hourly1!$F3087*유형화!$G$71/hourly1!$F$8763+유형화!$G$72*hourly1!$G3087/hourly1!$F$8763+유형화!$G$74*hourly1!I3087/hourly1!$I$8763</f>
        <v>0.46838158643099148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443">
        <f>유형화!$F$71*hourly1!B3088/hourly1!$B$8763+유형화!$F$72*hourly1!C3088/hourly1!$C$8763+유형화!$F$73*hourly1!D3088/hourly1!$D$8763+유형화!$F$74*hourly1!E3088/hourly1!$E$8763</f>
        <v>341.5239642080482</v>
      </c>
      <c r="C3087" s="441">
        <f>hourly1!$F3088*유형화!$G$71/hourly1!$F$8763+유형화!$G$72*hourly1!$G3088/hourly1!$F$8763+유형화!$G$74*hourly1!I3088/hourly1!$I$8763</f>
        <v>0.44059687265026226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443">
        <f>유형화!$F$71*hourly1!B3089/hourly1!$B$8763+유형화!$F$72*hourly1!C3089/hourly1!$C$8763+유형화!$F$73*hourly1!D3089/hourly1!$D$8763+유형화!$F$74*hourly1!E3089/hourly1!$E$8763</f>
        <v>504.57983225998771</v>
      </c>
      <c r="C3088" s="441">
        <f>hourly1!$F3089*유형화!$G$71/hourly1!$F$8763+유형화!$G$72*hourly1!$G3089/hourly1!$F$8763+유형화!$G$74*hourly1!I3089/hourly1!$I$8763</f>
        <v>0.34541890694796157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443">
        <f>유형화!$F$71*hourly1!B3090/hourly1!$B$8763+유형화!$F$72*hourly1!C3090/hourly1!$C$8763+유형화!$F$73*hourly1!D3090/hourly1!$D$8763+유형화!$F$74*hourly1!E3090/hourly1!$E$8763</f>
        <v>422.54670303025449</v>
      </c>
      <c r="C3089" s="441">
        <f>hourly1!$F3090*유형화!$G$71/hourly1!$F$8763+유형화!$G$72*hourly1!$G3090/hourly1!$F$8763+유형화!$G$74*hourly1!I3090/hourly1!$I$8763</f>
        <v>0.32958142240258043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443">
        <f>유형화!$F$71*hourly1!B3091/hourly1!$B$8763+유형화!$F$72*hourly1!C3091/hourly1!$C$8763+유형화!$F$73*hourly1!D3091/hourly1!$D$8763+유형화!$F$74*hourly1!E3091/hourly1!$E$8763</f>
        <v>366.05380953319286</v>
      </c>
      <c r="C3090" s="441">
        <f>hourly1!$F3091*유형화!$G$71/hourly1!$F$8763+유형화!$G$72*hourly1!$G3091/hourly1!$F$8763+유형화!$G$74*hourly1!I3091/hourly1!$I$8763</f>
        <v>0.3454259413290553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443">
        <f>유형화!$F$71*hourly1!B3092/hourly1!$B$8763+유형화!$F$72*hourly1!C3092/hourly1!$C$8763+유형화!$F$73*hourly1!D3092/hourly1!$D$8763+유형화!$F$74*hourly1!E3092/hourly1!$E$8763</f>
        <v>203.3569915093224</v>
      </c>
      <c r="C3091" s="441">
        <f>hourly1!$F3092*유형화!$G$71/hourly1!$F$8763+유형화!$G$72*hourly1!$G3092/hourly1!$F$8763+유형화!$G$74*hourly1!I3092/hourly1!$I$8763</f>
        <v>0.4406101530766392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443">
        <f>유형화!$F$71*hourly1!B3093/hourly1!$B$8763+유형화!$F$72*hourly1!C3093/hourly1!$C$8763+유형화!$F$73*hourly1!D3093/hourly1!$D$8763+유형화!$F$74*hourly1!E3093/hourly1!$E$8763</f>
        <v>143.443986800098</v>
      </c>
      <c r="C3092" s="441">
        <f>hourly1!$F3093*유형화!$G$71/hourly1!$F$8763+유형화!$G$72*hourly1!$G3093/hourly1!$F$8763+유형화!$G$74*hourly1!I3093/hourly1!$I$8763</f>
        <v>0.53192418175679534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443">
        <f>유형화!$F$71*hourly1!B3094/hourly1!$B$8763+유형화!$F$72*hourly1!C3094/hourly1!$C$8763+유형화!$F$73*hourly1!D3094/hourly1!$D$8763+유형화!$F$74*hourly1!E3094/hourly1!$E$8763</f>
        <v>151.57131929987136</v>
      </c>
      <c r="C3093" s="441">
        <f>hourly1!$F3094*유형화!$G$71/hourly1!$F$8763+유형화!$G$72*hourly1!$G3094/hourly1!$F$8763+유형화!$G$74*hourly1!I3094/hourly1!$I$8763</f>
        <v>0.53597744065632358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443">
        <f>유형화!$F$71*hourly1!B3095/hourly1!$B$8763+유형화!$F$72*hourly1!C3095/hourly1!$C$8763+유형화!$F$73*hourly1!D3095/hourly1!$D$8763+유형화!$F$74*hourly1!E3095/hourly1!$E$8763</f>
        <v>80.399719274916777</v>
      </c>
      <c r="C3094" s="441">
        <f>hourly1!$F3095*유형화!$G$71/hourly1!$F$8763+유형화!$G$72*hourly1!$G3095/hourly1!$F$8763+유형화!$G$74*hourly1!I3095/hourly1!$I$8763</f>
        <v>0.46466337025168786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443">
        <f>유형화!$F$71*hourly1!B3096/hourly1!$B$8763+유형화!$F$72*hourly1!C3096/hourly1!$C$8763+유형화!$F$73*hourly1!D3096/hourly1!$D$8763+유형화!$F$74*hourly1!E3096/hourly1!$E$8763</f>
        <v>78.270493359282014</v>
      </c>
      <c r="C3095" s="441">
        <f>hourly1!$F3096*유형화!$G$71/hourly1!$F$8763+유형화!$G$72*hourly1!$G3096/hourly1!$F$8763+유형화!$G$74*hourly1!I3096/hourly1!$I$8763</f>
        <v>0.39722724499017015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443">
        <f>유형화!$F$71*hourly1!B3097/hourly1!$B$8763+유형화!$F$72*hourly1!C3097/hourly1!$C$8763+유형화!$F$73*hourly1!D3097/hourly1!$D$8763+유형화!$F$74*hourly1!E3097/hourly1!$E$8763</f>
        <v>76.141262703712897</v>
      </c>
      <c r="C3096" s="441">
        <f>hourly1!$F3097*유형화!$G$71/hourly1!$F$8763+유형화!$G$72*hourly1!$G3097/hourly1!$F$8763+유형화!$G$74*hourly1!I3097/hourly1!$I$8763</f>
        <v>0.31795486391918854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443">
        <f>유형화!$F$71*hourly1!B3098/hourly1!$B$8763+유형화!$F$72*hourly1!C3098/hourly1!$C$8763+유형화!$F$73*hourly1!D3098/hourly1!$D$8763+유형화!$F$74*hourly1!E3098/hourly1!$E$8763</f>
        <v>75.085871359332984</v>
      </c>
      <c r="C3097" s="441">
        <f>hourly1!$F3098*유형화!$G$71/hourly1!$F$8763+유형화!$G$72*hourly1!$G3098/hourly1!$F$8763+유형화!$G$74*hourly1!I3098/hourly1!$I$8763</f>
        <v>0.2942856875671595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443">
        <f>유형화!$F$71*hourly1!B3099/hourly1!$B$8763+유형화!$F$72*hourly1!C3099/hourly1!$C$8763+유형화!$F$73*hourly1!D3099/hourly1!$D$8763+유형화!$F$74*hourly1!E3099/hourly1!$E$8763</f>
        <v>75.085871359332984</v>
      </c>
      <c r="C3098" s="441">
        <f>hourly1!$F3099*유형화!$G$71/hourly1!$F$8763+유형화!$G$72*hourly1!$G3099/hourly1!$F$8763+유형화!$G$74*hourly1!I3099/hourly1!$I$8763</f>
        <v>0.25140961876678114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443">
        <f>유형화!$F$71*hourly1!B3100/hourly1!$B$8763+유형화!$F$72*hourly1!C3100/hourly1!$C$8763+유형화!$F$73*hourly1!D3100/hourly1!$D$8763+유형화!$F$74*hourly1!E3100/hourly1!$E$8763</f>
        <v>74.768210438129074</v>
      </c>
      <c r="C3099" s="441">
        <f>hourly1!$F3100*유형화!$G$71/hourly1!$F$8763+유형화!$G$72*hourly1!$G3100/hourly1!$F$8763+유형화!$G$74*hourly1!I3100/hourly1!$I$8763</f>
        <v>0.23701163541465339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443">
        <f>유형화!$F$71*hourly1!B3101/hourly1!$B$8763+유형화!$F$72*hourly1!C3101/hourly1!$C$8763+유형화!$F$73*hourly1!D3101/hourly1!$D$8763+유형화!$F$74*hourly1!E3101/hourly1!$E$8763</f>
        <v>74.768210438129074</v>
      </c>
      <c r="C3100" s="441">
        <f>hourly1!$F3101*유형화!$G$71/hourly1!$F$8763+유형화!$G$72*hourly1!$G3101/hourly1!$F$8763+유형화!$G$74*hourly1!I3101/hourly1!$I$8763</f>
        <v>0.23344332432211939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443">
        <f>유형화!$F$71*hourly1!B3102/hourly1!$B$8763+유형화!$F$72*hourly1!C3102/hourly1!$C$8763+유형화!$F$73*hourly1!D3102/hourly1!$D$8763+유형화!$F$74*hourly1!E3102/hourly1!$E$8763</f>
        <v>74.768210438129074</v>
      </c>
      <c r="C3101" s="441">
        <f>hourly1!$F3102*유형화!$G$71/hourly1!$F$8763+유형화!$G$72*hourly1!$G3102/hourly1!$F$8763+유형화!$G$74*hourly1!I3102/hourly1!$I$8763</f>
        <v>0.23348795625733865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443">
        <f>유형화!$F$71*hourly1!B3103/hourly1!$B$8763+유형화!$F$72*hourly1!C3103/hourly1!$C$8763+유형화!$F$73*hourly1!D3103/hourly1!$D$8763+유형화!$F$74*hourly1!E3103/hourly1!$E$8763</f>
        <v>74.768210438129074</v>
      </c>
      <c r="C3102" s="441">
        <f>hourly1!$F3103*유형화!$G$71/hourly1!$F$8763+유형화!$G$72*hourly1!$G3103/hourly1!$F$8763+유형화!$G$74*hourly1!I3103/hourly1!$I$8763</f>
        <v>0.23203377988973389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443">
        <f>유형화!$F$71*hourly1!B3104/hourly1!$B$8763+유형화!$F$72*hourly1!C3104/hourly1!$C$8763+유형화!$F$73*hourly1!D3104/hourly1!$D$8763+유형화!$F$74*hourly1!E3104/hourly1!$E$8763</f>
        <v>75.823601782508987</v>
      </c>
      <c r="C3103" s="441">
        <f>hourly1!$F3104*유형화!$G$71/hourly1!$F$8763+유형화!$G$72*hourly1!$G3104/hourly1!$F$8763+유형화!$G$74*hourly1!I3104/hourly1!$I$8763</f>
        <v>0.36975780489314308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443">
        <f>유형화!$F$71*hourly1!B3105/hourly1!$B$8763+유형화!$F$72*hourly1!C3105/hourly1!$C$8763+유형화!$F$73*hourly1!D3105/hourly1!$D$8763+유형화!$F$74*hourly1!E3105/hourly1!$E$8763</f>
        <v>82.639672705249694</v>
      </c>
      <c r="C3104" s="441">
        <f>hourly1!$F3105*유형화!$G$71/hourly1!$F$8763+유형화!$G$72*hourly1!$G3105/hourly1!$F$8763+유형화!$G$74*hourly1!I3105/hourly1!$I$8763</f>
        <v>0.61634469888815246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443">
        <f>유형화!$F$71*hourly1!B3106/hourly1!$B$8763+유형화!$F$72*hourly1!C3106/hourly1!$C$8763+유형화!$F$73*hourly1!D3106/hourly1!$D$8763+유형화!$F$74*hourly1!E3106/hourly1!$E$8763</f>
        <v>204.01307426424438</v>
      </c>
      <c r="C3105" s="441">
        <f>hourly1!$F3106*유형화!$G$71/hourly1!$F$8763+유형화!$G$72*hourly1!$G3106/hourly1!$F$8763+유형화!$G$74*hourly1!I3106/hourly1!$I$8763</f>
        <v>0.54065706267932978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443">
        <f>유형화!$F$71*hourly1!B3107/hourly1!$B$8763+유형화!$F$72*hourly1!C3107/hourly1!$C$8763+유형화!$F$73*hourly1!D3107/hourly1!$D$8763+유형화!$F$74*hourly1!E3107/hourly1!$E$8763</f>
        <v>342.6600957366486</v>
      </c>
      <c r="C3106" s="441">
        <f>hourly1!$F3107*유형화!$G$71/hourly1!$F$8763+유형화!$G$72*hourly1!$G3107/hourly1!$F$8763+유형화!$G$74*hourly1!I3107/hourly1!$I$8763</f>
        <v>0.48482511929237815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443">
        <f>유형화!$F$71*hourly1!B3108/hourly1!$B$8763+유형화!$F$72*hourly1!C3108/hourly1!$C$8763+유형화!$F$73*hourly1!D3108/hourly1!$D$8763+유형화!$F$74*hourly1!E3108/hourly1!$E$8763</f>
        <v>428.464457606476</v>
      </c>
      <c r="C3107" s="441">
        <f>hourly1!$F3108*유형화!$G$71/hourly1!$F$8763+유형화!$G$72*hourly1!$G3108/hourly1!$F$8763+유형화!$G$74*hourly1!I3108/hourly1!$I$8763</f>
        <v>0.42112364397978885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443">
        <f>유형화!$F$71*hourly1!B3109/hourly1!$B$8763+유형화!$F$72*hourly1!C3109/hourly1!$C$8763+유형화!$F$73*hourly1!D3109/hourly1!$D$8763+유형화!$F$74*hourly1!E3109/hourly1!$E$8763</f>
        <v>512.93446081618049</v>
      </c>
      <c r="C3108" s="441">
        <f>hourly1!$F3109*유형화!$G$71/hourly1!$F$8763+유형화!$G$72*hourly1!$G3109/hourly1!$F$8763+유형화!$G$74*hourly1!I3109/hourly1!$I$8763</f>
        <v>0.39722597152462724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443">
        <f>유형화!$F$71*hourly1!B3110/hourly1!$B$8763+유형화!$F$72*hourly1!C3110/hourly1!$C$8763+유형화!$F$73*hourly1!D3110/hourly1!$D$8763+유형화!$F$74*hourly1!E3110/hourly1!$E$8763</f>
        <v>430.85310275429384</v>
      </c>
      <c r="C3109" s="441">
        <f>hourly1!$F3110*유형화!$G$71/hourly1!$F$8763+유형화!$G$72*hourly1!$G3110/hourly1!$F$8763+유형화!$G$74*hourly1!I3110/hourly1!$I$8763</f>
        <v>0.3852487855284113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443">
        <f>유형화!$F$71*hourly1!B3111/hourly1!$B$8763+유형화!$F$72*hourly1!C3111/hourly1!$C$8763+유형화!$F$73*hourly1!D3111/hourly1!$D$8763+유형화!$F$74*hourly1!E3111/hourly1!$E$8763</f>
        <v>242.85510353992791</v>
      </c>
      <c r="C3110" s="441">
        <f>hourly1!$F3111*유형화!$G$71/hourly1!$F$8763+유형화!$G$72*hourly1!$G3111/hourly1!$F$8763+유형화!$G$74*hourly1!I3111/hourly1!$I$8763</f>
        <v>0.46849856333729234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443">
        <f>유형화!$F$71*hourly1!B3112/hourly1!$B$8763+유형화!$F$72*hourly1!C3112/hourly1!$C$8763+유형화!$F$73*hourly1!D3112/hourly1!$D$8763+유형화!$F$74*hourly1!E3112/hourly1!$E$8763</f>
        <v>341.52577960290961</v>
      </c>
      <c r="C3111" s="441">
        <f>hourly1!$F3112*유형화!$G$71/hourly1!$F$8763+유형화!$G$72*hourly1!$G3112/hourly1!$F$8763+유형화!$G$74*hourly1!I3112/hourly1!$I$8763</f>
        <v>0.44071342506805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443">
        <f>유형화!$F$71*hourly1!B3113/hourly1!$B$8763+유형화!$F$72*hourly1!C3113/hourly1!$C$8763+유형화!$F$73*hourly1!D3113/hourly1!$D$8763+유형화!$F$74*hourly1!E3113/hourly1!$E$8763</f>
        <v>504.58197945025455</v>
      </c>
      <c r="C3112" s="441">
        <f>hourly1!$F3113*유형화!$G$71/hourly1!$F$8763+유형화!$G$72*hourly1!$G3113/hourly1!$F$8763+유형화!$G$74*hourly1!I3113/hourly1!$I$8763</f>
        <v>0.34550113643730568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443">
        <f>유형화!$F$71*hourly1!B3114/hourly1!$B$8763+유형화!$F$72*hourly1!C3114/hourly1!$C$8763+유형화!$F$73*hourly1!D3114/hourly1!$D$8763+유형화!$F$74*hourly1!E3114/hourly1!$E$8763</f>
        <v>422.54885022052127</v>
      </c>
      <c r="C3113" s="441">
        <f>hourly1!$F3114*유형화!$G$71/hourly1!$F$8763+유형화!$G$72*hourly1!$G3114/hourly1!$F$8763+유형화!$G$74*hourly1!I3114/hourly1!$I$8763</f>
        <v>0.32966280291489652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443">
        <f>유형화!$F$71*hourly1!B3115/hourly1!$B$8763+유형화!$F$72*hourly1!C3115/hourly1!$C$8763+유형화!$F$73*hourly1!D3115/hourly1!$D$8763+유형화!$F$74*hourly1!E3115/hourly1!$E$8763</f>
        <v>366.05575290628207</v>
      </c>
      <c r="C3114" s="441">
        <f>hourly1!$F3115*유형화!$G$71/hourly1!$F$8763+유형화!$G$72*hourly1!$G3115/hourly1!$F$8763+유형화!$G$74*hourly1!I3115/hourly1!$I$8763</f>
        <v>0.34550162156703634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443">
        <f>유형화!$F$71*hourly1!B3116/hourly1!$B$8763+유형화!$F$72*hourly1!C3116/hourly1!$C$8763+유형화!$F$73*hourly1!D3116/hourly1!$D$8763+유형화!$F$74*hourly1!E3116/hourly1!$E$8763</f>
        <v>203.35912447978617</v>
      </c>
      <c r="C3115" s="441">
        <f>hourly1!$F3116*유형화!$G$71/hourly1!$F$8763+유형화!$G$72*hourly1!$G3116/hourly1!$F$8763+유형화!$G$74*hourly1!I3116/hourly1!$I$8763</f>
        <v>0.44073464949376567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443">
        <f>유형화!$F$71*hourly1!B3117/hourly1!$B$8763+유형화!$F$72*hourly1!C3117/hourly1!$C$8763+유형화!$F$73*hourly1!D3117/hourly1!$D$8763+유형화!$F$74*hourly1!E3117/hourly1!$E$8763</f>
        <v>143.44509594473917</v>
      </c>
      <c r="C3116" s="441">
        <f>hourly1!$F3117*유형화!$G$71/hourly1!$F$8763+유형화!$G$72*hourly1!$G3117/hourly1!$F$8763+유형화!$G$74*hourly1!I3117/hourly1!$I$8763</f>
        <v>0.53207912006451918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443">
        <f>유형화!$F$71*hourly1!B3118/hourly1!$B$8763+유형화!$F$72*hourly1!C3118/hourly1!$C$8763+유형화!$F$73*hourly1!D3118/hourly1!$D$8763+유형화!$F$74*hourly1!E3118/hourly1!$E$8763</f>
        <v>151.5722578068754</v>
      </c>
      <c r="C3117" s="441">
        <f>hourly1!$F3118*유형화!$G$71/hourly1!$F$8763+유형화!$G$72*hourly1!$G3118/hourly1!$F$8763+유형화!$G$74*hourly1!I3118/hourly1!$I$8763</f>
        <v>0.53613856436811369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443">
        <f>유형화!$F$71*hourly1!B3119/hourly1!$B$8763+유형화!$F$72*hourly1!C3119/hourly1!$C$8763+유형화!$F$73*hourly1!D3119/hourly1!$D$8763+유형화!$F$74*hourly1!E3119/hourly1!$E$8763</f>
        <v>80.399719274916777</v>
      </c>
      <c r="C3118" s="441">
        <f>hourly1!$F3119*유형화!$G$71/hourly1!$F$8763+유형화!$G$72*hourly1!$G3119/hourly1!$F$8763+유형화!$G$74*hourly1!I3119/hourly1!$I$8763</f>
        <v>0.4647881092336803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443">
        <f>유형화!$F$71*hourly1!B3120/hourly1!$B$8763+유형화!$F$72*hourly1!C3120/hourly1!$C$8763+유형화!$F$73*hourly1!D3120/hourly1!$D$8763+유형화!$F$74*hourly1!E3120/hourly1!$E$8763</f>
        <v>78.270493359282014</v>
      </c>
      <c r="C3119" s="441">
        <f>hourly1!$F3120*유형화!$G$71/hourly1!$F$8763+유형화!$G$72*hourly1!$G3120/hourly1!$F$8763+유형화!$G$74*hourly1!I3120/hourly1!$I$8763</f>
        <v>0.39731220333424855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443">
        <f>유형화!$F$71*hourly1!B3121/hourly1!$B$8763+유형화!$F$72*hourly1!C3121/hourly1!$C$8763+유형화!$F$73*hourly1!D3121/hourly1!$D$8763+유형화!$F$74*hourly1!E3121/hourly1!$E$8763</f>
        <v>76.141262703712897</v>
      </c>
      <c r="C3120" s="441">
        <f>hourly1!$F3121*유형화!$G$71/hourly1!$F$8763+유형화!$G$72*hourly1!$G3121/hourly1!$F$8763+유형화!$G$74*hourly1!I3121/hourly1!$I$8763</f>
        <v>0.31800634831185309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443">
        <f>유형화!$F$71*hourly1!B3122/hourly1!$B$8763+유형화!$F$72*hourly1!C3122/hourly1!$C$8763+유형화!$F$73*hourly1!D3122/hourly1!$D$8763+유형화!$F$74*hourly1!E3122/hourly1!$E$8763</f>
        <v>75.085871359332984</v>
      </c>
      <c r="C3121" s="441">
        <f>hourly1!$F3122*유형화!$G$71/hourly1!$F$8763+유형화!$G$72*hourly1!$G3122/hourly1!$F$8763+유형화!$G$74*hourly1!I3122/hourly1!$I$8763</f>
        <v>0.29432267870912171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443">
        <f>유형화!$F$71*hourly1!B3123/hourly1!$B$8763+유형화!$F$72*hourly1!C3123/hourly1!$C$8763+유형화!$F$73*hourly1!D3123/hourly1!$D$8763+유형화!$F$74*hourly1!E3123/hourly1!$E$8763</f>
        <v>75.085871359332984</v>
      </c>
      <c r="C3122" s="441">
        <f>hourly1!$F3123*유형화!$G$71/hourly1!$F$8763+유형화!$G$72*hourly1!$G3123/hourly1!$F$8763+유형화!$G$74*hourly1!I3123/hourly1!$I$8763</f>
        <v>0.25033905873368301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443">
        <f>유형화!$F$71*hourly1!B3124/hourly1!$B$8763+유형화!$F$72*hourly1!C3124/hourly1!$C$8763+유형화!$F$73*hourly1!D3124/hourly1!$D$8763+유형화!$F$74*hourly1!E3124/hourly1!$E$8763</f>
        <v>74.768210438129074</v>
      </c>
      <c r="C3123" s="441">
        <f>hourly1!$F3124*유형화!$G$71/hourly1!$F$8763+유형화!$G$72*hourly1!$G3124/hourly1!$F$8763+유형화!$G$74*hourly1!I3124/hourly1!$I$8763</f>
        <v>0.25360956081281805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443">
        <f>유형화!$F$71*hourly1!B3125/hourly1!$B$8763+유형화!$F$72*hourly1!C3125/hourly1!$C$8763+유형화!$F$73*hourly1!D3125/hourly1!$D$8763+유형화!$F$74*hourly1!E3125/hourly1!$E$8763</f>
        <v>74.768210438129074</v>
      </c>
      <c r="C3124" s="441">
        <f>hourly1!$F3125*유형화!$G$71/hourly1!$F$8763+유형화!$G$72*hourly1!$G3125/hourly1!$F$8763+유형화!$G$74*hourly1!I3125/hourly1!$I$8763</f>
        <v>0.2409178393645808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443">
        <f>유형화!$F$71*hourly1!B3126/hourly1!$B$8763+유형화!$F$72*hourly1!C3126/hourly1!$C$8763+유형화!$F$73*hourly1!D3126/hourly1!$D$8763+유형화!$F$74*hourly1!E3126/hourly1!$E$8763</f>
        <v>74.768210438129074</v>
      </c>
      <c r="C3125" s="441">
        <f>hourly1!$F3126*유형화!$G$71/hourly1!$F$8763+유형화!$G$72*hourly1!$G3126/hourly1!$F$8763+유형화!$G$74*hourly1!I3126/hourly1!$I$8763</f>
        <v>0.23183602888328023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443">
        <f>유형화!$F$71*hourly1!B3127/hourly1!$B$8763+유형화!$F$72*hourly1!C3127/hourly1!$C$8763+유형화!$F$73*hourly1!D3127/hourly1!$D$8763+유형화!$F$74*hourly1!E3127/hourly1!$E$8763</f>
        <v>74.981995697746797</v>
      </c>
      <c r="C3126" s="441">
        <f>hourly1!$F3127*유형화!$G$71/hourly1!$F$8763+유형화!$G$72*hourly1!$G3127/hourly1!$F$8763+유형화!$G$74*hourly1!I3127/hourly1!$I$8763</f>
        <v>0.23185713202656316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443">
        <f>유형화!$F$71*hourly1!B3128/hourly1!$B$8763+유형화!$F$72*hourly1!C3128/hourly1!$C$8763+유형화!$F$73*hourly1!D3128/hourly1!$D$8763+유형화!$F$74*hourly1!E3128/hourly1!$E$8763</f>
        <v>76.279834684843294</v>
      </c>
      <c r="C3127" s="441">
        <f>hourly1!$F3128*유형화!$G$71/hourly1!$F$8763+유형화!$G$72*hourly1!$G3128/hourly1!$F$8763+유형화!$G$74*hourly1!I3128/hourly1!$I$8763</f>
        <v>0.26022915598745244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443">
        <f>유형화!$F$71*hourly1!B3129/hourly1!$B$8763+유형화!$F$72*hourly1!C3129/hourly1!$C$8763+유형화!$F$73*hourly1!D3129/hourly1!$D$8763+유형화!$F$74*hourly1!E3129/hourly1!$E$8763</f>
        <v>82.745733476577684</v>
      </c>
      <c r="C3128" s="441">
        <f>hourly1!$F3129*유형화!$G$71/hourly1!$F$8763+유형화!$G$72*hourly1!$G3129/hourly1!$F$8763+유형화!$G$74*hourly1!I3129/hourly1!$I$8763</f>
        <v>0.33107616774391024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443">
        <f>유형화!$F$71*hourly1!B3130/hourly1!$B$8763+유형화!$F$72*hourly1!C3130/hourly1!$C$8763+유형화!$F$73*hourly1!D3130/hourly1!$D$8763+유형화!$F$74*hourly1!E3130/hourly1!$E$8763</f>
        <v>138.04382907055967</v>
      </c>
      <c r="C3129" s="441">
        <f>hourly1!$F3130*유형화!$G$71/hourly1!$F$8763+유형화!$G$72*hourly1!$G3130/hourly1!$F$8763+유형화!$G$74*hourly1!I3130/hourly1!$I$8763</f>
        <v>0.40934069179947941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443">
        <f>유형화!$F$71*hourly1!B3131/hourly1!$B$8763+유형화!$F$72*hourly1!C3131/hourly1!$C$8763+유형화!$F$73*hourly1!D3131/hourly1!$D$8763+유형화!$F$74*hourly1!E3131/hourly1!$E$8763</f>
        <v>141.93905269274964</v>
      </c>
      <c r="C3130" s="441">
        <f>hourly1!$F3131*유형화!$G$71/hourly1!$F$8763+유형화!$G$72*hourly1!$G3131/hourly1!$F$8763+유형화!$G$74*hourly1!I3131/hourly1!$I$8763</f>
        <v>0.52848958454627015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443">
        <f>유형화!$F$71*hourly1!B3132/hourly1!$B$8763+유형화!$F$72*hourly1!C3132/hourly1!$C$8763+유형화!$F$73*hourly1!D3132/hourly1!$D$8763+유형화!$F$74*hourly1!E3132/hourly1!$E$8763</f>
        <v>147.42318385355301</v>
      </c>
      <c r="C3131" s="441">
        <f>hourly1!$F3132*유형화!$G$71/hourly1!$F$8763+유형화!$G$72*hourly1!$G3132/hourly1!$F$8763+유형화!$G$74*hourly1!I3132/hourly1!$I$8763</f>
        <v>0.52491769562197266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443">
        <f>유형화!$F$71*hourly1!B3133/hourly1!$B$8763+유형화!$F$72*hourly1!C3133/hourly1!$C$8763+유형화!$F$73*hourly1!D3133/hourly1!$D$8763+유형화!$F$74*hourly1!E3133/hourly1!$E$8763</f>
        <v>151.71304511436159</v>
      </c>
      <c r="C3132" s="441">
        <f>hourly1!$F3133*유형화!$G$71/hourly1!$F$8763+유형화!$G$72*hourly1!$G3133/hourly1!$F$8763+유형화!$G$74*hourly1!I3133/hourly1!$I$8763</f>
        <v>0.49412020493151287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443">
        <f>유형화!$F$71*hourly1!B3134/hourly1!$B$8763+유형화!$F$72*hourly1!C3134/hourly1!$C$8763+유형화!$F$73*hourly1!D3134/hourly1!$D$8763+유형화!$F$74*hourly1!E3134/hourly1!$E$8763</f>
        <v>149.92630315619488</v>
      </c>
      <c r="C3133" s="441">
        <f>hourly1!$F3134*유형화!$G$71/hourly1!$F$8763+유형화!$G$72*hourly1!$G3134/hourly1!$F$8763+유형화!$G$74*hourly1!I3134/hourly1!$I$8763</f>
        <v>0.51440402474067692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443">
        <f>유형화!$F$71*hourly1!B3135/hourly1!$B$8763+유형화!$F$72*hourly1!C3135/hourly1!$C$8763+유형화!$F$73*hourly1!D3135/hourly1!$D$8763+유형화!$F$74*hourly1!E3135/hourly1!$E$8763</f>
        <v>148.09618904996393</v>
      </c>
      <c r="C3134" s="441">
        <f>hourly1!$F3135*유형화!$G$71/hourly1!$F$8763+유형화!$G$72*hourly1!$G3135/hourly1!$F$8763+유형화!$G$74*hourly1!I3135/hourly1!$I$8763</f>
        <v>0.51760727571090148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443">
        <f>유형화!$F$71*hourly1!B3136/hourly1!$B$8763+유형화!$F$72*hourly1!C3136/hourly1!$C$8763+유형화!$F$73*hourly1!D3136/hourly1!$D$8763+유형화!$F$74*hourly1!E3136/hourly1!$E$8763</f>
        <v>140.80639079610373</v>
      </c>
      <c r="C3135" s="441">
        <f>hourly1!$F3136*유형화!$G$71/hourly1!$F$8763+유형화!$G$72*hourly1!$G3136/hourly1!$F$8763+유형화!$G$74*hourly1!I3136/hourly1!$I$8763</f>
        <v>0.45641004006789487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443">
        <f>유형화!$F$71*hourly1!B3137/hourly1!$B$8763+유형화!$F$72*hourly1!C3137/hourly1!$C$8763+유형화!$F$73*hourly1!D3137/hourly1!$D$8763+유형화!$F$74*hourly1!E3137/hourly1!$E$8763</f>
        <v>143.3626161400154</v>
      </c>
      <c r="C3136" s="441">
        <f>hourly1!$F3137*유형화!$G$71/hourly1!$F$8763+유형화!$G$72*hourly1!$G3137/hourly1!$F$8763+유형화!$G$74*hourly1!I3137/hourly1!$I$8763</f>
        <v>0.40880298613427768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443">
        <f>유형화!$F$71*hourly1!B3138/hourly1!$B$8763+유형화!$F$72*hourly1!C3138/hourly1!$C$8763+유형화!$F$73*hourly1!D3138/hourly1!$D$8763+유형화!$F$74*hourly1!E3138/hourly1!$E$8763</f>
        <v>141.53663226524938</v>
      </c>
      <c r="C3137" s="441">
        <f>hourly1!$F3138*유형화!$G$71/hourly1!$F$8763+유형화!$G$72*hourly1!$G3138/hourly1!$F$8763+유형화!$G$74*hourly1!I3138/hourly1!$I$8763</f>
        <v>0.36803292613583916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443">
        <f>유형화!$F$71*hourly1!B3139/hourly1!$B$8763+유형화!$F$72*hourly1!C3139/hourly1!$C$8763+유형화!$F$73*hourly1!D3139/hourly1!$D$8763+유형화!$F$74*hourly1!E3139/hourly1!$E$8763</f>
        <v>139.75054441802487</v>
      </c>
      <c r="C3138" s="441">
        <f>hourly1!$F3139*유형화!$G$71/hourly1!$F$8763+유형화!$G$72*hourly1!$G3139/hourly1!$F$8763+유형화!$G$74*hourly1!I3139/hourly1!$I$8763</f>
        <v>0.40882651492621391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443">
        <f>유형화!$F$71*hourly1!B3140/hourly1!$B$8763+유형화!$F$72*hourly1!C3140/hourly1!$C$8763+유형화!$F$73*hourly1!D3140/hourly1!$D$8763+유형화!$F$74*hourly1!E3140/hourly1!$E$8763</f>
        <v>137.5560092456239</v>
      </c>
      <c r="C3139" s="441">
        <f>hourly1!$F3140*유형화!$G$71/hourly1!$F$8763+유형화!$G$72*hourly1!$G3140/hourly1!$F$8763+유형화!$G$74*hourly1!I3140/hourly1!$I$8763</f>
        <v>0.46326534765040517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443">
        <f>유형화!$F$71*hourly1!B3141/hourly1!$B$8763+유형화!$F$72*hourly1!C3141/hourly1!$C$8763+유형화!$F$73*hourly1!D3141/hourly1!$D$8763+유형화!$F$74*hourly1!E3141/hourly1!$E$8763</f>
        <v>143.44479258893989</v>
      </c>
      <c r="C3140" s="441">
        <f>hourly1!$F3141*유형화!$G$71/hourly1!$F$8763+유형화!$G$72*hourly1!$G3141/hourly1!$F$8763+유형화!$G$74*hourly1!I3141/hourly1!$I$8763</f>
        <v>0.55855119407655895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443">
        <f>유형화!$F$71*hourly1!B3142/hourly1!$B$8763+유형화!$F$72*hourly1!C3142/hourly1!$C$8763+유형화!$F$73*hourly1!D3142/hourly1!$D$8763+유형화!$F$74*hourly1!E3142/hourly1!$E$8763</f>
        <v>151.57192601146994</v>
      </c>
      <c r="C3141" s="441">
        <f>hourly1!$F3142*유형화!$G$71/hourly1!$F$8763+유형화!$G$72*hourly1!$G3142/hourly1!$F$8763+유형화!$G$74*hourly1!I3142/hourly1!$I$8763</f>
        <v>0.48716453613597499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443">
        <f>유형화!$F$71*hourly1!B3143/hourly1!$B$8763+유형화!$F$72*hourly1!C3143/hourly1!$C$8763+유형화!$F$73*hourly1!D3143/hourly1!$D$8763+유형화!$F$74*hourly1!E3143/hourly1!$E$8763</f>
        <v>80.399719274916777</v>
      </c>
      <c r="C3142" s="441">
        <f>hourly1!$F3143*유형화!$G$71/hourly1!$F$8763+유형화!$G$72*hourly1!$G3143/hourly1!$F$8763+유형화!$G$74*hourly1!I3143/hourly1!$I$8763</f>
        <v>0.36823267830243173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443">
        <f>유형화!$F$71*hourly1!B3144/hourly1!$B$8763+유형화!$F$72*hourly1!C3144/hourly1!$C$8763+유형화!$F$73*hourly1!D3144/hourly1!$D$8763+유형화!$F$74*hourly1!E3144/hourly1!$E$8763</f>
        <v>78.270493359282014</v>
      </c>
      <c r="C3143" s="441">
        <f>hourly1!$F3144*유형화!$G$71/hourly1!$F$8763+유형화!$G$72*hourly1!$G3144/hourly1!$F$8763+유형화!$G$74*hourly1!I3144/hourly1!$I$8763</f>
        <v>0.36488206917652471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443">
        <f>유형화!$F$71*hourly1!B3145/hourly1!$B$8763+유형화!$F$72*hourly1!C3145/hourly1!$C$8763+유형화!$F$73*hourly1!D3145/hourly1!$D$8763+유형화!$F$74*hourly1!E3145/hourly1!$E$8763</f>
        <v>76.141262703712897</v>
      </c>
      <c r="C3144" s="441">
        <f>hourly1!$F3145*유형화!$G$71/hourly1!$F$8763+유형화!$G$72*hourly1!$G3145/hourly1!$F$8763+유형화!$G$74*hourly1!I3145/hourly1!$I$8763</f>
        <v>0.33774003100646649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443">
        <f>유형화!$F$71*hourly1!B3146/hourly1!$B$8763+유형화!$F$72*hourly1!C3146/hourly1!$C$8763+유형화!$F$73*hourly1!D3146/hourly1!$D$8763+유형화!$F$74*hourly1!E3146/hourly1!$E$8763</f>
        <v>75.085871359332984</v>
      </c>
      <c r="C3145" s="441">
        <f>hourly1!$F3146*유형화!$G$71/hourly1!$F$8763+유형화!$G$72*hourly1!$G3146/hourly1!$F$8763+유형화!$G$74*hourly1!I3146/hourly1!$I$8763</f>
        <v>0.29032248087388213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443">
        <f>유형화!$F$71*hourly1!B3147/hourly1!$B$8763+유형화!$F$72*hourly1!C3147/hourly1!$C$8763+유형화!$F$73*hourly1!D3147/hourly1!$D$8763+유형화!$F$74*hourly1!E3147/hourly1!$E$8763</f>
        <v>75.085871359332984</v>
      </c>
      <c r="C3146" s="441">
        <f>hourly1!$F3147*유형화!$G$71/hourly1!$F$8763+유형화!$G$72*hourly1!$G3147/hourly1!$F$8763+유형화!$G$74*hourly1!I3147/hourly1!$I$8763</f>
        <v>0.26064642819702233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443">
        <f>유형화!$F$71*hourly1!B3148/hourly1!$B$8763+유형화!$F$72*hourly1!C3148/hourly1!$C$8763+유형화!$F$73*hourly1!D3148/hourly1!$D$8763+유형화!$F$74*hourly1!E3148/hourly1!$E$8763</f>
        <v>74.768210438129074</v>
      </c>
      <c r="C3147" s="441">
        <f>hourly1!$F3148*유형화!$G$71/hourly1!$F$8763+유형화!$G$72*hourly1!$G3148/hourly1!$F$8763+유형화!$G$74*hourly1!I3148/hourly1!$I$8763</f>
        <v>0.24980638628943613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443">
        <f>유형화!$F$71*hourly1!B3149/hourly1!$B$8763+유형화!$F$72*hourly1!C3149/hourly1!$C$8763+유형화!$F$73*hourly1!D3149/hourly1!$D$8763+유형화!$F$74*hourly1!E3149/hourly1!$E$8763</f>
        <v>74.768210438129074</v>
      </c>
      <c r="C3148" s="441">
        <f>hourly1!$F3149*유형화!$G$71/hourly1!$F$8763+유형화!$G$72*hourly1!$G3149/hourly1!$F$8763+유형화!$G$74*hourly1!I3149/hourly1!$I$8763</f>
        <v>0.24281706161883482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443">
        <f>유형화!$F$71*hourly1!B3150/hourly1!$B$8763+유형화!$F$72*hourly1!C3150/hourly1!$C$8763+유형화!$F$73*hourly1!D3150/hourly1!$D$8763+유형화!$F$74*hourly1!E3150/hourly1!$E$8763</f>
        <v>74.768210438129074</v>
      </c>
      <c r="C3149" s="441">
        <f>hourly1!$F3150*유형화!$G$71/hourly1!$F$8763+유형화!$G$72*hourly1!$G3150/hourly1!$F$8763+유형화!$G$74*hourly1!I3150/hourly1!$I$8763</f>
        <v>0.23190418961043568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443">
        <f>유형화!$F$71*hourly1!B3151/hourly1!$B$8763+유형화!$F$72*hourly1!C3151/hourly1!$C$8763+유형화!$F$73*hourly1!D3151/hourly1!$D$8763+유형화!$F$74*hourly1!E3151/hourly1!$E$8763</f>
        <v>74.959912343545099</v>
      </c>
      <c r="C3150" s="441">
        <f>hourly1!$F3151*유형화!$G$71/hourly1!$F$8763+유형화!$G$72*hourly1!$G3151/hourly1!$F$8763+유형화!$G$74*hourly1!I3151/hourly1!$I$8763</f>
        <v>0.2319300227685924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443">
        <f>유형화!$F$71*hourly1!B3152/hourly1!$B$8763+유형화!$F$72*hourly1!C3152/hourly1!$C$8763+유형화!$F$73*hourly1!D3152/hourly1!$D$8763+유형화!$F$74*hourly1!E3152/hourly1!$E$8763</f>
        <v>76.271857375308755</v>
      </c>
      <c r="C3151" s="441">
        <f>hourly1!$F3152*유형화!$G$71/hourly1!$F$8763+유형화!$G$72*hourly1!$G3152/hourly1!$F$8763+유형화!$G$74*hourly1!I3152/hourly1!$I$8763</f>
        <v>0.24284732158578376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443">
        <f>유형화!$F$71*hourly1!B3153/hourly1!$B$8763+유형화!$F$72*hourly1!C3153/hourly1!$C$8763+유형화!$F$73*hourly1!D3153/hourly1!$D$8763+유형화!$F$74*hourly1!E3153/hourly1!$E$8763</f>
        <v>82.675937943068348</v>
      </c>
      <c r="C3152" s="441">
        <f>hourly1!$F3153*유형화!$G$71/hourly1!$F$8763+유형화!$G$72*hourly1!$G3153/hourly1!$F$8763+유형화!$G$74*hourly1!I3153/hourly1!$I$8763</f>
        <v>0.29404057577075238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443">
        <f>유형화!$F$71*hourly1!B3154/hourly1!$B$8763+유형화!$F$72*hourly1!C3154/hourly1!$C$8763+유형화!$F$73*hourly1!D3154/hourly1!$D$8763+유형화!$F$74*hourly1!E3154/hourly1!$E$8763</f>
        <v>77.938527316167665</v>
      </c>
      <c r="C3153" s="441">
        <f>hourly1!$F3154*유형화!$G$71/hourly1!$F$8763+유형화!$G$72*hourly1!$G3154/hourly1!$F$8763+유형화!$G$74*hourly1!I3154/hourly1!$I$8763</f>
        <v>0.37277512989409844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443">
        <f>유형화!$F$71*hourly1!B3155/hourly1!$B$8763+유형화!$F$72*hourly1!C3155/hourly1!$C$8763+유형화!$F$73*hourly1!D3155/hourly1!$D$8763+유형화!$F$74*hourly1!E3155/hourly1!$E$8763</f>
        <v>81.805534109089038</v>
      </c>
      <c r="C3154" s="441">
        <f>hourly1!$F3155*유형화!$G$71/hourly1!$F$8763+유형화!$G$72*hourly1!$G3155/hourly1!$F$8763+유형화!$G$74*hourly1!I3155/hourly1!$I$8763</f>
        <v>0.46294540459304617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443">
        <f>유형화!$F$71*hourly1!B3156/hourly1!$B$8763+유형화!$F$72*hourly1!C3156/hourly1!$C$8763+유형화!$F$73*hourly1!D3156/hourly1!$D$8763+유형화!$F$74*hourly1!E3156/hourly1!$E$8763</f>
        <v>87.290679615846273</v>
      </c>
      <c r="C3155" s="441">
        <f>hourly1!$F3156*유형화!$G$71/hourly1!$F$8763+유형화!$G$72*hourly1!$G3156/hourly1!$F$8763+유형화!$G$74*hourly1!I3156/hourly1!$I$8763</f>
        <v>0.54178359455510106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443">
        <f>유형화!$F$71*hourly1!B3157/hourly1!$B$8763+유형화!$F$72*hourly1!C3157/hourly1!$C$8763+유형화!$F$73*hourly1!D3157/hourly1!$D$8763+유형화!$F$74*hourly1!E3157/hourly1!$E$8763</f>
        <v>91.581522043068276</v>
      </c>
      <c r="C3156" s="441">
        <f>hourly1!$F3157*유형화!$G$71/hourly1!$F$8763+유형화!$G$72*hourly1!$G3157/hourly1!$F$8763+유형화!$G$74*hourly1!I3157/hourly1!$I$8763</f>
        <v>0.57546979022667921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443">
        <f>유형화!$F$71*hourly1!B3158/hourly1!$B$8763+유형화!$F$72*hourly1!C3158/hourly1!$C$8763+유형화!$F$73*hourly1!D3158/hourly1!$D$8763+유형화!$F$74*hourly1!E3158/hourly1!$E$8763</f>
        <v>89.755680366333195</v>
      </c>
      <c r="C3157" s="441">
        <f>hourly1!$F3158*유형화!$G$71/hourly1!$F$8763+유형화!$G$72*hourly1!$G3158/hourly1!$F$8763+유형화!$G$74*hourly1!I3158/hourly1!$I$8763</f>
        <v>0.59411860156114038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443">
        <f>유형화!$F$71*hourly1!B3159/hourly1!$B$8763+유형화!$F$72*hourly1!C3159/hourly1!$C$8763+유형화!$F$73*hourly1!D3159/hourly1!$D$8763+유형화!$F$74*hourly1!E3159/hourly1!$E$8763</f>
        <v>87.926447887893403</v>
      </c>
      <c r="C3158" s="441">
        <f>hourly1!$F3159*유형화!$G$71/hourly1!$F$8763+유형화!$G$72*hourly1!$G3159/hourly1!$F$8763+유형화!$G$74*hourly1!I3159/hourly1!$I$8763</f>
        <v>0.5412960391758046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443">
        <f>유형화!$F$71*hourly1!B3160/hourly1!$B$8763+유형화!$F$72*hourly1!C3160/hourly1!$C$8763+유형화!$F$73*hourly1!D3160/hourly1!$D$8763+유형화!$F$74*hourly1!E3160/hourly1!$E$8763</f>
        <v>80.637204206354284</v>
      </c>
      <c r="C3159" s="441">
        <f>hourly1!$F3160*유형화!$G$71/hourly1!$F$8763+유형화!$G$72*hourly1!$G3160/hourly1!$F$8763+유형화!$G$74*hourly1!I3160/hourly1!$I$8763</f>
        <v>0.49622342423750265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443">
        <f>유형화!$F$71*hourly1!B3161/hourly1!$B$8763+유형화!$F$72*hourly1!C3161/hourly1!$C$8763+유형화!$F$73*hourly1!D3161/hourly1!$D$8763+유형화!$F$74*hourly1!E3161/hourly1!$E$8763</f>
        <v>83.233505695313269</v>
      </c>
      <c r="C3160" s="441">
        <f>hourly1!$F3161*유형화!$G$71/hourly1!$F$8763+유형화!$G$72*hourly1!$G3161/hourly1!$F$8763+유형화!$G$74*hourly1!I3161/hourly1!$I$8763</f>
        <v>0.43611748792357985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443">
        <f>유형화!$F$71*hourly1!B3162/hourly1!$B$8763+유형화!$F$72*hourly1!C3162/hourly1!$C$8763+유형화!$F$73*hourly1!D3162/hourly1!$D$8763+유형화!$F$74*hourly1!E3162/hourly1!$E$8763</f>
        <v>81.407664018578174</v>
      </c>
      <c r="C3161" s="441">
        <f>hourly1!$F3162*유형화!$G$71/hourly1!$F$8763+유형화!$G$72*hourly1!$G3162/hourly1!$F$8763+유형화!$G$74*hourly1!I3162/hourly1!$I$8763</f>
        <v>0.40982915679702198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443">
        <f>유형화!$F$71*hourly1!B3163/hourly1!$B$8763+유형화!$F$72*hourly1!C3163/hourly1!$C$8763+유형화!$F$73*hourly1!D3163/hourly1!$D$8763+유형화!$F$74*hourly1!E3163/hourly1!$E$8763</f>
        <v>79.58181286197437</v>
      </c>
      <c r="C3162" s="441">
        <f>hourly1!$F3163*유형화!$G$71/hourly1!$F$8763+유형화!$G$72*hourly1!$G3163/hourly1!$F$8763+유형화!$G$74*hourly1!I3163/hourly1!$I$8763</f>
        <v>0.32737208096801235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443">
        <f>유형화!$F$71*hourly1!B3164/hourly1!$B$8763+유형화!$F$72*hourly1!C3164/hourly1!$C$8763+유형화!$F$73*hourly1!D3164/hourly1!$D$8763+유형화!$F$74*hourly1!E3164/hourly1!$E$8763</f>
        <v>77.303172294219308</v>
      </c>
      <c r="C3163" s="441">
        <f>hourly1!$F3164*유형화!$G$71/hourly1!$F$8763+유형화!$G$72*hourly1!$G3164/hourly1!$F$8763+유형화!$G$74*hourly1!I3164/hourly1!$I$8763</f>
        <v>0.42488873581931519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443">
        <f>유형화!$F$71*hourly1!B3165/hourly1!$B$8763+유형화!$F$72*hourly1!C3165/hourly1!$C$8763+유형화!$F$73*hourly1!D3165/hourly1!$D$8763+유형화!$F$74*hourly1!E3165/hourly1!$E$8763</f>
        <v>83.275027727198065</v>
      </c>
      <c r="C3164" s="441">
        <f>hourly1!$F3165*유형화!$G$71/hourly1!$F$8763+유형화!$G$72*hourly1!$G3165/hourly1!$F$8763+유형화!$G$74*hourly1!I3165/hourly1!$I$8763</f>
        <v>0.48873459786798801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443">
        <f>유형화!$F$71*hourly1!B3166/hourly1!$B$8763+유형화!$F$72*hourly1!C3166/hourly1!$C$8763+유형화!$F$73*hourly1!D3166/hourly1!$D$8763+유형화!$F$74*hourly1!E3166/hourly1!$E$8763</f>
        <v>91.441545264358254</v>
      </c>
      <c r="C3165" s="441">
        <f>hourly1!$F3166*유형화!$G$71/hourly1!$F$8763+유형화!$G$72*hourly1!$G3166/hourly1!$F$8763+유형화!$G$74*hourly1!I3166/hourly1!$I$8763</f>
        <v>0.51135874413899263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443">
        <f>유형화!$F$71*hourly1!B3167/hourly1!$B$8763+유형화!$F$72*hourly1!C3167/hourly1!$C$8763+유형화!$F$73*hourly1!D3167/hourly1!$D$8763+유형화!$F$74*hourly1!E3167/hourly1!$E$8763</f>
        <v>80.399719274916777</v>
      </c>
      <c r="C3166" s="441">
        <f>hourly1!$F3167*유형화!$G$71/hourly1!$F$8763+유형화!$G$72*hourly1!$G3167/hourly1!$F$8763+유형화!$G$74*hourly1!I3167/hourly1!$I$8763</f>
        <v>0.36875952918991151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443">
        <f>유형화!$F$71*hourly1!B3168/hourly1!$B$8763+유형화!$F$72*hourly1!C3168/hourly1!$C$8763+유형화!$F$73*hourly1!D3168/hourly1!$D$8763+유형화!$F$74*hourly1!E3168/hourly1!$E$8763</f>
        <v>78.270493359282014</v>
      </c>
      <c r="C3167" s="441">
        <f>hourly1!$F3168*유형화!$G$71/hourly1!$F$8763+유형화!$G$72*hourly1!$G3168/hourly1!$F$8763+유형화!$G$74*hourly1!I3168/hourly1!$I$8763</f>
        <v>0.35754411815323955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443">
        <f>유형화!$F$71*hourly1!B3169/hourly1!$B$8763+유형화!$F$72*hourly1!C3169/hourly1!$C$8763+유형화!$F$73*hourly1!D3169/hourly1!$D$8763+유형화!$F$74*hourly1!E3169/hourly1!$E$8763</f>
        <v>76.141262703712897</v>
      </c>
      <c r="C3168" s="441">
        <f>hourly1!$F3169*유형화!$G$71/hourly1!$F$8763+유형화!$G$72*hourly1!$G3169/hourly1!$F$8763+유형화!$G$74*hourly1!I3169/hourly1!$I$8763</f>
        <v>0.34632591762061643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443">
        <f>유형화!$F$71*hourly1!B3170/hourly1!$B$8763+유형화!$F$72*hourly1!C3170/hourly1!$C$8763+유형화!$F$73*hourly1!D3170/hourly1!$D$8763+유형화!$F$74*hourly1!E3170/hourly1!$E$8763</f>
        <v>75.085871359332984</v>
      </c>
      <c r="C3169" s="441">
        <f>hourly1!$F3170*유형화!$G$71/hourly1!$F$8763+유형화!$G$72*hourly1!$G3170/hourly1!$F$8763+유형화!$G$74*hourly1!I3170/hourly1!$I$8763</f>
        <v>0.29021247770745801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443">
        <f>유형화!$F$71*hourly1!B3171/hourly1!$B$8763+유형화!$F$72*hourly1!C3171/hourly1!$C$8763+유형화!$F$73*hourly1!D3171/hourly1!$D$8763+유형화!$F$74*hourly1!E3171/hourly1!$E$8763</f>
        <v>75.085871359332984</v>
      </c>
      <c r="C3170" s="441">
        <f>hourly1!$F3171*유형화!$G$71/hourly1!$F$8763+유형화!$G$72*hourly1!$G3171/hourly1!$F$8763+유형화!$G$74*hourly1!I3171/hourly1!$I$8763</f>
        <v>0.25137644802144832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443">
        <f>유형화!$F$71*hourly1!B3172/hourly1!$B$8763+유형화!$F$72*hourly1!C3172/hourly1!$C$8763+유형화!$F$73*hourly1!D3172/hourly1!$D$8763+유형화!$F$74*hourly1!E3172/hourly1!$E$8763</f>
        <v>74.768210438129074</v>
      </c>
      <c r="C3171" s="441">
        <f>hourly1!$F3172*유형화!$G$71/hourly1!$F$8763+유형화!$G$72*hourly1!$G3172/hourly1!$F$8763+유형화!$G$74*hourly1!I3172/hourly1!$I$8763</f>
        <v>0.23695578485441299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443">
        <f>유형화!$F$71*hourly1!B3173/hourly1!$B$8763+유형화!$F$72*hourly1!C3173/hourly1!$C$8763+유형화!$F$73*hourly1!D3173/hourly1!$D$8763+유형화!$F$74*hourly1!E3173/hourly1!$E$8763</f>
        <v>74.768210438129074</v>
      </c>
      <c r="C3172" s="441">
        <f>hourly1!$F3173*유형화!$G$71/hourly1!$F$8763+유형화!$G$72*hourly1!$G3173/hourly1!$F$8763+유형화!$G$74*hourly1!I3173/hourly1!$I$8763</f>
        <v>0.23327710674815758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443">
        <f>유형화!$F$71*hourly1!B3174/hourly1!$B$8763+유형화!$F$72*hourly1!C3174/hourly1!$C$8763+유형화!$F$73*hourly1!D3174/hourly1!$D$8763+유형화!$F$74*hourly1!E3174/hourly1!$E$8763</f>
        <v>74.768210438129074</v>
      </c>
      <c r="C3173" s="441">
        <f>hourly1!$F3174*유형화!$G$71/hourly1!$F$8763+유형화!$G$72*hourly1!$G3174/hourly1!$F$8763+유형화!$G$74*hourly1!I3174/hourly1!$I$8763</f>
        <v>0.23330287926509796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443">
        <f>유형화!$F$71*hourly1!B3175/hourly1!$B$8763+유형화!$F$72*hourly1!C3175/hourly1!$C$8763+유형화!$F$73*hourly1!D3175/hourly1!$D$8763+유형화!$F$74*hourly1!E3175/hourly1!$E$8763</f>
        <v>74.768210438129074</v>
      </c>
      <c r="C3174" s="441">
        <f>hourly1!$F3175*유형화!$G$71/hourly1!$F$8763+유형화!$G$72*hourly1!$G3175/hourly1!$F$8763+유형화!$G$74*hourly1!I3175/hourly1!$I$8763</f>
        <v>0.23191346771653423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443">
        <f>유형화!$F$71*hourly1!B3176/hourly1!$B$8763+유형화!$F$72*hourly1!C3176/hourly1!$C$8763+유형화!$F$73*hourly1!D3176/hourly1!$D$8763+유형화!$F$74*hourly1!E3176/hourly1!$E$8763</f>
        <v>75.823601782508987</v>
      </c>
      <c r="C3175" s="441">
        <f>hourly1!$F3176*유형화!$G$71/hourly1!$F$8763+유형화!$G$72*hourly1!$G3176/hourly1!$F$8763+유형화!$G$74*hourly1!I3176/hourly1!$I$8763</f>
        <v>0.36961808753071768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443">
        <f>유형화!$F$71*hourly1!B3177/hourly1!$B$8763+유형화!$F$72*hourly1!C3177/hourly1!$C$8763+유형화!$F$73*hourly1!D3177/hourly1!$D$8763+유형화!$F$74*hourly1!E3177/hourly1!$E$8763</f>
        <v>82.639672705249694</v>
      </c>
      <c r="C3176" s="441">
        <f>hourly1!$F3177*유형화!$G$71/hourly1!$F$8763+유형화!$G$72*hourly1!$G3177/hourly1!$F$8763+유형화!$G$74*hourly1!I3177/hourly1!$I$8763</f>
        <v>0.61598430813949989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443">
        <f>유형화!$F$71*hourly1!B3178/hourly1!$B$8763+유형화!$F$72*hourly1!C3178/hourly1!$C$8763+유형화!$F$73*hourly1!D3178/hourly1!$D$8763+유형화!$F$74*hourly1!E3178/hourly1!$E$8763</f>
        <v>204.00069829562005</v>
      </c>
      <c r="C3177" s="441">
        <f>hourly1!$F3178*유형화!$G$71/hourly1!$F$8763+유형화!$G$72*hourly1!$G3178/hourly1!$F$8763+유형화!$G$74*hourly1!I3178/hourly1!$I$8763</f>
        <v>0.54033505782061508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443">
        <f>유형화!$F$71*hourly1!B3179/hourly1!$B$8763+유형화!$F$72*hourly1!C3179/hourly1!$C$8763+유형화!$F$73*hourly1!D3179/hourly1!$D$8763+유형화!$F$74*hourly1!E3179/hourly1!$E$8763</f>
        <v>342.65874485535483</v>
      </c>
      <c r="C3178" s="441">
        <f>hourly1!$F3179*유형화!$G$71/hourly1!$F$8763+유형화!$G$72*hourly1!$G3179/hourly1!$F$8763+유형화!$G$74*hourly1!I3179/hourly1!$I$8763</f>
        <v>0.48454289507157611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443">
        <f>유형화!$F$71*hourly1!B3180/hourly1!$B$8763+유형화!$F$72*hourly1!C3180/hourly1!$C$8763+유형화!$F$73*hourly1!D3180/hourly1!$D$8763+유형화!$F$74*hourly1!E3180/hourly1!$E$8763</f>
        <v>428.46201180034416</v>
      </c>
      <c r="C3179" s="441">
        <f>hourly1!$F3180*유형화!$G$71/hourly1!$F$8763+유형화!$G$72*hourly1!$G3180/hourly1!$F$8763+유형화!$G$74*hourly1!I3180/hourly1!$I$8763</f>
        <v>0.42086858702390229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443">
        <f>유형화!$F$71*hourly1!B3181/hourly1!$B$8763+유형화!$F$72*hourly1!C3181/hourly1!$C$8763+유형화!$F$73*hourly1!D3181/hourly1!$D$8763+유형화!$F$74*hourly1!E3181/hourly1!$E$8763</f>
        <v>512.93110494265079</v>
      </c>
      <c r="C3180" s="441">
        <f>hourly1!$F3181*유형화!$G$71/hourly1!$F$8763+유형화!$G$72*hourly1!$G3181/hourly1!$F$8763+유형화!$G$74*hourly1!I3181/hourly1!$I$8763</f>
        <v>0.39695454144033138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443">
        <f>유형화!$F$71*hourly1!B3182/hourly1!$B$8763+유형화!$F$72*hourly1!C3182/hourly1!$C$8763+유형화!$F$73*hourly1!D3182/hourly1!$D$8763+유형화!$F$74*hourly1!E3182/hourly1!$E$8763</f>
        <v>430.84939138568689</v>
      </c>
      <c r="C3181" s="441">
        <f>hourly1!$F3182*유형화!$G$71/hourly1!$F$8763+유형화!$G$72*hourly1!$G3182/hourly1!$F$8763+유형화!$G$74*hourly1!I3182/hourly1!$I$8763</f>
        <v>0.38497765865019773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443">
        <f>유형화!$F$71*hourly1!B3183/hourly1!$B$8763+유형화!$F$72*hourly1!C3183/hourly1!$C$8763+유형화!$F$73*hourly1!D3183/hourly1!$D$8763+유형화!$F$74*hourly1!E3183/hourly1!$E$8763</f>
        <v>242.85123575348692</v>
      </c>
      <c r="C3182" s="441">
        <f>hourly1!$F3183*유형화!$G$71/hourly1!$F$8763+유형화!$G$72*hourly1!$G3183/hourly1!$F$8763+유형화!$G$74*hourly1!I3183/hourly1!$I$8763</f>
        <v>0.46806170401484759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443">
        <f>유형화!$F$71*hourly1!B3184/hourly1!$B$8763+유형화!$F$72*hourly1!C3184/hourly1!$C$8763+유형화!$F$73*hourly1!D3184/hourly1!$D$8763+유형화!$F$74*hourly1!E3184/hourly1!$E$8763</f>
        <v>341.5213762038855</v>
      </c>
      <c r="C3183" s="441">
        <f>hourly1!$F3184*유형화!$G$71/hourly1!$F$8763+유형화!$G$72*hourly1!$G3184/hourly1!$F$8763+유형화!$G$74*hourly1!I3184/hourly1!$I$8763</f>
        <v>0.4403082204605292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443">
        <f>유형화!$F$71*hourly1!B3185/hourly1!$B$8763+유형화!$F$72*hourly1!C3185/hourly1!$C$8763+유형화!$F$73*hourly1!D3185/hourly1!$D$8763+유형화!$F$74*hourly1!E3185/hourly1!$E$8763</f>
        <v>504.57686506107592</v>
      </c>
      <c r="C3184" s="441">
        <f>hourly1!$F3185*유형화!$G$71/hourly1!$F$8763+유형화!$G$72*hourly1!$G3185/hourly1!$F$8763+유형화!$G$74*hourly1!I3185/hourly1!$I$8763</f>
        <v>0.34523649816923951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443">
        <f>유형화!$F$71*hourly1!B3186/hourly1!$B$8763+유형화!$F$72*hourly1!C3186/hourly1!$C$8763+유형화!$F$73*hourly1!D3186/hourly1!$D$8763+유형화!$F$74*hourly1!E3186/hourly1!$E$8763</f>
        <v>422.54381641022684</v>
      </c>
      <c r="C3185" s="441">
        <f>hourly1!$F3186*유형화!$G$71/hourly1!$F$8763+유형화!$G$72*hourly1!$G3186/hourly1!$F$8763+유형화!$G$74*hourly1!I3186/hourly1!$I$8763</f>
        <v>0.32940926198941883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443">
        <f>유형화!$F$71*hourly1!B3187/hourly1!$B$8763+유형화!$F$72*hourly1!C3187/hourly1!$C$8763+유형화!$F$73*hourly1!D3187/hourly1!$D$8763+유형화!$F$74*hourly1!E3187/hourly1!$E$8763</f>
        <v>366.05076175539676</v>
      </c>
      <c r="C3186" s="441">
        <f>hourly1!$F3187*유형화!$G$71/hourly1!$F$8763+유형화!$G$72*hourly1!$G3187/hourly1!$F$8763+유형화!$G$74*hourly1!I3187/hourly1!$I$8763</f>
        <v>0.34523449700909997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443">
        <f>유형화!$F$71*hourly1!B3188/hourly1!$B$8763+유형화!$F$72*hourly1!C3188/hourly1!$C$8763+유형화!$F$73*hourly1!D3188/hourly1!$D$8763+유형화!$F$74*hourly1!E3188/hourly1!$E$8763</f>
        <v>203.35379205362673</v>
      </c>
      <c r="C3187" s="441">
        <f>hourly1!$F3188*유형화!$G$71/hourly1!$F$8763+유형화!$G$72*hourly1!$G3188/hourly1!$F$8763+유형화!$G$74*hourly1!I3188/hourly1!$I$8763</f>
        <v>0.44030118607943541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443">
        <f>유형화!$F$71*hourly1!B3189/hourly1!$B$8763+유형화!$F$72*hourly1!C3189/hourly1!$C$8763+유형화!$F$73*hourly1!D3189/hourly1!$D$8763+유형화!$F$74*hourly1!E3189/hourly1!$E$8763</f>
        <v>143.44229464353009</v>
      </c>
      <c r="C3188" s="441">
        <f>hourly1!$F3189*유형화!$G$71/hourly1!$F$8763+유형화!$G$72*hourly1!$G3189/hourly1!$F$8763+유형화!$G$74*hourly1!I3189/hourly1!$I$8763</f>
        <v>0.53149769208234321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443">
        <f>유형화!$F$71*hourly1!B3190/hourly1!$B$8763+유형화!$F$72*hourly1!C3190/hourly1!$C$8763+유형화!$F$73*hourly1!D3190/hourly1!$D$8763+유형화!$F$74*hourly1!E3190/hourly1!$E$8763</f>
        <v>151.57000159811818</v>
      </c>
      <c r="C3189" s="441">
        <f>hourly1!$F3190*유형화!$G$71/hourly1!$F$8763+유형화!$G$72*hourly1!$G3190/hourly1!$F$8763+유형화!$G$74*hourly1!I3190/hourly1!$I$8763</f>
        <v>0.53555337663052527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443">
        <f>유형화!$F$71*hourly1!B3191/hourly1!$B$8763+유형화!$F$72*hourly1!C3191/hourly1!$C$8763+유형화!$F$73*hourly1!D3191/hourly1!$D$8763+유형화!$F$74*hourly1!E3191/hourly1!$E$8763</f>
        <v>80.399719274916777</v>
      </c>
      <c r="C3190" s="441">
        <f>hourly1!$F3191*유형화!$G$71/hourly1!$F$8763+유형화!$G$72*hourly1!$G3191/hourly1!$F$8763+유형화!$G$74*hourly1!I3191/hourly1!$I$8763</f>
        <v>0.46433469485917733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443">
        <f>유형화!$F$71*hourly1!B3192/hourly1!$B$8763+유형화!$F$72*hourly1!C3192/hourly1!$C$8763+유형화!$F$73*hourly1!D3192/hourly1!$D$8763+유형화!$F$74*hourly1!E3192/hourly1!$E$8763</f>
        <v>78.270493359282014</v>
      </c>
      <c r="C3191" s="441">
        <f>hourly1!$F3192*유형화!$G$71/hourly1!$F$8763+유형화!$G$72*hourly1!$G3192/hourly1!$F$8763+유형화!$G$74*hourly1!I3192/hourly1!$I$8763</f>
        <v>0.39697794894983557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443">
        <f>유형화!$F$71*hourly1!B3193/hourly1!$B$8763+유형화!$F$72*hourly1!C3193/hourly1!$C$8763+유형화!$F$73*hourly1!D3193/hourly1!$D$8763+유형화!$F$74*hourly1!E3193/hourly1!$E$8763</f>
        <v>76.141262703712897</v>
      </c>
      <c r="C3192" s="441">
        <f>hourly1!$F3193*유형화!$G$71/hourly1!$F$8763+유형화!$G$72*hourly1!$G3193/hourly1!$F$8763+유형화!$G$74*hourly1!I3193/hourly1!$I$8763</f>
        <v>0.31780010753511256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443">
        <f>유형화!$F$71*hourly1!B3194/hourly1!$B$8763+유형화!$F$72*hourly1!C3194/hourly1!$C$8763+유형화!$F$73*hourly1!D3194/hourly1!$D$8763+유형화!$F$74*hourly1!E3194/hourly1!$E$8763</f>
        <v>75.085871359332984</v>
      </c>
      <c r="C3193" s="441">
        <f>hourly1!$F3194*유형화!$G$71/hourly1!$F$8763+유형화!$G$72*hourly1!$G3194/hourly1!$F$8763+유형화!$G$74*hourly1!I3194/hourly1!$I$8763</f>
        <v>0.29415312586826109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443">
        <f>유형화!$F$71*hourly1!B3195/hourly1!$B$8763+유형화!$F$72*hourly1!C3195/hourly1!$C$8763+유형화!$F$73*hourly1!D3195/hourly1!$D$8763+유형화!$F$74*hourly1!E3195/hourly1!$E$8763</f>
        <v>75.085871359332984</v>
      </c>
      <c r="C3194" s="441">
        <f>hourly1!$F3195*유형화!$G$71/hourly1!$F$8763+유형화!$G$72*hourly1!$G3195/hourly1!$F$8763+유형화!$G$74*hourly1!I3195/hourly1!$I$8763</f>
        <v>0.251306831905101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443">
        <f>유형화!$F$71*hourly1!B3196/hourly1!$B$8763+유형화!$F$72*hourly1!C3196/hourly1!$C$8763+유형화!$F$73*hourly1!D3196/hourly1!$D$8763+유형화!$F$74*hourly1!E3196/hourly1!$E$8763</f>
        <v>74.768210438129074</v>
      </c>
      <c r="C3195" s="441">
        <f>hourly1!$F3196*유형화!$G$71/hourly1!$F$8763+유형화!$G$72*hourly1!$G3196/hourly1!$F$8763+유형화!$G$74*hourly1!I3196/hourly1!$I$8763</f>
        <v>0.23688307603603281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443">
        <f>유형화!$F$71*hourly1!B3197/hourly1!$B$8763+유형화!$F$72*hourly1!C3197/hourly1!$C$8763+유형화!$F$73*hourly1!D3197/hourly1!$D$8763+유형화!$F$74*hourly1!E3197/hourly1!$E$8763</f>
        <v>74.768210438129074</v>
      </c>
      <c r="C3196" s="441">
        <f>hourly1!$F3197*유형화!$G$71/hourly1!$F$8763+유형화!$G$72*hourly1!$G3197/hourly1!$F$8763+유형화!$G$74*hourly1!I3197/hourly1!$I$8763</f>
        <v>0.23308420703901028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443">
        <f>유형화!$F$71*hourly1!B3198/hourly1!$B$8763+유형화!$F$72*hourly1!C3198/hourly1!$C$8763+유형화!$F$73*hourly1!D3198/hourly1!$D$8763+유형화!$F$74*hourly1!E3198/hourly1!$E$8763</f>
        <v>74.768210438129074</v>
      </c>
      <c r="C3197" s="441">
        <f>hourly1!$F3198*유형화!$G$71/hourly1!$F$8763+유형화!$G$72*hourly1!$G3198/hourly1!$F$8763+유형화!$G$74*hourly1!I3198/hourly1!$I$8763</f>
        <v>0.23313502437829528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443">
        <f>유형화!$F$71*hourly1!B3199/hourly1!$B$8763+유형화!$F$72*hourly1!C3199/hourly1!$C$8763+유형화!$F$73*hourly1!D3199/hourly1!$D$8763+유형화!$F$74*hourly1!E3199/hourly1!$E$8763</f>
        <v>74.768210438129074</v>
      </c>
      <c r="C3198" s="441">
        <f>hourly1!$F3199*유형화!$G$71/hourly1!$F$8763+유형화!$G$72*hourly1!$G3199/hourly1!$F$8763+유형화!$G$74*hourly1!I3199/hourly1!$I$8763</f>
        <v>0.23183748427247217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443">
        <f>유형화!$F$71*hourly1!B3200/hourly1!$B$8763+유형화!$F$72*hourly1!C3200/hourly1!$C$8763+유형화!$F$73*hourly1!D3200/hourly1!$D$8763+유형화!$F$74*hourly1!E3200/hourly1!$E$8763</f>
        <v>75.823601782508987</v>
      </c>
      <c r="C3199" s="441">
        <f>hourly1!$F3200*유형화!$G$71/hourly1!$F$8763+유형화!$G$72*hourly1!$G3200/hourly1!$F$8763+유형화!$G$74*hourly1!I3200/hourly1!$I$8763</f>
        <v>0.36957648765631501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443">
        <f>유형화!$F$71*hourly1!B3201/hourly1!$B$8763+유형화!$F$72*hourly1!C3201/hourly1!$C$8763+유형화!$F$73*hourly1!D3201/hourly1!$D$8763+유형화!$F$74*hourly1!E3201/hourly1!$E$8763</f>
        <v>82.639672705249694</v>
      </c>
      <c r="C3200" s="441">
        <f>hourly1!$F3201*유형화!$G$71/hourly1!$F$8763+유형화!$G$72*hourly1!$G3201/hourly1!$F$8763+유형화!$G$74*hourly1!I3201/hourly1!$I$8763</f>
        <v>0.61589552939879211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443">
        <f>유형화!$F$71*hourly1!B3202/hourly1!$B$8763+유형화!$F$72*hourly1!C3202/hourly1!$C$8763+유형화!$F$73*hourly1!D3202/hourly1!$D$8763+유형화!$F$74*hourly1!E3202/hourly1!$E$8763</f>
        <v>203.95337005099589</v>
      </c>
      <c r="C3201" s="441">
        <f>hourly1!$F3202*유형화!$G$71/hourly1!$F$8763+유형화!$G$72*hourly1!$G3202/hourly1!$F$8763+유형화!$G$74*hourly1!I3202/hourly1!$I$8763</f>
        <v>0.54027726674145271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443">
        <f>유형화!$F$71*hourly1!B3203/hourly1!$B$8763+유형화!$F$72*hourly1!C3203/hourly1!$C$8763+유형화!$F$73*hourly1!D3203/hourly1!$D$8763+유형화!$F$74*hourly1!E3203/hourly1!$E$8763</f>
        <v>342.65781108828514</v>
      </c>
      <c r="C3202" s="441">
        <f>hourly1!$F3203*유형화!$G$71/hourly1!$F$8763+유형화!$G$72*hourly1!$G3203/hourly1!$F$8763+유형화!$G$74*hourly1!I3203/hourly1!$I$8763</f>
        <v>0.48452427821816324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443">
        <f>유형화!$F$71*hourly1!B3204/hourly1!$B$8763+유형화!$F$72*hourly1!C3204/hourly1!$C$8763+유형화!$F$73*hourly1!D3204/hourly1!$D$8763+유형화!$F$74*hourly1!E3204/hourly1!$E$8763</f>
        <v>428.46134820953318</v>
      </c>
      <c r="C3203" s="441">
        <f>hourly1!$F3204*유형화!$G$71/hourly1!$F$8763+유형화!$G$72*hourly1!$G3204/hourly1!$F$8763+유형화!$G$74*hourly1!I3204/hourly1!$I$8763</f>
        <v>0.42087137651985407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443">
        <f>유형화!$F$71*hourly1!B3205/hourly1!$B$8763+유형화!$F$72*hourly1!C3205/hourly1!$C$8763+유형화!$F$73*hourly1!D3205/hourly1!$D$8763+유형화!$F$74*hourly1!E3205/hourly1!$E$8763</f>
        <v>512.9307636673766</v>
      </c>
      <c r="C3204" s="441">
        <f>hourly1!$F3205*유형화!$G$71/hourly1!$F$8763+유형화!$G$72*hourly1!$G3205/hourly1!$F$8763+유형화!$G$74*hourly1!I3205/hourly1!$I$8763</f>
        <v>0.39697236995793256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443">
        <f>유형화!$F$71*hourly1!B3206/hourly1!$B$8763+유형화!$F$72*hourly1!C3206/hourly1!$C$8763+유형화!$F$73*hourly1!D3206/hourly1!$D$8763+유형화!$F$74*hourly1!E3206/hourly1!$E$8763</f>
        <v>430.84915912890312</v>
      </c>
      <c r="C3205" s="441">
        <f>hourly1!$F3206*유형화!$G$71/hourly1!$F$8763+유형화!$G$72*hourly1!$G3206/hourly1!$F$8763+유형화!$G$74*hourly1!I3206/hourly1!$I$8763</f>
        <v>0.38500288539619187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443">
        <f>유형화!$F$71*hourly1!B3207/hourly1!$B$8763+유형화!$F$72*hourly1!C3207/hourly1!$C$8763+유형화!$F$73*hourly1!D3207/hourly1!$D$8763+유형화!$F$74*hourly1!E3207/hourly1!$E$8763</f>
        <v>242.85117413434017</v>
      </c>
      <c r="C3206" s="441">
        <f>hourly1!$F3207*유형화!$G$71/hourly1!$F$8763+유형화!$G$72*hourly1!$G3207/hourly1!$F$8763+유형화!$G$74*hourly1!I3207/hourly1!$I$8763</f>
        <v>0.46810821582777362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443">
        <f>유형화!$F$71*hourly1!B3208/hourly1!$B$8763+유형화!$F$72*hourly1!C3208/hourly1!$C$8763+유형화!$F$73*hourly1!D3208/hourly1!$D$8763+유형화!$F$74*hourly1!E3208/hourly1!$E$8763</f>
        <v>341.52163216034114</v>
      </c>
      <c r="C3207" s="441">
        <f>hourly1!$F3208*유형화!$G$71/hourly1!$F$8763+유형화!$G$72*hourly1!$G3208/hourly1!$F$8763+유형화!$G$74*hourly1!I3208/hourly1!$I$8763</f>
        <v>0.44036158473090059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443">
        <f>유형화!$F$71*hourly1!B3209/hourly1!$B$8763+유형화!$F$72*hourly1!C3209/hourly1!$C$8763+유형화!$F$73*hourly1!D3209/hourly1!$D$8763+유형화!$F$74*hourly1!E3209/hourly1!$E$8763</f>
        <v>504.57743385319952</v>
      </c>
      <c r="C3208" s="441">
        <f>hourly1!$F3209*유형화!$G$71/hourly1!$F$8763+유형화!$G$72*hourly1!$G3209/hourly1!$F$8763+유형화!$G$74*hourly1!I3209/hourly1!$I$8763</f>
        <v>0.34527918958553616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443">
        <f>유형화!$F$71*hourly1!B3210/hourly1!$B$8763+유형화!$F$72*hourly1!C3210/hourly1!$C$8763+유형화!$F$73*hourly1!D3210/hourly1!$D$8763+유형화!$F$74*hourly1!E3210/hourly1!$E$8763</f>
        <v>422.54449896077529</v>
      </c>
      <c r="C3209" s="441">
        <f>hourly1!$F3210*유형화!$G$71/hourly1!$F$8763+유형화!$G$72*hourly1!$G3210/hourly1!$F$8763+유형화!$G$74*hourly1!I3210/hourly1!$I$8763</f>
        <v>0.32945577380234431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443">
        <f>유형화!$F$71*hourly1!B3211/hourly1!$B$8763+유형화!$F$72*hourly1!C3211/hourly1!$C$8763+유형화!$F$73*hourly1!D3211/hourly1!$D$8763+유형화!$F$74*hourly1!E3211/hourly1!$E$8763</f>
        <v>366.05172870200715</v>
      </c>
      <c r="C3210" s="441">
        <f>hourly1!$F3211*유형화!$G$71/hourly1!$F$8763+유형화!$G$72*hourly1!$G3211/hourly1!$F$8763+유형화!$G$74*hourly1!I3211/hourly1!$I$8763</f>
        <v>0.34529283385920989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443">
        <f>유형화!$F$71*hourly1!B3212/hourly1!$B$8763+유형화!$F$72*hourly1!C3212/hourly1!$C$8763+유형화!$F$73*hourly1!D3212/hourly1!$D$8763+유형화!$F$74*hourly1!E3212/hourly1!$E$8763</f>
        <v>203.35471634082768</v>
      </c>
      <c r="C3211" s="441">
        <f>hourly1!$F3212*유형화!$G$71/hourly1!$F$8763+유형화!$G$72*hourly1!$G3212/hourly1!$F$8763+유형화!$G$74*hourly1!I3212/hourly1!$I$8763</f>
        <v>0.44039639278907428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443">
        <f>유형화!$F$71*hourly1!B3213/hourly1!$B$8763+유형화!$F$72*hourly1!C3213/hourly1!$C$8763+유형화!$F$73*hourly1!D3213/hourly1!$D$8763+유형화!$F$74*hourly1!E3213/hourly1!$E$8763</f>
        <v>143.44280181650703</v>
      </c>
      <c r="C3212" s="441">
        <f>hourly1!$F3213*유형화!$G$71/hourly1!$F$8763+유형화!$G$72*hourly1!$G3213/hourly1!$F$8763+유형화!$G$74*hourly1!I3213/hourly1!$I$8763</f>
        <v>0.531629889933943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443">
        <f>유형화!$F$71*hourly1!B3214/hourly1!$B$8763+유형화!$F$72*hourly1!C3214/hourly1!$C$8763+유형화!$F$73*hourly1!D3214/hourly1!$D$8763+유형화!$F$74*hourly1!E3214/hourly1!$E$8763</f>
        <v>151.57045663181711</v>
      </c>
      <c r="C3213" s="441">
        <f>hourly1!$F3214*유형화!$G$71/hourly1!$F$8763+유형화!$G$72*hourly1!$G3214/hourly1!$F$8763+유형화!$G$74*hourly1!I3214/hourly1!$I$8763</f>
        <v>0.53569400361119501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443">
        <f>유형화!$F$71*hourly1!B3215/hourly1!$B$8763+유형화!$F$72*hourly1!C3215/hourly1!$C$8763+유형화!$F$73*hourly1!D3215/hourly1!$D$8763+유형화!$F$74*hourly1!E3215/hourly1!$E$8763</f>
        <v>80.399719274916777</v>
      </c>
      <c r="C3214" s="441">
        <f>hourly1!$F3215*유형화!$G$71/hourly1!$F$8763+유형화!$G$72*hourly1!$G3215/hourly1!$F$8763+유형화!$G$74*hourly1!I3215/hourly1!$I$8763</f>
        <v>0.46441710627217048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443">
        <f>유형화!$F$71*hourly1!B3216/hourly1!$B$8763+유형화!$F$72*hourly1!C3216/hourly1!$C$8763+유형화!$F$73*hourly1!D3216/hourly1!$D$8763+유형화!$F$74*hourly1!E3216/hourly1!$E$8763</f>
        <v>78.270493359282014</v>
      </c>
      <c r="C3215" s="441">
        <f>hourly1!$F3216*유형화!$G$71/hourly1!$F$8763+유형화!$G$72*hourly1!$G3216/hourly1!$F$8763+유형화!$G$74*hourly1!I3216/hourly1!$I$8763</f>
        <v>0.39702391499181405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443">
        <f>유형화!$F$71*hourly1!B3217/hourly1!$B$8763+유형화!$F$72*hourly1!C3217/hourly1!$C$8763+유형화!$F$73*hourly1!D3217/hourly1!$D$8763+유형화!$F$74*hourly1!E3217/hourly1!$E$8763</f>
        <v>76.141262703712897</v>
      </c>
      <c r="C3216" s="441">
        <f>hourly1!$F3217*유형화!$G$71/hourly1!$F$8763+유형화!$G$72*hourly1!$G3217/hourly1!$F$8763+유형화!$G$74*hourly1!I3217/hourly1!$I$8763</f>
        <v>0.31781490399189721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443">
        <f>유형화!$F$71*hourly1!B3218/hourly1!$B$8763+유형화!$F$72*hourly1!C3218/hourly1!$C$8763+유형화!$F$73*hourly1!D3218/hourly1!$D$8763+유형화!$F$74*hourly1!E3218/hourly1!$E$8763</f>
        <v>75.085871359332984</v>
      </c>
      <c r="C3217" s="441">
        <f>hourly1!$F3218*유형화!$G$71/hourly1!$F$8763+유형화!$G$72*hourly1!$G3218/hourly1!$F$8763+유형화!$G$74*hourly1!I3218/hourly1!$I$8763</f>
        <v>0.29415615792907762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443">
        <f>유형화!$F$71*hourly1!B3219/hourly1!$B$8763+유형화!$F$72*hourly1!C3219/hourly1!$C$8763+유형화!$F$73*hourly1!D3219/hourly1!$D$8763+유형화!$F$74*hourly1!E3219/hourly1!$E$8763</f>
        <v>75.085871359332984</v>
      </c>
      <c r="C3218" s="441">
        <f>hourly1!$F3219*유형화!$G$71/hourly1!$F$8763+유형화!$G$72*hourly1!$G3219/hourly1!$F$8763+유형화!$G$74*hourly1!I3219/hourly1!$I$8763</f>
        <v>0.25129136839493676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443">
        <f>유형화!$F$71*hourly1!B3220/hourly1!$B$8763+유형화!$F$72*hourly1!C3220/hourly1!$C$8763+유형화!$F$73*hourly1!D3220/hourly1!$D$8763+유형화!$F$74*hourly1!E3220/hourly1!$E$8763</f>
        <v>74.768210438129074</v>
      </c>
      <c r="C3219" s="441">
        <f>hourly1!$F3220*유형화!$G$71/hourly1!$F$8763+유형화!$G$72*hourly1!$G3220/hourly1!$F$8763+유형화!$G$74*hourly1!I3220/hourly1!$I$8763</f>
        <v>0.23684056654338514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443">
        <f>유형화!$F$71*hourly1!B3221/hourly1!$B$8763+유형화!$F$72*hourly1!C3221/hourly1!$C$8763+유형화!$F$73*hourly1!D3221/hourly1!$D$8763+유형화!$F$74*hourly1!E3221/hourly1!$E$8763</f>
        <v>74.768210438129074</v>
      </c>
      <c r="C3220" s="441">
        <f>hourly1!$F3221*유형화!$G$71/hourly1!$F$8763+유형화!$G$72*hourly1!$G3221/hourly1!$F$8763+유형화!$G$74*hourly1!I3221/hourly1!$I$8763</f>
        <v>0.2329333923339964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443">
        <f>유형화!$F$71*hourly1!B3222/hourly1!$B$8763+유형화!$F$72*hourly1!C3222/hourly1!$C$8763+유형화!$F$73*hourly1!D3222/hourly1!$D$8763+유형화!$F$74*hourly1!E3222/hourly1!$E$8763</f>
        <v>74.768210438129074</v>
      </c>
      <c r="C3221" s="441">
        <f>hourly1!$F3222*유형화!$G$71/hourly1!$F$8763+유형화!$G$72*hourly1!$G3222/hourly1!$F$8763+유형화!$G$74*hourly1!I3222/hourly1!$I$8763</f>
        <v>0.23295304008808754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443">
        <f>유형화!$F$71*hourly1!B3223/hourly1!$B$8763+유형화!$F$72*hourly1!C3223/hourly1!$C$8763+유형화!$F$73*hourly1!D3223/hourly1!$D$8763+유형화!$F$74*hourly1!E3223/hourly1!$E$8763</f>
        <v>74.768210438129074</v>
      </c>
      <c r="C3222" s="441">
        <f>hourly1!$F3223*유형화!$G$71/hourly1!$F$8763+유형화!$G$72*hourly1!$G3223/hourly1!$F$8763+유형화!$G$74*hourly1!I3223/hourly1!$I$8763</f>
        <v>0.23172244788509325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443">
        <f>유형화!$F$71*hourly1!B3224/hourly1!$B$8763+유형화!$F$72*hourly1!C3224/hourly1!$C$8763+유형화!$F$73*hourly1!D3224/hourly1!$D$8763+유형화!$F$74*hourly1!E3224/hourly1!$E$8763</f>
        <v>75.823601782508987</v>
      </c>
      <c r="C3223" s="441">
        <f>hourly1!$F3224*유형화!$G$71/hourly1!$F$8763+유형화!$G$72*hourly1!$G3224/hourly1!$F$8763+유형화!$G$74*hourly1!I3224/hourly1!$I$8763</f>
        <v>0.36944641224728669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443">
        <f>유형화!$F$71*hourly1!B3225/hourly1!$B$8763+유형화!$F$72*hourly1!C3225/hourly1!$C$8763+유형화!$F$73*hourly1!D3225/hourly1!$D$8763+유형화!$F$74*hourly1!E3225/hourly1!$E$8763</f>
        <v>82.639672705249694</v>
      </c>
      <c r="C3224" s="441">
        <f>hourly1!$F3225*유형화!$G$71/hourly1!$F$8763+유형화!$G$72*hourly1!$G3225/hourly1!$F$8763+유형화!$G$74*hourly1!I3225/hourly1!$I$8763</f>
        <v>0.61558995830970353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443">
        <f>유형화!$F$71*hourly1!B3226/hourly1!$B$8763+유형화!$F$72*hourly1!C3226/hourly1!$C$8763+유형화!$F$73*hourly1!D3226/hourly1!$D$8763+유형화!$F$74*hourly1!E3226/hourly1!$E$8763</f>
        <v>203.95146933731598</v>
      </c>
      <c r="C3225" s="441">
        <f>hourly1!$F3226*유형화!$G$71/hourly1!$F$8763+유형화!$G$72*hourly1!$G3226/hourly1!$F$8763+유형화!$G$74*hourly1!I3226/hourly1!$I$8763</f>
        <v>0.54008933961204453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443">
        <f>유형화!$F$71*hourly1!B3227/hourly1!$B$8763+유형화!$F$72*hourly1!C3227/hourly1!$C$8763+유형화!$F$73*hourly1!D3227/hourly1!$D$8763+유형화!$F$74*hourly1!E3227/hourly1!$E$8763</f>
        <v>342.65541268149701</v>
      </c>
      <c r="C3226" s="441">
        <f>hourly1!$F3227*유형화!$G$71/hourly1!$F$8763+유형화!$G$72*hourly1!$G3227/hourly1!$F$8763+유형화!$G$74*hourly1!I3227/hourly1!$I$8763</f>
        <v>0.48434981343878047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443">
        <f>유형화!$F$71*hourly1!B3228/hourly1!$B$8763+유형화!$F$72*hourly1!C3228/hourly1!$C$8763+유형화!$F$73*hourly1!D3228/hourly1!$D$8763+유형화!$F$74*hourly1!E3228/hourly1!$E$8763</f>
        <v>428.45847580930865</v>
      </c>
      <c r="C3227" s="441">
        <f>hourly1!$F3228*유형화!$G$71/hourly1!$F$8763+유형화!$G$72*hourly1!$G3228/hourly1!$F$8763+유형화!$G$74*hourly1!I3228/hourly1!$I$8763</f>
        <v>0.42073614660743708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443">
        <f>유형화!$F$71*hourly1!B3229/hourly1!$B$8763+유형화!$F$72*hourly1!C3229/hourly1!$C$8763+유형화!$F$73*hourly1!D3229/hourly1!$D$8763+유형화!$F$74*hourly1!E3229/hourly1!$E$8763</f>
        <v>512.9273272149627</v>
      </c>
      <c r="C3228" s="441">
        <f>hourly1!$F3229*유형화!$G$71/hourly1!$F$8763+유형화!$G$72*hourly1!$G3229/hourly1!$F$8763+유형화!$G$74*hourly1!I3229/hourly1!$I$8763</f>
        <v>0.39682143397048664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443">
        <f>유형화!$F$71*hourly1!B3230/hourly1!$B$8763+유형화!$F$72*hourly1!C3230/hourly1!$C$8763+유형화!$F$73*hourly1!D3230/hourly1!$D$8763+유형화!$F$74*hourly1!E3230/hourly1!$E$8763</f>
        <v>430.84548567977106</v>
      </c>
      <c r="C3229" s="441">
        <f>hourly1!$F3230*유형화!$G$71/hourly1!$F$8763+유형화!$G$72*hourly1!$G3230/hourly1!$F$8763+유형화!$G$74*hourly1!I3230/hourly1!$I$8763</f>
        <v>0.38485431441618223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443">
        <f>유형화!$F$71*hourly1!B3231/hourly1!$B$8763+유형화!$F$72*hourly1!C3231/hourly1!$C$8763+유형화!$F$73*hourly1!D3231/hourly1!$D$8763+유형화!$F$74*hourly1!E3231/hourly1!$E$8763</f>
        <v>242.84781826081053</v>
      </c>
      <c r="C3230" s="441">
        <f>hourly1!$F3231*유형화!$G$71/hourly1!$F$8763+유형화!$G$72*hourly1!$G3231/hourly1!$F$8763+유형화!$G$74*hourly1!I3231/hourly1!$I$8763</f>
        <v>0.46788639025843681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443">
        <f>유형화!$F$71*hourly1!B3232/hourly1!$B$8763+유형화!$F$72*hourly1!C3232/hourly1!$C$8763+유형화!$F$73*hourly1!D3232/hourly1!$D$8763+유형화!$F$74*hourly1!E3232/hourly1!$E$8763</f>
        <v>341.51731882006993</v>
      </c>
      <c r="C3231" s="441">
        <f>hourly1!$F3232*유형화!$G$71/hourly1!$F$8763+유형화!$G$72*hourly1!$G3232/hourly1!$F$8763+유형화!$G$74*hourly1!I3232/hourly1!$I$8763</f>
        <v>0.44011999012503938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443">
        <f>유형화!$F$71*hourly1!B3233/hourly1!$B$8763+유형화!$F$72*hourly1!C3233/hourly1!$C$8763+유형화!$F$73*hourly1!D3233/hourly1!$D$8763+유형화!$F$74*hourly1!E3233/hourly1!$E$8763</f>
        <v>504.57268917890121</v>
      </c>
      <c r="C3232" s="441">
        <f>hourly1!$F3233*유형화!$G$71/hourly1!$F$8763+유형화!$G$72*hourly1!$G3233/hourly1!$F$8763+유형화!$G$74*hourly1!I3233/hourly1!$I$8763</f>
        <v>0.3451150944541459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443">
        <f>유형화!$F$71*hourly1!B3234/hourly1!$B$8763+유형화!$F$72*hourly1!C3234/hourly1!$C$8763+유형화!$F$73*hourly1!D3234/hourly1!$D$8763+유형화!$F$74*hourly1!E3234/hourly1!$E$8763</f>
        <v>422.53961682838036</v>
      </c>
      <c r="C3233" s="441">
        <f>hourly1!$F3234*유형화!$G$71/hourly1!$F$8763+유형화!$G$72*hourly1!$G3234/hourly1!$F$8763+유형화!$G$74*hourly1!I3234/hourly1!$I$8763</f>
        <v>0.32928931366351655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443">
        <f>유형화!$F$71*hourly1!B3235/hourly1!$B$8763+유형화!$F$72*hourly1!C3235/hourly1!$C$8763+유형화!$F$73*hourly1!D3235/hourly1!$D$8763+유형화!$F$74*hourly1!E3235/hourly1!$E$8763</f>
        <v>366.04603604083599</v>
      </c>
      <c r="C3234" s="441">
        <f>hourly1!$F3235*유형화!$G$71/hourly1!$F$8763+유형화!$G$72*hourly1!$G3235/hourly1!$F$8763+유형화!$G$74*hourly1!I3235/hourly1!$I$8763</f>
        <v>0.34508762398314763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443">
        <f>유형화!$F$71*hourly1!B3236/hourly1!$B$8763+유형화!$F$72*hourly1!C3236/hourly1!$C$8763+유형화!$F$73*hourly1!D3236/hourly1!$D$8763+유형화!$F$74*hourly1!E3236/hourly1!$E$8763</f>
        <v>203.34839326838619</v>
      </c>
      <c r="C3235" s="441">
        <f>hourly1!$F3236*유형화!$G$71/hourly1!$F$8763+유형화!$G$72*hourly1!$G3236/hourly1!$F$8763+유형화!$G$74*hourly1!I3236/hourly1!$I$8763</f>
        <v>0.44006735354926513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443">
        <f>유형화!$F$71*hourly1!B3237/hourly1!$B$8763+유형화!$F$72*hourly1!C3237/hourly1!$C$8763+유형화!$F$73*hourly1!D3237/hourly1!$D$8763+유형화!$F$74*hourly1!E3237/hourly1!$E$8763</f>
        <v>143.43932270468386</v>
      </c>
      <c r="C3236" s="441">
        <f>hourly1!$F3237*유형화!$G$71/hourly1!$F$8763+유형화!$G$72*hourly1!$G3237/hourly1!$F$8763+유형화!$G$74*hourly1!I3237/hourly1!$I$8763</f>
        <v>0.53117580850606105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443">
        <f>유형화!$F$71*hourly1!B3238/hourly1!$B$8763+유형화!$F$72*hourly1!C3238/hourly1!$C$8763+유형화!$F$73*hourly1!D3238/hourly1!$D$8763+유형화!$F$74*hourly1!E3238/hourly1!$E$8763</f>
        <v>151.56774538936091</v>
      </c>
      <c r="C3237" s="441">
        <f>hourly1!$F3238*유형화!$G$71/hourly1!$F$8763+유형화!$G$72*hourly1!$G3238/hourly1!$F$8763+유형화!$G$74*hourly1!I3238/hourly1!$I$8763</f>
        <v>0.53522609598598969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443">
        <f>유형화!$F$71*hourly1!B3239/hourly1!$B$8763+유형화!$F$72*hourly1!C3239/hourly1!$C$8763+유형화!$F$73*hourly1!D3239/hourly1!$D$8763+유형화!$F$74*hourly1!E3239/hourly1!$E$8763</f>
        <v>80.399719274916777</v>
      </c>
      <c r="C3238" s="441">
        <f>hourly1!$F3239*유형화!$G$71/hourly1!$F$8763+유형화!$G$72*hourly1!$G3239/hourly1!$F$8763+유형화!$G$74*hourly1!I3239/hourly1!$I$8763</f>
        <v>0.46408291252897321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443">
        <f>유형화!$F$71*hourly1!B3240/hourly1!$B$8763+유형화!$F$72*hourly1!C3240/hourly1!$C$8763+유형화!$F$73*hourly1!D3240/hourly1!$D$8763+유형화!$F$74*hourly1!E3240/hourly1!$E$8763</f>
        <v>78.270493359282014</v>
      </c>
      <c r="C3239" s="441">
        <f>hourly1!$F3240*유형화!$G$71/hourly1!$F$8763+유형화!$G$72*hourly1!$G3240/hourly1!$F$8763+유형화!$G$74*hourly1!I3240/hourly1!$I$8763</f>
        <v>0.39679432734678688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443">
        <f>유형화!$F$71*hourly1!B3241/hourly1!$B$8763+유형화!$F$72*hourly1!C3241/hourly1!$C$8763+유형화!$F$73*hourly1!D3241/hourly1!$D$8763+유형화!$F$74*hourly1!E3241/hourly1!$E$8763</f>
        <v>76.141262703712897</v>
      </c>
      <c r="C3240" s="441">
        <f>hourly1!$F3241*유형화!$G$71/hourly1!$F$8763+유형화!$G$72*hourly1!$G3241/hourly1!$F$8763+유형화!$G$74*hourly1!I3241/hourly1!$I$8763</f>
        <v>0.31768767872003589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443">
        <f>유형화!$F$71*hourly1!B3242/hourly1!$B$8763+유형화!$F$72*hourly1!C3242/hourly1!$C$8763+유형화!$F$73*hourly1!D3242/hourly1!$D$8763+유형화!$F$74*hourly1!E3242/hourly1!$E$8763</f>
        <v>75.085871359332984</v>
      </c>
      <c r="C3241" s="441">
        <f>hourly1!$F3242*유형화!$G$71/hourly1!$F$8763+유형화!$G$72*hourly1!$G3242/hourly1!$F$8763+유형화!$G$74*hourly1!I3242/hourly1!$I$8763</f>
        <v>0.29405846492956922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443">
        <f>유형화!$F$71*hourly1!B3243/hourly1!$B$8763+유형화!$F$72*hourly1!C3243/hourly1!$C$8763+유형화!$F$73*hourly1!D3243/hourly1!$D$8763+유형화!$F$74*hourly1!E3243/hourly1!$E$8763</f>
        <v>75.085871359332984</v>
      </c>
      <c r="C3242" s="441">
        <f>hourly1!$F3243*유형화!$G$71/hourly1!$F$8763+유형화!$G$72*hourly1!$G3243/hourly1!$F$8763+유형화!$G$74*hourly1!I3243/hourly1!$I$8763</f>
        <v>0.25123084846103894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443">
        <f>유형화!$F$71*hourly1!B3244/hourly1!$B$8763+유형화!$F$72*hourly1!C3244/hourly1!$C$8763+유형화!$F$73*hourly1!D3244/hourly1!$D$8763+유형화!$F$74*hourly1!E3244/hourly1!$E$8763</f>
        <v>74.768210438129074</v>
      </c>
      <c r="C3243" s="441">
        <f>hourly1!$F3244*유형화!$G$71/hourly1!$F$8763+유형화!$G$72*hourly1!$G3244/hourly1!$F$8763+유형화!$G$74*hourly1!I3244/hourly1!$I$8763</f>
        <v>0.23677901570880971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443">
        <f>유형화!$F$71*hourly1!B3245/hourly1!$B$8763+유형화!$F$72*hourly1!C3245/hourly1!$C$8763+유형화!$F$73*hourly1!D3245/hourly1!$D$8763+유형화!$F$74*hourly1!E3245/hourly1!$E$8763</f>
        <v>74.768210438129074</v>
      </c>
      <c r="C3244" s="441">
        <f>hourly1!$F3245*유형화!$G$71/hourly1!$F$8763+유형화!$G$72*hourly1!$G3245/hourly1!$F$8763+유형화!$G$74*hourly1!I3245/hourly1!$I$8763</f>
        <v>0.23277208669855734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443">
        <f>유형화!$F$71*hourly1!B3246/hourly1!$B$8763+유형화!$F$72*hourly1!C3246/hourly1!$C$8763+유형화!$F$73*hourly1!D3246/hourly1!$D$8763+유형화!$F$74*hourly1!E3246/hourly1!$E$8763</f>
        <v>74.768210438129074</v>
      </c>
      <c r="C3245" s="441">
        <f>hourly1!$F3246*유형화!$G$71/hourly1!$F$8763+유형화!$G$72*hourly1!$G3246/hourly1!$F$8763+유형화!$G$74*hourly1!I3246/hourly1!$I$8763</f>
        <v>0.23282156993108302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443">
        <f>유형화!$F$71*hourly1!B3247/hourly1!$B$8763+유형화!$F$72*hourly1!C3247/hourly1!$C$8763+유형화!$F$73*hourly1!D3247/hourly1!$D$8763+유형화!$F$74*hourly1!E3247/hourly1!$E$8763</f>
        <v>74.768210438129074</v>
      </c>
      <c r="C3246" s="441">
        <f>hourly1!$F3247*유형화!$G$71/hourly1!$F$8763+유형화!$G$72*hourly1!$G3247/hourly1!$F$8763+유형화!$G$74*hourly1!I3247/hourly1!$I$8763</f>
        <v>0.23165956294375856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443">
        <f>유형화!$F$71*hourly1!B3248/hourly1!$B$8763+유형화!$F$72*hourly1!C3248/hourly1!$C$8763+유형화!$F$73*hourly1!D3248/hourly1!$D$8763+유형화!$F$74*hourly1!E3248/hourly1!$E$8763</f>
        <v>75.823601782508987</v>
      </c>
      <c r="C3247" s="441">
        <f>hourly1!$F3248*유형화!$G$71/hourly1!$F$8763+유형화!$G$72*hourly1!$G3248/hourly1!$F$8763+유형화!$G$74*hourly1!I3248/hourly1!$I$8763</f>
        <v>0.36941960882966807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443">
        <f>유형화!$F$71*hourly1!B3249/hourly1!$B$8763+유형화!$F$72*hourly1!C3249/hourly1!$C$8763+유형화!$F$73*hourly1!D3249/hourly1!$D$8763+유형화!$F$74*hourly1!E3249/hourly1!$E$8763</f>
        <v>82.639672705249694</v>
      </c>
      <c r="C3248" s="441">
        <f>hourly1!$F3249*유형화!$G$71/hourly1!$F$8763+유형화!$G$72*hourly1!$G3249/hourly1!$F$8763+유형화!$G$74*hourly1!I3249/hourly1!$I$8763</f>
        <v>0.6155498138244927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443">
        <f>유형화!$F$71*hourly1!B3250/hourly1!$B$8763+유형화!$F$72*hourly1!C3250/hourly1!$C$8763+유형화!$F$73*hourly1!D3250/hourly1!$D$8763+유형화!$F$74*hourly1!E3250/hourly1!$E$8763</f>
        <v>203.95039811214971</v>
      </c>
      <c r="C3249" s="441">
        <f>hourly1!$F3250*유형화!$G$71/hourly1!$F$8763+유형화!$G$72*hourly1!$G3250/hourly1!$F$8763+유형화!$G$74*hourly1!I3250/hourly1!$I$8763</f>
        <v>0.54004622370723299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443">
        <f>유형화!$F$71*hourly1!B3251/hourly1!$B$8763+유형화!$F$72*hourly1!C3251/hourly1!$C$8763+유형화!$F$73*hourly1!D3251/hourly1!$D$8763+유형화!$F$74*hourly1!E3251/hourly1!$E$8763</f>
        <v>342.65522308412238</v>
      </c>
      <c r="C3250" s="441">
        <f>hourly1!$F3251*유형화!$G$71/hourly1!$F$8763+유형화!$G$72*hourly1!$G3251/hourly1!$F$8763+유형화!$G$74*hourly1!I3251/hourly1!$I$8763</f>
        <v>0.48435599884284619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443">
        <f>유형화!$F$71*hourly1!B3252/hourly1!$B$8763+유형화!$F$72*hourly1!C3252/hourly1!$C$8763+유형화!$F$73*hourly1!D3252/hourly1!$D$8763+유형화!$F$74*hourly1!E3252/hourly1!$E$8763</f>
        <v>428.45827199213102</v>
      </c>
      <c r="C3251" s="441">
        <f>hourly1!$F3252*유형화!$G$71/hourly1!$F$8763+유형화!$G$72*hourly1!$G3252/hourly1!$F$8763+유형화!$G$74*hourly1!I3252/hourly1!$I$8763</f>
        <v>0.42073936059190203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443">
        <f>유형화!$F$71*hourly1!B3253/hourly1!$B$8763+유형화!$F$72*hourly1!C3253/hourly1!$C$8763+유형화!$F$73*hourly1!D3253/hourly1!$D$8763+유형화!$F$74*hourly1!E3253/hourly1!$E$8763</f>
        <v>512.92791496682389</v>
      </c>
      <c r="C3252" s="441">
        <f>hourly1!$F3253*유형화!$G$71/hourly1!$F$8763+유형화!$G$72*hourly1!$G3253/hourly1!$F$8763+유형화!$G$74*hourly1!I3253/hourly1!$I$8763</f>
        <v>0.39686297320367303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443">
        <f>유형화!$F$71*hourly1!B3254/hourly1!$B$8763+유형화!$F$72*hourly1!C3254/hourly1!$C$8763+유형화!$F$73*hourly1!D3254/hourly1!$D$8763+유형화!$F$74*hourly1!E3254/hourly1!$E$8763</f>
        <v>430.84619666992558</v>
      </c>
      <c r="C3253" s="441">
        <f>hourly1!$F3254*유형화!$G$71/hourly1!$F$8763+유형화!$G$72*hourly1!$G3254/hourly1!$F$8763+유형화!$G$74*hourly1!I3254/hourly1!$I$8763</f>
        <v>0.38489997725207842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443">
        <f>유형화!$F$71*hourly1!B3255/hourly1!$B$8763+유형화!$F$72*hourly1!C3255/hourly1!$C$8763+유형화!$F$73*hourly1!D3255/hourly1!$D$8763+유형화!$F$74*hourly1!E3255/hourly1!$E$8763</f>
        <v>242.84862404965236</v>
      </c>
      <c r="C3254" s="441">
        <f>hourly1!$F3255*유형화!$G$71/hourly1!$F$8763+유형화!$G$72*hourly1!$G3255/hourly1!$F$8763+유형화!$G$74*hourly1!I3255/hourly1!$I$8763</f>
        <v>0.46796431422142148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443">
        <f>유형화!$F$71*hourly1!B3256/hourly1!$B$8763+유형화!$F$72*hourly1!C3256/hourly1!$C$8763+유형화!$F$73*hourly1!D3256/hourly1!$D$8763+유형화!$F$74*hourly1!E3256/hourly1!$E$8763</f>
        <v>341.51895409742548</v>
      </c>
      <c r="C3255" s="441">
        <f>hourly1!$F3256*유형화!$G$71/hourly1!$F$8763+유형화!$G$72*hourly1!$G3256/hourly1!$F$8763+유형화!$G$74*hourly1!I3256/hourly1!$I$8763</f>
        <v>0.44023514779485096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443">
        <f>유형화!$F$71*hourly1!B3257/hourly1!$B$8763+유형화!$F$72*hourly1!C3257/hourly1!$C$8763+유형화!$F$73*hourly1!D3257/hourly1!$D$8763+유형화!$F$74*hourly1!E3257/hourly1!$E$8763</f>
        <v>504.57463729192483</v>
      </c>
      <c r="C3256" s="441">
        <f>hourly1!$F3257*유형화!$G$71/hourly1!$F$8763+유형화!$G$72*hourly1!$G3257/hourly1!$F$8763+유형화!$G$74*hourly1!I3257/hourly1!$I$8763</f>
        <v>0.34519550470700011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443">
        <f>유형화!$F$71*hourly1!B3258/hourly1!$B$8763+유형화!$F$72*hourly1!C3258/hourly1!$C$8763+유형화!$F$73*hourly1!D3258/hourly1!$D$8763+유형화!$F$74*hourly1!E3258/hourly1!$E$8763</f>
        <v>422.54181141799086</v>
      </c>
      <c r="C3257" s="441">
        <f>hourly1!$F3258*유형화!$G$71/hourly1!$F$8763+유형화!$G$72*hourly1!$G3258/hourly1!$F$8763+유형화!$G$74*hourly1!I3258/hourly1!$I$8763</f>
        <v>0.3293753635494901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443">
        <f>유형화!$F$71*hourly1!B3259/hourly1!$B$8763+유형화!$F$72*hourly1!C3259/hourly1!$C$8763+유형화!$F$73*hourly1!D3259/hourly1!$D$8763+유형화!$F$74*hourly1!E3259/hourly1!$E$8763</f>
        <v>366.04849606677084</v>
      </c>
      <c r="C3258" s="441">
        <f>hourly1!$F3259*유형화!$G$71/hourly1!$F$8763+유형화!$G$72*hourly1!$G3259/hourly1!$F$8763+유형화!$G$74*hourly1!I3259/hourly1!$I$8763</f>
        <v>0.34519053212726103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443">
        <f>유형화!$F$71*hourly1!B3260/hourly1!$B$8763+유형화!$F$72*hourly1!C3260/hourly1!$C$8763+유형화!$F$73*hourly1!D3260/hourly1!$D$8763+유형화!$F$74*hourly1!E3260/hourly1!$E$8763</f>
        <v>203.35086277418981</v>
      </c>
      <c r="C3259" s="441">
        <f>hourly1!$F3260*유형화!$G$71/hourly1!$F$8763+유형화!$G$72*hourly1!$G3260/hourly1!$F$8763+유형화!$G$74*hourly1!I3260/hourly1!$I$8763</f>
        <v>0.44022653674213263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443">
        <f>유형화!$F$71*hourly1!B3261/hourly1!$B$8763+유형화!$F$72*hourly1!C3261/hourly1!$C$8763+유형화!$F$73*hourly1!D3261/hourly1!$D$8763+유형화!$F$74*hourly1!E3261/hourly1!$E$8763</f>
        <v>143.44061196683089</v>
      </c>
      <c r="C3260" s="441">
        <f>hourly1!$F3261*유형화!$G$71/hourly1!$F$8763+유형화!$G$72*hourly1!$G3261/hourly1!$F$8763+유형화!$G$74*hourly1!I3261/hourly1!$I$8763</f>
        <v>0.53137707670306189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443">
        <f>유형화!$F$71*hourly1!B3262/hourly1!$B$8763+유형화!$F$72*hourly1!C3262/hourly1!$C$8763+유형화!$F$73*hourly1!D3262/hourly1!$D$8763+유형화!$F$74*hourly1!E3262/hourly1!$E$8763</f>
        <v>151.56873129570863</v>
      </c>
      <c r="C3261" s="441">
        <f>hourly1!$F3262*유형화!$G$71/hourly1!$F$8763+유형화!$G$72*hourly1!$G3262/hourly1!$F$8763+유형화!$G$74*hourly1!I3262/hourly1!$I$8763</f>
        <v>0.53542693969447619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443">
        <f>유형화!$F$71*hourly1!B3263/hourly1!$B$8763+유형화!$F$72*hourly1!C3263/hourly1!$C$8763+유형화!$F$73*hourly1!D3263/hourly1!$D$8763+유형화!$F$74*hourly1!E3263/hourly1!$E$8763</f>
        <v>80.399719274916777</v>
      </c>
      <c r="C3262" s="441">
        <f>hourly1!$F3263*유형화!$G$71/hourly1!$F$8763+유형화!$G$72*hourly1!$G3263/hourly1!$F$8763+유형화!$G$74*hourly1!I3263/hourly1!$I$8763</f>
        <v>0.46423997327926908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443">
        <f>유형화!$F$71*hourly1!B3264/hourly1!$B$8763+유형화!$F$72*hourly1!C3264/hourly1!$C$8763+유형화!$F$73*hourly1!D3264/hourly1!$D$8763+유형화!$F$74*hourly1!E3264/hourly1!$E$8763</f>
        <v>78.270493359282014</v>
      </c>
      <c r="C3263" s="441">
        <f>hourly1!$F3264*유형화!$G$71/hourly1!$F$8763+유형화!$G$72*hourly1!$G3264/hourly1!$F$8763+유형화!$G$74*hourly1!I3264/hourly1!$I$8763</f>
        <v>0.396912880924713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443">
        <f>유형화!$F$71*hourly1!B3265/hourly1!$B$8763+유형화!$F$72*hourly1!C3265/hourly1!$C$8763+유형화!$F$73*hourly1!D3265/hourly1!$D$8763+유형화!$F$74*hourly1!E3265/hourly1!$E$8763</f>
        <v>76.141262703712897</v>
      </c>
      <c r="C3264" s="441">
        <f>hourly1!$F3265*유형화!$G$71/hourly1!$F$8763+유형화!$G$72*hourly1!$G3265/hourly1!$F$8763+유형화!$G$74*hourly1!I3265/hourly1!$I$8763</f>
        <v>0.31776190356882494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443">
        <f>유형화!$F$71*hourly1!B3266/hourly1!$B$8763+유형화!$F$72*hourly1!C3266/hourly1!$C$8763+유형화!$F$73*hourly1!D3266/hourly1!$D$8763+유형화!$F$74*hourly1!E3266/hourly1!$E$8763</f>
        <v>75.085871359332984</v>
      </c>
      <c r="C3265" s="441">
        <f>hourly1!$F3266*유형화!$G$71/hourly1!$F$8763+유형화!$G$72*hourly1!$G3266/hourly1!$F$8763+유형화!$G$74*hourly1!I3266/hourly1!$I$8763</f>
        <v>0.29412268397766322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443">
        <f>유형화!$F$71*hourly1!B3267/hourly1!$B$8763+유형화!$F$72*hourly1!C3267/hourly1!$C$8763+유형화!$F$73*hourly1!D3267/hourly1!$D$8763+유형화!$F$74*hourly1!E3267/hourly1!$E$8763</f>
        <v>75.085871359332984</v>
      </c>
      <c r="C3266" s="441">
        <f>hourly1!$F3267*유형화!$G$71/hourly1!$F$8763+유형화!$G$72*hourly1!$G3267/hourly1!$F$8763+유형화!$G$74*hourly1!I3267/hourly1!$I$8763</f>
        <v>0.25127372180098456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443">
        <f>유형화!$F$71*hourly1!B3268/hourly1!$B$8763+유형화!$F$72*hourly1!C3268/hourly1!$C$8763+유형화!$F$73*hourly1!D3268/hourly1!$D$8763+유형화!$F$74*hourly1!E3268/hourly1!$E$8763</f>
        <v>74.768210438129074</v>
      </c>
      <c r="C3267" s="441">
        <f>hourly1!$F3268*유형화!$G$71/hourly1!$F$8763+유형화!$G$72*hourly1!$G3268/hourly1!$F$8763+유형화!$G$74*hourly1!I3268/hourly1!$I$8763</f>
        <v>0.23682467854470657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443">
        <f>유형화!$F$71*hourly1!B3269/hourly1!$B$8763+유형화!$F$72*hourly1!C3269/hourly1!$C$8763+유형화!$F$73*hourly1!D3269/hourly1!$D$8763+유형화!$F$74*hourly1!E3269/hourly1!$E$8763</f>
        <v>74.768210438129074</v>
      </c>
      <c r="C3268" s="441">
        <f>hourly1!$F3269*유형화!$G$71/hourly1!$F$8763+유형화!$G$72*hourly1!$G3269/hourly1!$F$8763+유형화!$G$74*hourly1!I3269/hourly1!$I$8763</f>
        <v>0.23287426714807424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443">
        <f>유형화!$F$71*hourly1!B3270/hourly1!$B$8763+유형화!$F$72*hourly1!C3270/hourly1!$C$8763+유형화!$F$73*hourly1!D3270/hourly1!$D$8763+유형화!$F$74*hourly1!E3270/hourly1!$E$8763</f>
        <v>74.768210438129074</v>
      </c>
      <c r="C3269" s="441">
        <f>hourly1!$F3270*유형화!$G$71/hourly1!$F$8763+유형화!$G$72*hourly1!$G3270/hourly1!$F$8763+유형화!$G$74*hourly1!I3270/hourly1!$I$8763</f>
        <v>0.23292290140357122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443">
        <f>유형화!$F$71*hourly1!B3271/hourly1!$B$8763+유형화!$F$72*hourly1!C3271/hourly1!$C$8763+유형화!$F$73*hourly1!D3271/hourly1!$D$8763+유형화!$F$74*hourly1!E3271/hourly1!$E$8763</f>
        <v>74.768210438129074</v>
      </c>
      <c r="C3270" s="441">
        <f>hourly1!$F3271*유형화!$G$71/hourly1!$F$8763+유형화!$G$72*hourly1!$G3271/hourly1!$F$8763+유형화!$G$74*hourly1!I3271/hourly1!$I$8763</f>
        <v>0.23172463096888116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443">
        <f>유형화!$F$71*hourly1!B3272/hourly1!$B$8763+유형화!$F$72*hourly1!C3272/hourly1!$C$8763+유형화!$F$73*hourly1!D3272/hourly1!$D$8763+유형화!$F$74*hourly1!E3272/hourly1!$E$8763</f>
        <v>75.823601782508987</v>
      </c>
      <c r="C3271" s="441">
        <f>hourly1!$F3272*유형화!$G$71/hourly1!$F$8763+유형화!$G$72*hourly1!$G3272/hourly1!$F$8763+유형화!$G$74*hourly1!I3272/hourly1!$I$8763</f>
        <v>0.36949977651765697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443">
        <f>유형화!$F$71*hourly1!B3273/hourly1!$B$8763+유형화!$F$72*hourly1!C3273/hourly1!$C$8763+유형화!$F$73*hourly1!D3273/hourly1!$D$8763+유형화!$F$74*hourly1!E3273/hourly1!$E$8763</f>
        <v>82.639672705249694</v>
      </c>
      <c r="C3272" s="441">
        <f>hourly1!$F3273*유형화!$G$71/hourly1!$F$8763+유형화!$G$72*hourly1!$G3273/hourly1!$F$8763+유형화!$G$74*hourly1!I3273/hourly1!$I$8763</f>
        <v>0.61571075561263311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443">
        <f>유형화!$F$71*hourly1!B3274/hourly1!$B$8763+유형화!$F$72*hourly1!C3274/hourly1!$C$8763+유형화!$F$73*hourly1!D3274/hourly1!$D$8763+유형화!$F$74*hourly1!E3274/hourly1!$E$8763</f>
        <v>203.95221350701109</v>
      </c>
      <c r="C3273" s="441">
        <f>hourly1!$F3274*유형화!$G$71/hourly1!$F$8763+유형화!$G$72*hourly1!$G3274/hourly1!$F$8763+유형화!$G$74*hourly1!I3274/hourly1!$I$8763</f>
        <v>0.54018060464262185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443">
        <f>유형화!$F$71*hourly1!B3275/hourly1!$B$8763+유형화!$F$72*hourly1!C3275/hourly1!$C$8763+유형화!$F$73*hourly1!D3275/hourly1!$D$8763+유형화!$F$74*hourly1!E3275/hourly1!$E$8763</f>
        <v>342.65637962810723</v>
      </c>
      <c r="C3274" s="441">
        <f>hourly1!$F3275*유형화!$G$71/hourly1!$F$8763+유형화!$G$72*hourly1!$G3275/hourly1!$F$8763+유형화!$G$74*hourly1!I3275/hourly1!$I$8763</f>
        <v>0.48444896182748021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443">
        <f>유형화!$F$71*hourly1!B3276/hourly1!$B$8763+유형화!$F$72*hourly1!C3276/hourly1!$C$8763+유형화!$F$73*hourly1!D3276/hourly1!$D$8763+유형화!$F$74*hourly1!E3276/hourly1!$E$8763</f>
        <v>428.45999732823952</v>
      </c>
      <c r="C3275" s="441">
        <f>hourly1!$F3276*유형화!$G$71/hourly1!$F$8763+유형화!$G$72*hourly1!$G3276/hourly1!$F$8763+유형화!$G$74*hourly1!I3276/hourly1!$I$8763</f>
        <v>0.42083341511843059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443">
        <f>유형화!$F$71*hourly1!B3277/hourly1!$B$8763+유형화!$F$72*hourly1!C3277/hourly1!$C$8763+유형화!$F$73*hourly1!D3277/hourly1!$D$8763+유형화!$F$74*hourly1!E3277/hourly1!$E$8763</f>
        <v>512.92982042043809</v>
      </c>
      <c r="C3276" s="441">
        <f>hourly1!$F3277*유형화!$G$71/hourly1!$F$8763+유형화!$G$72*hourly1!$G3277/hourly1!$F$8763+유형화!$G$74*hourly1!I3277/hourly1!$I$8763</f>
        <v>0.39695514785249475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443">
        <f>유형화!$F$71*hourly1!B3278/hourly1!$B$8763+유형화!$F$72*hourly1!C3278/hourly1!$C$8763+유형화!$F$73*hourly1!D3278/hourly1!$D$8763+유형화!$F$74*hourly1!E3278/hourly1!$E$8763</f>
        <v>430.84838177966736</v>
      </c>
      <c r="C3277" s="441">
        <f>hourly1!$F3278*유형화!$G$71/hourly1!$F$8763+유형화!$G$72*hourly1!$G3278/hourly1!$F$8763+유형화!$G$74*hourly1!I3278/hourly1!$I$8763</f>
        <v>0.38499536588536626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443">
        <f>유형화!$F$71*hourly1!B3279/hourly1!$B$8763+유형화!$F$72*hourly1!C3279/hourly1!$C$8763+유형화!$F$73*hourly1!D3279/hourly1!$D$8763+유형화!$F$74*hourly1!E3279/hourly1!$E$8763</f>
        <v>242.8505532029385</v>
      </c>
      <c r="C3278" s="441">
        <f>hourly1!$F3279*유형화!$G$71/hourly1!$F$8763+유형화!$G$72*hourly1!$G3279/hourly1!$F$8763+유형화!$G$74*hourly1!I3279/hourly1!$I$8763</f>
        <v>0.46809760361491526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443">
        <f>유형화!$F$71*hourly1!B3280/hourly1!$B$8763+유형화!$F$72*hourly1!C3280/hourly1!$C$8763+유형화!$F$73*hourly1!D3280/hourly1!$D$8763+유형화!$F$74*hourly1!E3280/hourly1!$E$8763</f>
        <v>341.52083111143361</v>
      </c>
      <c r="C3279" s="441">
        <f>hourly1!$F3280*유형화!$G$71/hourly1!$F$8763+유형화!$G$72*hourly1!$G3280/hourly1!$F$8763+유형화!$G$74*hourly1!I3280/hourly1!$I$8763</f>
        <v>0.44035030546466253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443">
        <f>유형화!$F$71*hourly1!B3281/hourly1!$B$8763+유형화!$F$72*hourly1!C3281/hourly1!$C$8763+유형화!$F$73*hourly1!D3281/hourly1!$D$8763+유형화!$F$74*hourly1!E3281/hourly1!$E$8763</f>
        <v>504.57688402081334</v>
      </c>
      <c r="C3280" s="441">
        <f>hourly1!$F3281*유형화!$G$71/hourly1!$F$8763+유형화!$G$72*hourly1!$G3281/hourly1!$F$8763+유형화!$G$74*hourly1!I3281/hourly1!$I$8763</f>
        <v>0.34527791611999326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443">
        <f>유형화!$F$71*hourly1!B3282/hourly1!$B$8763+유형화!$F$72*hourly1!C3282/hourly1!$C$8763+유형화!$F$73*hourly1!D3282/hourly1!$D$8763+유형화!$F$74*hourly1!E3282/hourly1!$E$8763</f>
        <v>422.54399178779829</v>
      </c>
      <c r="C3281" s="441">
        <f>hourly1!$F3282*유형화!$G$71/hourly1!$F$8763+유형화!$G$72*hourly1!$G3282/hourly1!$F$8763+유형화!$G$74*hourly1!I3282/hourly1!$I$8763</f>
        <v>0.32945559187869533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443">
        <f>유형화!$F$71*hourly1!B3283/hourly1!$B$8763+유형화!$F$72*hourly1!C3283/hourly1!$C$8763+유형화!$F$73*hourly1!D3283/hourly1!$D$8763+유형화!$F$74*hourly1!E3283/hourly1!$E$8763</f>
        <v>366.05111251053972</v>
      </c>
      <c r="C3282" s="441">
        <f>hourly1!$F3283*유형화!$G$71/hourly1!$F$8763+유형화!$G$72*hourly1!$G3283/hourly1!$F$8763+유형화!$G$74*hourly1!I3283/hourly1!$I$8763</f>
        <v>0.34528579947811555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443">
        <f>유형화!$F$71*hourly1!B3284/hourly1!$B$8763+유형화!$F$72*hourly1!C3284/hourly1!$C$8763+유형화!$F$73*hourly1!D3284/hourly1!$D$8763+유형화!$F$74*hourly1!E3284/hourly1!$E$8763</f>
        <v>203.35385367277343</v>
      </c>
      <c r="C3283" s="441">
        <f>hourly1!$F3284*유형화!$G$71/hourly1!$F$8763+유형화!$G$72*hourly1!$G3284/hourly1!$F$8763+유형화!$G$74*hourly1!I3284/hourly1!$I$8763</f>
        <v>0.44038960097284463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443">
        <f>유형화!$F$71*hourly1!B3285/hourly1!$B$8763+유형화!$F$72*hourly1!C3285/hourly1!$C$8763+유형화!$F$73*hourly1!D3285/hourly1!$D$8763+유형화!$F$74*hourly1!E3285/hourly1!$E$8763</f>
        <v>143.44231360326751</v>
      </c>
      <c r="C3284" s="441">
        <f>hourly1!$F3285*유형화!$G$71/hourly1!$F$8763+유형화!$G$72*hourly1!$G3285/hourly1!$F$8763+유형화!$G$74*hourly1!I3285/hourly1!$I$8763</f>
        <v>0.53160229818051263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443">
        <f>유형화!$F$71*hourly1!B3286/hourly1!$B$8763+유형화!$F$72*hourly1!C3286/hourly1!$C$8763+유형화!$F$73*hourly1!D3286/hourly1!$D$8763+유형화!$F$74*hourly1!E3286/hourly1!$E$8763</f>
        <v>151.57008217700238</v>
      </c>
      <c r="C3285" s="441">
        <f>hourly1!$F3286*유형화!$G$71/hourly1!$F$8763+유형화!$G$72*hourly1!$G3286/hourly1!$F$8763+유형화!$G$74*hourly1!I3286/hourly1!$I$8763</f>
        <v>0.53565549643882571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443">
        <f>유형화!$F$71*hourly1!B3287/hourly1!$B$8763+유형화!$F$72*hourly1!C3287/hourly1!$C$8763+유형화!$F$73*hourly1!D3287/hourly1!$D$8763+유형화!$F$74*hourly1!E3287/hourly1!$E$8763</f>
        <v>80.399719274916777</v>
      </c>
      <c r="C3286" s="441">
        <f>hourly1!$F3287*유형화!$G$71/hourly1!$F$8763+유형화!$G$72*hourly1!$G3287/hourly1!$F$8763+유형화!$G$74*hourly1!I3287/hourly1!$I$8763</f>
        <v>0.46441631793635813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443">
        <f>유형화!$F$71*hourly1!B3288/hourly1!$B$8763+유형화!$F$72*hourly1!C3288/hourly1!$C$8763+유형화!$F$73*hourly1!D3288/hourly1!$D$8763+유형화!$F$74*hourly1!E3288/hourly1!$E$8763</f>
        <v>78.270493359282014</v>
      </c>
      <c r="C3287" s="441">
        <f>hourly1!$F3288*유형화!$G$71/hourly1!$F$8763+유형화!$G$72*hourly1!$G3288/hourly1!$F$8763+유형화!$G$74*hourly1!I3288/hourly1!$I$8763</f>
        <v>0.39704841404321156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443">
        <f>유형화!$F$71*hourly1!B3289/hourly1!$B$8763+유형화!$F$72*hourly1!C3289/hourly1!$C$8763+유형화!$F$73*hourly1!D3289/hourly1!$D$8763+유형화!$F$74*hourly1!E3289/hourly1!$E$8763</f>
        <v>76.141262703712897</v>
      </c>
      <c r="C3288" s="441">
        <f>hourly1!$F3289*유형화!$G$71/hourly1!$F$8763+유형화!$G$72*hourly1!$G3289/hourly1!$F$8763+유형화!$G$74*hourly1!I3289/hourly1!$I$8763</f>
        <v>0.31784619485952431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443">
        <f>유형화!$F$71*hourly1!B3290/hourly1!$B$8763+유형화!$F$72*hourly1!C3290/hourly1!$C$8763+유형화!$F$73*hourly1!D3290/hourly1!$D$8763+유형화!$F$74*hourly1!E3290/hourly1!$E$8763</f>
        <v>75.085871359332984</v>
      </c>
      <c r="C3289" s="441">
        <f>hourly1!$F3290*유형화!$G$71/hourly1!$F$8763+유형화!$G$72*hourly1!$G3290/hourly1!$F$8763+유형화!$G$74*hourly1!I3290/hourly1!$I$8763</f>
        <v>0.29419466510144809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443">
        <f>유형화!$F$71*hourly1!B3291/hourly1!$B$8763+유형화!$F$72*hourly1!C3291/hourly1!$C$8763+유형화!$F$73*hourly1!D3291/hourly1!$D$8763+유형화!$F$74*hourly1!E3291/hourly1!$E$8763</f>
        <v>75.085871359332984</v>
      </c>
      <c r="C3290" s="441">
        <f>hourly1!$F3291*유형화!$G$71/hourly1!$F$8763+유형화!$G$72*hourly1!$G3291/hourly1!$F$8763+유형화!$G$74*hourly1!I3291/hourly1!$I$8763</f>
        <v>0.25023469520037828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443">
        <f>유형화!$F$71*hourly1!B3292/hourly1!$B$8763+유형화!$F$72*hourly1!C3292/hourly1!$C$8763+유형화!$F$73*hourly1!D3292/hourly1!$D$8763+유형화!$F$74*hourly1!E3292/hourly1!$E$8763</f>
        <v>74.768210438129074</v>
      </c>
      <c r="C3291" s="441">
        <f>hourly1!$F3292*유형화!$G$71/hourly1!$F$8763+유형화!$G$72*hourly1!$G3292/hourly1!$F$8763+유형화!$G$74*hourly1!I3292/hourly1!$I$8763</f>
        <v>0.25351635526331806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443">
        <f>유형화!$F$71*hourly1!B3293/hourly1!$B$8763+유형화!$F$72*hourly1!C3293/hourly1!$C$8763+유형화!$F$73*hourly1!D3293/hourly1!$D$8763+유형화!$F$74*hourly1!E3293/hourly1!$E$8763</f>
        <v>74.768210438129074</v>
      </c>
      <c r="C3292" s="441">
        <f>hourly1!$F3293*유형화!$G$71/hourly1!$F$8763+유형화!$G$72*hourly1!$G3293/hourly1!$F$8763+유형화!$G$74*hourly1!I3293/hourly1!$I$8763</f>
        <v>0.24080886709883492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443">
        <f>유형화!$F$71*hourly1!B3294/hourly1!$B$8763+유형화!$F$72*hourly1!C3294/hourly1!$C$8763+유형화!$F$73*hourly1!D3294/hourly1!$D$8763+유형화!$F$74*hourly1!E3294/hourly1!$E$8763</f>
        <v>74.768210438129074</v>
      </c>
      <c r="C3293" s="441">
        <f>hourly1!$F3294*유형화!$G$71/hourly1!$F$8763+유형화!$G$72*hourly1!$G3294/hourly1!$F$8763+유형화!$G$74*hourly1!I3294/hourly1!$I$8763</f>
        <v>0.23158812759092121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443">
        <f>유형화!$F$71*hourly1!B3295/hourly1!$B$8763+유형화!$F$72*hourly1!C3295/hourly1!$C$8763+유형화!$F$73*hourly1!D3295/hourly1!$D$8763+유형화!$F$74*hourly1!E3295/hourly1!$E$8763</f>
        <v>74.768210438129074</v>
      </c>
      <c r="C3294" s="441">
        <f>hourly1!$F3295*유형화!$G$71/hourly1!$F$8763+유형화!$G$72*hourly1!$G3295/hourly1!$F$8763+유형화!$G$74*hourly1!I3295/hourly1!$I$8763</f>
        <v>0.23161869076395181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443">
        <f>유형화!$F$71*hourly1!B3296/hourly1!$B$8763+유형화!$F$72*hourly1!C3296/hourly1!$C$8763+유형화!$F$73*hourly1!D3296/hourly1!$D$8763+유형화!$F$74*hourly1!E3296/hourly1!$E$8763</f>
        <v>75.823601782508987</v>
      </c>
      <c r="C3295" s="441">
        <f>hourly1!$F3296*유형화!$G$71/hourly1!$F$8763+유형화!$G$72*hourly1!$G3296/hourly1!$F$8763+유형화!$G$74*hourly1!I3296/hourly1!$I$8763</f>
        <v>0.26015268741365971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443">
        <f>유형화!$F$71*hourly1!B3297/hourly1!$B$8763+유형화!$F$72*hourly1!C3297/hourly1!$C$8763+유형화!$F$73*hourly1!D3297/hourly1!$D$8763+유형화!$F$74*hourly1!E3297/hourly1!$E$8763</f>
        <v>82.639672705249694</v>
      </c>
      <c r="C3296" s="441">
        <f>hourly1!$F3297*유형화!$G$71/hourly1!$F$8763+유형화!$G$72*hourly1!$G3297/hourly1!$F$8763+유형화!$G$74*hourly1!I3297/hourly1!$I$8763</f>
        <v>0.3309580992957154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443">
        <f>유형화!$F$71*hourly1!B3298/hourly1!$B$8763+유형화!$F$72*hourly1!C3298/hourly1!$C$8763+유형화!$F$73*hourly1!D3298/hourly1!$D$8763+유형화!$F$74*hourly1!E3298/hourly1!$E$8763</f>
        <v>138.04262986716557</v>
      </c>
      <c r="C3297" s="441">
        <f>hourly1!$F3298*유형화!$G$71/hourly1!$F$8763+유형화!$G$72*hourly1!$G3298/hourly1!$F$8763+유형화!$G$74*hourly1!I3298/hourly1!$I$8763</f>
        <v>0.40913426909909112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443">
        <f>유형화!$F$71*hourly1!B3299/hourly1!$B$8763+유형화!$F$72*hourly1!C3299/hourly1!$C$8763+유형화!$F$73*hourly1!D3299/hourly1!$D$8763+유형화!$F$74*hourly1!E3299/hourly1!$E$8763</f>
        <v>141.93775395073393</v>
      </c>
      <c r="C3298" s="441">
        <f>hourly1!$F3299*유형화!$G$71/hourly1!$F$8763+유형화!$G$72*hourly1!$G3299/hourly1!$F$8763+유형화!$G$74*hourly1!I3299/hourly1!$I$8763</f>
        <v>0.52817358316797203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443">
        <f>유형화!$F$71*hourly1!B3300/hourly1!$B$8763+유형화!$F$72*hourly1!C3300/hourly1!$C$8763+유형화!$F$73*hourly1!D3300/hourly1!$D$8763+유형화!$F$74*hourly1!E3300/hourly1!$E$8763</f>
        <v>147.42212684818983</v>
      </c>
      <c r="C3299" s="441">
        <f>hourly1!$F3300*유형화!$G$71/hourly1!$F$8763+유형화!$G$72*hourly1!$G3300/hourly1!$F$8763+유형화!$G$74*hourly1!I3300/hourly1!$I$8763</f>
        <v>0.52464377924780781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443">
        <f>유형화!$F$71*hourly1!B3301/hourly1!$B$8763+유형화!$F$72*hourly1!C3301/hourly1!$C$8763+유형화!$F$73*hourly1!D3301/hourly1!$D$8763+유형화!$F$74*hourly1!E3301/hourly1!$E$8763</f>
        <v>151.71228198492901</v>
      </c>
      <c r="C3300" s="441">
        <f>hourly1!$F3301*유형화!$G$71/hourly1!$F$8763+유형화!$G$72*hourly1!$G3301/hourly1!$F$8763+유형화!$G$74*hourly1!I3301/hourly1!$I$8763</f>
        <v>0.49391778455140178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443">
        <f>유형화!$F$71*hourly1!B3302/hourly1!$B$8763+유형화!$F$72*hourly1!C3302/hourly1!$C$8763+유형화!$F$73*hourly1!D3302/hourly1!$D$8763+유형화!$F$74*hourly1!E3302/hourly1!$E$8763</f>
        <v>149.92567274492447</v>
      </c>
      <c r="C3301" s="441">
        <f>hourly1!$F3302*유형화!$G$71/hourly1!$F$8763+유형화!$G$72*hourly1!$G3302/hourly1!$F$8763+유형화!$G$74*hourly1!I3302/hourly1!$I$8763</f>
        <v>0.51423477510589799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443">
        <f>유형화!$F$71*hourly1!B3303/hourly1!$B$8763+유형화!$F$72*hourly1!C3303/hourly1!$C$8763+유형화!$F$73*hourly1!D3303/hourly1!$D$8763+유형화!$F$74*hourly1!E3303/hourly1!$E$8763</f>
        <v>148.09541644066263</v>
      </c>
      <c r="C3302" s="441">
        <f>hourly1!$F3303*유형화!$G$71/hourly1!$F$8763+유형화!$G$72*hourly1!$G3303/hourly1!$F$8763+유형화!$G$74*hourly1!I3303/hourly1!$I$8763</f>
        <v>0.51741407279567209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443">
        <f>유형화!$F$71*hourly1!B3304/hourly1!$B$8763+유형화!$F$72*hourly1!C3304/hourly1!$C$8763+유형화!$F$73*hourly1!D3304/hourly1!$D$8763+유형화!$F$74*hourly1!E3304/hourly1!$E$8763</f>
        <v>140.80540962969039</v>
      </c>
      <c r="C3303" s="441">
        <f>hourly1!$F3304*유형화!$G$71/hourly1!$F$8763+유형화!$G$72*hourly1!$G3304/hourly1!$F$8763+유형화!$G$74*hourly1!I3304/hourly1!$I$8763</f>
        <v>0.45623163360945063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443">
        <f>유형화!$F$71*hourly1!B3305/hourly1!$B$8763+유형화!$F$72*hourly1!C3305/hourly1!$C$8763+유형화!$F$73*hourly1!D3305/hourly1!$D$8763+유형화!$F$74*hourly1!E3305/hourly1!$E$8763</f>
        <v>143.36174399209244</v>
      </c>
      <c r="C3304" s="441">
        <f>hourly1!$F3305*유형화!$G$71/hourly1!$F$8763+유형화!$G$72*hourly1!$G3305/hourly1!$F$8763+유형화!$G$74*hourly1!I3305/hourly1!$I$8763</f>
        <v>0.40864616794884651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443">
        <f>유형화!$F$71*hourly1!B3306/hourly1!$B$8763+유형화!$F$72*hourly1!C3306/hourly1!$C$8763+유형화!$F$73*hourly1!D3306/hourly1!$D$8763+유형화!$F$74*hourly1!E3306/hourly1!$E$8763</f>
        <v>141.53562739916424</v>
      </c>
      <c r="C3305" s="441">
        <f>hourly1!$F3306*유형화!$G$71/hourly1!$F$8763+유형화!$G$72*hourly1!$G3306/hourly1!$F$8763+유형화!$G$74*hourly1!I3306/hourly1!$I$8763</f>
        <v>0.36789527057476901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443">
        <f>유형화!$F$71*hourly1!B3307/hourly1!$B$8763+유형화!$F$72*hourly1!C3307/hourly1!$C$8763+유형화!$F$73*hourly1!D3307/hourly1!$D$8763+유형화!$F$74*hourly1!E3307/hourly1!$E$8763</f>
        <v>139.7491461373875</v>
      </c>
      <c r="C3306" s="441">
        <f>hourly1!$F3307*유형화!$G$71/hourly1!$F$8763+유형화!$G$72*hourly1!$G3307/hourly1!$F$8763+유형화!$G$74*hourly1!I3307/hourly1!$I$8763</f>
        <v>0.40864119536910803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443">
        <f>유형화!$F$71*hourly1!B3308/hourly1!$B$8763+유형화!$F$72*hourly1!C3308/hourly1!$C$8763+유형화!$F$73*hourly1!D3308/hourly1!$D$8763+유형화!$F$74*hourly1!E3308/hourly1!$E$8763</f>
        <v>137.5539852936505</v>
      </c>
      <c r="C3307" s="441">
        <f>hourly1!$F3308*유형화!$G$71/hourly1!$F$8763+유형화!$G$72*hourly1!$G3308/hourly1!$F$8763+유형화!$G$74*hourly1!I3308/hourly1!$I$8763</f>
        <v>0.46303727603578687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443">
        <f>유형화!$F$71*hourly1!B3309/hourly1!$B$8763+유형화!$F$72*hourly1!C3309/hourly1!$C$8763+유형화!$F$73*hourly1!D3309/hourly1!$D$8763+유형화!$F$74*hourly1!E3309/hourly1!$E$8763</f>
        <v>143.44343696771179</v>
      </c>
      <c r="C3308" s="441">
        <f>hourly1!$F3309*유형화!$G$71/hourly1!$F$8763+유형화!$G$72*hourly1!$G3309/hourly1!$F$8763+유형화!$G$74*hourly1!I3309/hourly1!$I$8763</f>
        <v>0.55823294897325659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443">
        <f>유형화!$F$71*hourly1!B3310/hourly1!$B$8763+유형화!$F$72*hourly1!C3310/hourly1!$C$8763+유형화!$F$73*hourly1!D3310/hourly1!$D$8763+유형화!$F$74*hourly1!E3310/hourly1!$E$8763</f>
        <v>151.57104438367824</v>
      </c>
      <c r="C3309" s="441">
        <f>hourly1!$F3310*유형화!$G$71/hourly1!$F$8763+유형화!$G$72*hourly1!$G3310/hourly1!$F$8763+유형화!$G$74*hourly1!I3310/hourly1!$I$8763</f>
        <v>0.486937616704467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443">
        <f>유형화!$F$71*hourly1!B3311/hourly1!$B$8763+유형화!$F$72*hourly1!C3311/hourly1!$C$8763+유형화!$F$73*hourly1!D3311/hourly1!$D$8763+유형화!$F$74*hourly1!E3311/hourly1!$E$8763</f>
        <v>80.399719274916777</v>
      </c>
      <c r="C3310" s="441">
        <f>hourly1!$F3311*유형화!$G$71/hourly1!$F$8763+유형화!$G$72*hourly1!$G3311/hourly1!$F$8763+유형화!$G$74*hourly1!I3311/hourly1!$I$8763</f>
        <v>0.36811776319748546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443">
        <f>유형화!$F$71*hourly1!B3312/hourly1!$B$8763+유형화!$F$72*hourly1!C3312/hourly1!$C$8763+유형화!$F$73*hourly1!D3312/hourly1!$D$8763+유형화!$F$74*hourly1!E3312/hourly1!$E$8763</f>
        <v>78.270493359282014</v>
      </c>
      <c r="C3311" s="441">
        <f>hourly1!$F3312*유형화!$G$71/hourly1!$F$8763+유형화!$G$72*hourly1!$G3312/hourly1!$F$8763+유형화!$G$74*hourly1!I3312/hourly1!$I$8763</f>
        <v>0.36478698374931851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443">
        <f>유형화!$F$71*hourly1!B3313/hourly1!$B$8763+유형화!$F$72*hourly1!C3313/hourly1!$C$8763+유형화!$F$73*hourly1!D3313/hourly1!$D$8763+유형화!$F$74*hourly1!E3313/hourly1!$E$8763</f>
        <v>76.141262703712897</v>
      </c>
      <c r="C3312" s="441">
        <f>hourly1!$F3313*유형화!$G$71/hourly1!$F$8763+유형화!$G$72*hourly1!$G3313/hourly1!$F$8763+유형화!$G$74*hourly1!I3313/hourly1!$I$8763</f>
        <v>0.33767647901175152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443">
        <f>유형화!$F$71*hourly1!B3314/hourly1!$B$8763+유형화!$F$72*hourly1!C3314/hourly1!$C$8763+유형화!$F$73*hourly1!D3314/hourly1!$D$8763+유형화!$F$74*hourly1!E3314/hourly1!$E$8763</f>
        <v>75.085871359332984</v>
      </c>
      <c r="C3313" s="441">
        <f>hourly1!$F3314*유형화!$G$71/hourly1!$F$8763+유형화!$G$72*hourly1!$G3314/hourly1!$F$8763+유형화!$G$74*hourly1!I3314/hourly1!$I$8763</f>
        <v>0.29028736960962676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443">
        <f>유형화!$F$71*hourly1!B3315/hourly1!$B$8763+유형화!$F$72*hourly1!C3315/hourly1!$C$8763+유형화!$F$73*hourly1!D3315/hourly1!$D$8763+유형화!$F$74*hourly1!E3315/hourly1!$E$8763</f>
        <v>75.085871359332984</v>
      </c>
      <c r="C3314" s="441">
        <f>hourly1!$F3315*유형화!$G$71/hourly1!$F$8763+유형화!$G$72*hourly1!$G3315/hourly1!$F$8763+유형화!$G$74*hourly1!I3315/hourly1!$I$8763</f>
        <v>0.26061998862670233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443">
        <f>유형화!$F$71*hourly1!B3316/hourly1!$B$8763+유형화!$F$72*hourly1!C3316/hourly1!$C$8763+유형화!$F$73*hourly1!D3316/hourly1!$D$8763+유형화!$F$74*hourly1!E3316/hourly1!$E$8763</f>
        <v>74.768210438129074</v>
      </c>
      <c r="C3315" s="441">
        <f>hourly1!$F3316*유형화!$G$71/hourly1!$F$8763+유형화!$G$72*hourly1!$G3316/hourly1!$F$8763+유형화!$G$74*hourly1!I3316/hourly1!$I$8763</f>
        <v>0.24978285749749993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443">
        <f>유형화!$F$71*hourly1!B3317/hourly1!$B$8763+유형화!$F$72*hourly1!C3317/hourly1!$C$8763+유형화!$F$73*hourly1!D3317/hourly1!$D$8763+유형화!$F$74*hourly1!E3317/hourly1!$E$8763</f>
        <v>74.768210438129074</v>
      </c>
      <c r="C3316" s="441">
        <f>hourly1!$F3317*유형화!$G$71/hourly1!$F$8763+유형화!$G$72*hourly1!$G3317/hourly1!$F$8763+유형화!$G$74*hourly1!I3317/hourly1!$I$8763</f>
        <v>0.24279335090324966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443">
        <f>유형화!$F$71*hourly1!B3318/hourly1!$B$8763+유형화!$F$72*hourly1!C3318/hourly1!$C$8763+유형화!$F$73*hourly1!D3318/hourly1!$D$8763+유형화!$F$74*hourly1!E3318/hourly1!$E$8763</f>
        <v>74.768210438129074</v>
      </c>
      <c r="C3317" s="441">
        <f>hourly1!$F3318*유형화!$G$71/hourly1!$F$8763+유형화!$G$72*hourly1!$G3318/hourly1!$F$8763+유형화!$G$74*hourly1!I3318/hourly1!$I$8763</f>
        <v>0.23183002540286352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443">
        <f>유형화!$F$71*hourly1!B3319/hourly1!$B$8763+유형화!$F$72*hourly1!C3319/hourly1!$C$8763+유형화!$F$73*hourly1!D3319/hourly1!$D$8763+유형화!$F$74*hourly1!E3319/hourly1!$E$8763</f>
        <v>74.768210438129074</v>
      </c>
      <c r="C3318" s="441">
        <f>hourly1!$F3319*유형화!$G$71/hourly1!$F$8763+유형화!$G$72*hourly1!$G3319/hourly1!$F$8763+유형화!$G$74*hourly1!I3319/hourly1!$I$8763</f>
        <v>0.23186386320157587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443">
        <f>유형화!$F$71*hourly1!B3320/hourly1!$B$8763+유형화!$F$72*hourly1!C3320/hourly1!$C$8763+유형화!$F$73*hourly1!D3320/hourly1!$D$8763+유형화!$F$74*hourly1!E3320/hourly1!$E$8763</f>
        <v>75.823601782508987</v>
      </c>
      <c r="C3319" s="441">
        <f>hourly1!$F3320*유형화!$G$71/hourly1!$F$8763+유형화!$G$72*hourly1!$G3320/hourly1!$F$8763+유형화!$G$74*hourly1!I3320/hourly1!$I$8763</f>
        <v>0.24283573911346465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443">
        <f>유형화!$F$71*hourly1!B3321/hourly1!$B$8763+유형화!$F$72*hourly1!C3321/hourly1!$C$8763+유형화!$F$73*hourly1!D3321/hourly1!$D$8763+유형화!$F$74*hourly1!E3321/hourly1!$E$8763</f>
        <v>82.639672705249694</v>
      </c>
      <c r="C3320" s="441">
        <f>hourly1!$F3321*유형화!$G$71/hourly1!$F$8763+유형화!$G$72*hourly1!$G3321/hourly1!$F$8763+유형화!$G$74*hourly1!I3321/hourly1!$I$8763</f>
        <v>0.29405221888428723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443">
        <f>유형화!$F$71*hourly1!B3322/hourly1!$B$8763+유형화!$F$72*hourly1!C3322/hourly1!$C$8763+유형화!$F$73*hourly1!D3322/hourly1!$D$8763+유형화!$F$74*hourly1!E3322/hourly1!$E$8763</f>
        <v>77.938527316167665</v>
      </c>
      <c r="C3321" s="441">
        <f>hourly1!$F3322*유형화!$G$71/hourly1!$F$8763+유형화!$G$72*hourly1!$G3322/hourly1!$F$8763+유형화!$G$74*hourly1!I3322/hourly1!$I$8763</f>
        <v>0.37280375254820697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443">
        <f>유형화!$F$71*hourly1!B3323/hourly1!$B$8763+유형화!$F$72*hourly1!C3323/hourly1!$C$8763+유형화!$F$73*hourly1!D3323/hourly1!$D$8763+유형화!$F$74*hourly1!E3323/hourly1!$E$8763</f>
        <v>81.805534109089038</v>
      </c>
      <c r="C3322" s="441">
        <f>hourly1!$F3323*유형화!$G$71/hourly1!$F$8763+유형화!$G$72*hourly1!$G3323/hourly1!$F$8763+유형화!$G$74*hourly1!I3323/hourly1!$I$8763</f>
        <v>0.4629795455978396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443">
        <f>유형화!$F$71*hourly1!B3324/hourly1!$B$8763+유형화!$F$72*hourly1!C3324/hourly1!$C$8763+유형화!$F$73*hourly1!D3324/hourly1!$D$8763+유형화!$F$74*hourly1!E3324/hourly1!$E$8763</f>
        <v>87.290679615846273</v>
      </c>
      <c r="C3323" s="441">
        <f>hourly1!$F3324*유형화!$G$71/hourly1!$F$8763+유형화!$G$72*hourly1!$G3324/hourly1!$F$8763+유형화!$G$74*hourly1!I3324/hourly1!$I$8763</f>
        <v>0.54185581824375129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443">
        <f>유형화!$F$71*hourly1!B3325/hourly1!$B$8763+유형화!$F$72*hourly1!C3325/hourly1!$C$8763+유형화!$F$73*hourly1!D3325/hourly1!$D$8763+유형화!$F$74*hourly1!E3325/hourly1!$E$8763</f>
        <v>91.581522043068276</v>
      </c>
      <c r="C3324" s="441">
        <f>hourly1!$F3325*유형화!$G$71/hourly1!$F$8763+유형화!$G$72*hourly1!$G3325/hourly1!$F$8763+유형화!$G$74*hourly1!I3325/hourly1!$I$8763</f>
        <v>0.57555462728832496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443">
        <f>유형화!$F$71*hourly1!B3326/hourly1!$B$8763+유형화!$F$72*hourly1!C3326/hourly1!$C$8763+유형화!$F$73*hourly1!D3326/hourly1!$D$8763+유형화!$F$74*hourly1!E3326/hourly1!$E$8763</f>
        <v>89.755680366333195</v>
      </c>
      <c r="C3325" s="441">
        <f>hourly1!$F3326*유형화!$G$71/hourly1!$F$8763+유형화!$G$72*hourly1!$G3326/hourly1!$F$8763+유형화!$G$74*hourly1!I3326/hourly1!$I$8763</f>
        <v>0.59420568234779025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443">
        <f>유형화!$F$71*hourly1!B3327/hourly1!$B$8763+유형화!$F$72*hourly1!C3327/hourly1!$C$8763+유형화!$F$73*hourly1!D3327/hourly1!$D$8763+유형화!$F$74*hourly1!E3327/hourly1!$E$8763</f>
        <v>87.926447887893403</v>
      </c>
      <c r="C3326" s="441">
        <f>hourly1!$F3327*유형화!$G$71/hourly1!$F$8763+유형화!$G$72*hourly1!$G3327/hourly1!$F$8763+유형화!$G$74*hourly1!I3327/hourly1!$I$8763</f>
        <v>0.54136717132255963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443">
        <f>유형화!$F$71*hourly1!B3328/hourly1!$B$8763+유형화!$F$72*hourly1!C3328/hourly1!$C$8763+유형화!$F$73*hourly1!D3328/hourly1!$D$8763+유형화!$F$74*hourly1!E3328/hourly1!$E$8763</f>
        <v>80.637204206354284</v>
      </c>
      <c r="C3327" s="441">
        <f>hourly1!$F3328*유형화!$G$71/hourly1!$F$8763+유형화!$G$72*hourly1!$G3328/hourly1!$F$8763+유형화!$G$74*hourly1!I3328/hourly1!$I$8763</f>
        <v>0.49630310679576162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443">
        <f>유형화!$F$71*hourly1!B3329/hourly1!$B$8763+유형화!$F$72*hourly1!C3329/hourly1!$C$8763+유형화!$F$73*hourly1!D3329/hourly1!$D$8763+유형화!$F$74*hourly1!E3329/hourly1!$E$8763</f>
        <v>83.233505695313269</v>
      </c>
      <c r="C3328" s="441">
        <f>hourly1!$F3329*유형화!$G$71/hourly1!$F$8763+유형화!$G$72*hourly1!$G3329/hourly1!$F$8763+유형화!$G$74*hourly1!I3329/hourly1!$I$8763</f>
        <v>0.43619644278724207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443">
        <f>유형화!$F$71*hourly1!B3330/hourly1!$B$8763+유형화!$F$72*hourly1!C3330/hourly1!$C$8763+유형화!$F$73*hourly1!D3330/hourly1!$D$8763+유형화!$F$74*hourly1!E3330/hourly1!$E$8763</f>
        <v>81.407664018578174</v>
      </c>
      <c r="C3329" s="441">
        <f>hourly1!$F3330*유형화!$G$71/hourly1!$F$8763+유형화!$G$72*hourly1!$G3330/hourly1!$F$8763+유형화!$G$74*hourly1!I3330/hourly1!$I$8763</f>
        <v>0.40991423642353364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443">
        <f>유형화!$F$71*hourly1!B3331/hourly1!$B$8763+유형화!$F$72*hourly1!C3331/hourly1!$C$8763+유형화!$F$73*hourly1!D3331/hourly1!$D$8763+유형화!$F$74*hourly1!E3331/hourly1!$E$8763</f>
        <v>79.58181286197437</v>
      </c>
      <c r="C3330" s="441">
        <f>hourly1!$F3331*유형화!$G$71/hourly1!$F$8763+유형화!$G$72*hourly1!$G3331/hourly1!$F$8763+유형화!$G$74*hourly1!I3331/hourly1!$I$8763</f>
        <v>0.32743144871879987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443">
        <f>유형화!$F$71*hourly1!B3332/hourly1!$B$8763+유형화!$F$72*hourly1!C3332/hourly1!$C$8763+유형화!$F$73*hourly1!D3332/hourly1!$D$8763+유형화!$F$74*hourly1!E3332/hourly1!$E$8763</f>
        <v>77.303172294219308</v>
      </c>
      <c r="C3331" s="441">
        <f>hourly1!$F3332*유형화!$G$71/hourly1!$F$8763+유형화!$G$72*hourly1!$G3332/hourly1!$F$8763+유형화!$G$74*hourly1!I3332/hourly1!$I$8763</f>
        <v>0.42498946087964007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443">
        <f>유형화!$F$71*hourly1!B3333/hourly1!$B$8763+유형화!$F$72*hourly1!C3333/hourly1!$C$8763+유형화!$F$73*hourly1!D3333/hourly1!$D$8763+유형화!$F$74*hourly1!E3333/hourly1!$E$8763</f>
        <v>83.275027727198065</v>
      </c>
      <c r="C3332" s="441">
        <f>hourly1!$F3333*유형화!$G$71/hourly1!$F$8763+유형화!$G$72*hourly1!$G3333/hourly1!$F$8763+유형화!$G$74*hourly1!I3333/hourly1!$I$8763</f>
        <v>0.48886333917025693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443">
        <f>유형화!$F$71*hourly1!B3334/hourly1!$B$8763+유형화!$F$72*hourly1!C3334/hourly1!$C$8763+유형화!$F$73*hourly1!D3334/hourly1!$D$8763+유형화!$F$74*hourly1!E3334/hourly1!$E$8763</f>
        <v>91.441545264358254</v>
      </c>
      <c r="C3333" s="441">
        <f>hourly1!$F3334*유형화!$G$71/hourly1!$F$8763+유형화!$G$72*hourly1!$G3334/hourly1!$F$8763+유형화!$G$74*hourly1!I3334/hourly1!$I$8763</f>
        <v>0.51150974076765554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443">
        <f>유형화!$F$71*hourly1!B3335/hourly1!$B$8763+유형화!$F$72*hourly1!C3335/hourly1!$C$8763+유형화!$F$73*hourly1!D3335/hourly1!$D$8763+유형화!$F$74*hourly1!E3335/hourly1!$E$8763</f>
        <v>80.399719274916777</v>
      </c>
      <c r="C3334" s="441">
        <f>hourly1!$F3335*유형화!$G$71/hourly1!$F$8763+유형화!$G$72*hourly1!$G3335/hourly1!$F$8763+유형화!$G$74*hourly1!I3335/hourly1!$I$8763</f>
        <v>0.36886844081444098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443">
        <f>유형화!$F$71*hourly1!B3336/hourly1!$B$8763+유형화!$F$72*hourly1!C3336/hourly1!$C$8763+유형화!$F$73*hourly1!D3336/hourly1!$D$8763+유형화!$F$74*hourly1!E3336/hourly1!$E$8763</f>
        <v>78.270493359282014</v>
      </c>
      <c r="C3335" s="441">
        <f>hourly1!$F3336*유형화!$G$71/hourly1!$F$8763+유형화!$G$72*hourly1!$G3336/hourly1!$F$8763+유형화!$G$74*hourly1!I3336/hourly1!$I$8763</f>
        <v>0.35765618312101827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443">
        <f>유형화!$F$71*hourly1!B3337/hourly1!$B$8763+유형화!$F$72*hourly1!C3337/hourly1!$C$8763+유형화!$F$73*hourly1!D3337/hourly1!$D$8763+유형화!$F$74*hourly1!E3337/hourly1!$E$8763</f>
        <v>76.141262703712897</v>
      </c>
      <c r="C3336" s="441">
        <f>hourly1!$F3337*유형화!$G$71/hourly1!$F$8763+유형화!$G$72*hourly1!$G3337/hourly1!$F$8763+유형화!$G$74*hourly1!I3337/hourly1!$I$8763</f>
        <v>0.34645035339652658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443">
        <f>유형화!$F$71*hourly1!B3338/hourly1!$B$8763+유형화!$F$72*hourly1!C3338/hourly1!$C$8763+유형화!$F$73*hourly1!D3338/hourly1!$D$8763+유형화!$F$74*hourly1!E3338/hourly1!$E$8763</f>
        <v>75.085871359332984</v>
      </c>
      <c r="C3337" s="441">
        <f>hourly1!$F3338*유형화!$G$71/hourly1!$F$8763+유형화!$G$72*hourly1!$G3338/hourly1!$F$8763+유형화!$G$74*hourly1!I3338/hourly1!$I$8763</f>
        <v>0.29030768441709748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443">
        <f>유형화!$F$71*hourly1!B3339/hourly1!$B$8763+유형화!$F$72*hourly1!C3339/hourly1!$C$8763+유형화!$F$73*hourly1!D3339/hourly1!$D$8763+유형화!$F$74*hourly1!E3339/hourly1!$E$8763</f>
        <v>75.085871359332984</v>
      </c>
      <c r="C3338" s="441">
        <f>hourly1!$F3339*유형화!$G$71/hourly1!$F$8763+유형화!$G$72*hourly1!$G3339/hourly1!$F$8763+유형화!$G$74*hourly1!I3339/hourly1!$I$8763</f>
        <v>0.25145552416754335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443">
        <f>유형화!$F$71*hourly1!B3340/hourly1!$B$8763+유형화!$F$72*hourly1!C3340/hourly1!$C$8763+유형화!$F$73*hourly1!D3340/hourly1!$D$8763+유형화!$F$74*hourly1!E3340/hourly1!$E$8763</f>
        <v>74.768210438129074</v>
      </c>
      <c r="C3339" s="441">
        <f>hourly1!$F3340*유형화!$G$71/hourly1!$F$8763+유형화!$G$72*hourly1!$G3340/hourly1!$F$8763+유형화!$G$74*hourly1!I3340/hourly1!$I$8763</f>
        <v>0.2370491723275619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443">
        <f>유형화!$F$71*hourly1!B3341/hourly1!$B$8763+유형화!$F$72*hourly1!C3341/hourly1!$C$8763+유형화!$F$73*hourly1!D3341/hourly1!$D$8763+유형화!$F$74*hourly1!E3341/hourly1!$E$8763</f>
        <v>74.768210438129074</v>
      </c>
      <c r="C3340" s="441">
        <f>hourly1!$F3341*유형화!$G$71/hourly1!$F$8763+유형화!$G$72*hourly1!$G3341/hourly1!$F$8763+유형화!$G$74*hourly1!I3341/hourly1!$I$8763</f>
        <v>0.23350724016413171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443">
        <f>유형화!$F$71*hourly1!B3342/hourly1!$B$8763+유형화!$F$72*hourly1!C3342/hourly1!$C$8763+유형화!$F$73*hourly1!D3342/hourly1!$D$8763+유형화!$F$74*hourly1!E3342/hourly1!$E$8763</f>
        <v>74.768210438129074</v>
      </c>
      <c r="C3341" s="441">
        <f>hourly1!$F3342*유형화!$G$71/hourly1!$F$8763+유형화!$G$72*hourly1!$G3342/hourly1!$F$8763+유형화!$G$74*hourly1!I3342/hourly1!$I$8763</f>
        <v>0.23355672339665734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443">
        <f>유형화!$F$71*hourly1!B3343/hourly1!$B$8763+유형화!$F$72*hourly1!C3343/hourly1!$C$8763+유형화!$F$73*hourly1!D3343/hourly1!$D$8763+유형화!$F$74*hourly1!E3343/hourly1!$E$8763</f>
        <v>74.768210438129074</v>
      </c>
      <c r="C3342" s="441">
        <f>hourly1!$F3343*유형화!$G$71/hourly1!$F$8763+유형화!$G$72*hourly1!$G3343/hourly1!$F$8763+유형화!$G$74*hourly1!I3343/hourly1!$I$8763</f>
        <v>0.23208653774794136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443">
        <f>유형화!$F$71*hourly1!B3344/hourly1!$B$8763+유형화!$F$72*hourly1!C3344/hourly1!$C$8763+유형화!$F$73*hourly1!D3344/hourly1!$D$8763+유형화!$F$74*hourly1!E3344/hourly1!$E$8763</f>
        <v>75.823601782508987</v>
      </c>
      <c r="C3343" s="441">
        <f>hourly1!$F3344*유형화!$G$71/hourly1!$F$8763+유형화!$G$72*hourly1!$G3344/hourly1!$F$8763+유형화!$G$74*hourly1!I3344/hourly1!$I$8763</f>
        <v>0.36985452763319082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443">
        <f>유형화!$F$71*hourly1!B3345/hourly1!$B$8763+유형화!$F$72*hourly1!C3345/hourly1!$C$8763+유형화!$F$73*hourly1!D3345/hourly1!$D$8763+유형화!$F$74*hourly1!E3345/hourly1!$E$8763</f>
        <v>82.639672705249694</v>
      </c>
      <c r="C3344" s="441">
        <f>hourly1!$F3345*유형화!$G$71/hourly1!$F$8763+유형화!$G$72*hourly1!$G3345/hourly1!$F$8763+유형화!$G$74*hourly1!I3345/hourly1!$I$8763</f>
        <v>0.61654663413853306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443">
        <f>유형화!$F$71*hourly1!B3346/hourly1!$B$8763+유형화!$F$72*hourly1!C3346/hourly1!$C$8763+유형화!$F$73*hourly1!D3346/hourly1!$D$8763+유형화!$F$74*hourly1!E3346/hourly1!$E$8763</f>
        <v>204.00760911992273</v>
      </c>
      <c r="C3345" s="441">
        <f>hourly1!$F3346*유형화!$G$71/hourly1!$F$8763+유형화!$G$72*hourly1!$G3346/hourly1!$F$8763+유형화!$G$74*hourly1!I3346/hourly1!$I$8763</f>
        <v>0.54081685228436127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443">
        <f>유형화!$F$71*hourly1!B3347/hourly1!$B$8763+유형화!$F$72*hourly1!C3347/hourly1!$C$8763+유형화!$F$73*hourly1!D3347/hourly1!$D$8763+유형화!$F$74*hourly1!E3347/hourly1!$E$8763</f>
        <v>342.66481671127508</v>
      </c>
      <c r="C3346" s="441">
        <f>hourly1!$F3347*유형화!$G$71/hourly1!$F$8763+유형화!$G$72*hourly1!$G3347/hourly1!$F$8763+유형화!$G$74*hourly1!I3347/hourly1!$I$8763</f>
        <v>0.48497362963117141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443">
        <f>유형화!$F$71*hourly1!B3348/hourly1!$B$8763+유형화!$F$72*hourly1!C3348/hourly1!$C$8763+유형화!$F$73*hourly1!D3348/hourly1!$D$8763+유형화!$F$74*hourly1!E3348/hourly1!$E$8763</f>
        <v>428.46948667683614</v>
      </c>
      <c r="C3347" s="441">
        <f>hourly1!$F3348*유형화!$G$71/hourly1!$F$8763+유형화!$G$72*hourly1!$G3348/hourly1!$F$8763+유형화!$G$74*hourly1!I3348/hourly1!$I$8763</f>
        <v>0.42122091249078231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443">
        <f>유형화!$F$71*hourly1!B3349/hourly1!$B$8763+유형화!$F$72*hourly1!C3349/hourly1!$C$8763+유형화!$F$73*hourly1!D3349/hourly1!$D$8763+유형화!$F$74*hourly1!E3349/hourly1!$E$8763</f>
        <v>512.93871253730492</v>
      </c>
      <c r="C3348" s="441">
        <f>hourly1!$F3349*유형화!$G$71/hourly1!$F$8763+유형화!$G$72*hourly1!$G3349/hourly1!$F$8763+유형화!$G$74*hourly1!I3349/hourly1!$I$8763</f>
        <v>0.39728121567270369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443">
        <f>유형화!$F$71*hourly1!B3350/hourly1!$B$8763+유형화!$F$72*hourly1!C3350/hourly1!$C$8763+유형화!$F$73*hourly1!D3350/hourly1!$D$8763+유형화!$F$74*hourly1!E3350/hourly1!$E$8763</f>
        <v>430.85765309128328</v>
      </c>
      <c r="C3349" s="441">
        <f>hourly1!$F3350*유형화!$G$71/hourly1!$F$8763+유형화!$G$72*hourly1!$G3350/hourly1!$F$8763+유형화!$G$74*hourly1!I3350/hourly1!$I$8763</f>
        <v>0.38529923902039825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443">
        <f>유형화!$F$71*hourly1!B3351/hourly1!$B$8763+유형화!$F$72*hourly1!C3351/hourly1!$C$8763+유형화!$F$73*hourly1!D3351/hourly1!$D$8763+유형화!$F$74*hourly1!E3351/hourly1!$E$8763</f>
        <v>242.85890022735342</v>
      </c>
      <c r="C3350" s="441">
        <f>hourly1!$F3351*유형화!$G$71/hourly1!$F$8763+유형화!$G$72*hourly1!$G3351/hourly1!$F$8763+유형화!$G$74*hourly1!I3351/hourly1!$I$8763</f>
        <v>0.46854325591372847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443">
        <f>유형화!$F$71*hourly1!B3352/hourly1!$B$8763+유형화!$F$72*hourly1!C3352/hourly1!$C$8763+유형화!$F$73*hourly1!D3352/hourly1!$D$8763+유형화!$F$74*hourly1!E3352/hourly1!$E$8763</f>
        <v>341.52969952862861</v>
      </c>
      <c r="C3351" s="441">
        <f>hourly1!$F3352*유형화!$G$71/hourly1!$F$8763+유형화!$G$72*hourly1!$G3352/hourly1!$F$8763+유형화!$G$74*hourly1!I3352/hourly1!$I$8763</f>
        <v>0.44075823892691823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443">
        <f>유형화!$F$71*hourly1!B3353/hourly1!$B$8763+유형화!$F$72*hourly1!C3353/hourly1!$C$8763+유형화!$F$73*hourly1!D3353/hourly1!$D$8763+유형화!$F$74*hourly1!E3353/hourly1!$E$8763</f>
        <v>504.58564341951796</v>
      </c>
      <c r="C3352" s="441">
        <f>hourly1!$F3353*유형화!$G$71/hourly1!$F$8763+유형화!$G$72*hourly1!$G3353/hourly1!$F$8763+유형화!$G$74*hourly1!I3353/hourly1!$I$8763</f>
        <v>0.34553103255695661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443">
        <f>유형화!$F$71*hourly1!B3354/hourly1!$B$8763+유형화!$F$72*hourly1!C3354/hourly1!$C$8763+유형화!$F$73*hourly1!D3354/hourly1!$D$8763+유형화!$F$74*hourly1!E3354/hourly1!$E$8763</f>
        <v>422.55198331713592</v>
      </c>
      <c r="C3353" s="441">
        <f>hourly1!$F3354*유형화!$G$71/hourly1!$F$8763+유형화!$G$72*hourly1!$G3354/hourly1!$F$8763+유형화!$G$74*hourly1!I3354/hourly1!$I$8763</f>
        <v>0.32968026758519969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443">
        <f>유형화!$F$71*hourly1!B3355/hourly1!$B$8763+유형화!$F$72*hourly1!C3355/hourly1!$C$8763+유형화!$F$73*hourly1!D3355/hourly1!$D$8763+유형화!$F$74*hourly1!E3355/hourly1!$E$8763</f>
        <v>366.05960173298558</v>
      </c>
      <c r="C3354" s="441">
        <f>hourly1!$F3355*유형화!$G$71/hourly1!$F$8763+유형화!$G$72*hourly1!$G3355/hourly1!$F$8763+유형화!$G$74*hourly1!I3355/hourly1!$I$8763</f>
        <v>0.34553297307587916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443">
        <f>유형화!$F$71*hourly1!B3356/hourly1!$B$8763+유형화!$F$72*hourly1!C3356/hourly1!$C$8763+유형화!$F$73*hourly1!D3356/hourly1!$D$8763+유형화!$F$74*hourly1!E3356/hourly1!$E$8763</f>
        <v>203.36355631841647</v>
      </c>
      <c r="C3355" s="441">
        <f>hourly1!$F3356*유형화!$G$71/hourly1!$F$8763+유형화!$G$72*hourly1!$G3356/hourly1!$F$8763+유형화!$G$74*hourly1!I3356/hourly1!$I$8763</f>
        <v>0.44078364759656008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443">
        <f>유형화!$F$71*hourly1!B3357/hourly1!$B$8763+유형화!$F$72*hourly1!C3357/hourly1!$C$8763+유형화!$F$73*hourly1!D3357/hourly1!$D$8763+유형화!$F$74*hourly1!E3357/hourly1!$E$8763</f>
        <v>143.44784984660461</v>
      </c>
      <c r="C3356" s="441">
        <f>hourly1!$F3357*유형화!$G$71/hourly1!$F$8763+유형화!$G$72*hourly1!$G3357/hourly1!$F$8763+유형화!$G$74*hourly1!I3357/hourly1!$I$8763</f>
        <v>0.5321685052173909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443">
        <f>유형화!$F$71*hourly1!B3358/hourly1!$B$8763+유형화!$F$72*hourly1!C3358/hourly1!$C$8763+유형화!$F$73*hourly1!D3358/hourly1!$D$8763+유형화!$F$74*hourly1!E3358/hourly1!$E$8763</f>
        <v>151.57440973707665</v>
      </c>
      <c r="C3357" s="441">
        <f>hourly1!$F3358*유형화!$G$71/hourly1!$F$8763+유형화!$G$72*hourly1!$G3358/hourly1!$F$8763+유형화!$G$74*hourly1!I3358/hourly1!$I$8763</f>
        <v>0.53624220020682301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443">
        <f>유형화!$F$71*hourly1!B3359/hourly1!$B$8763+유형화!$F$72*hourly1!C3359/hourly1!$C$8763+유형화!$F$73*hourly1!D3359/hourly1!$D$8763+유형화!$F$74*hourly1!E3359/hourly1!$E$8763</f>
        <v>80.399719274916777</v>
      </c>
      <c r="C3358" s="441">
        <f>hourly1!$F3359*유형화!$G$71/hourly1!$F$8763+유형화!$G$72*hourly1!$G3359/hourly1!$F$8763+유형화!$G$74*hourly1!I3359/hourly1!$I$8763</f>
        <v>0.46488331594331855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443">
        <f>유형화!$F$71*hourly1!B3360/hourly1!$B$8763+유형화!$F$72*hourly1!C3360/hourly1!$C$8763+유형화!$F$73*hourly1!D3360/hourly1!$D$8763+유형화!$F$74*hourly1!E3360/hourly1!$E$8763</f>
        <v>78.270493359282014</v>
      </c>
      <c r="C3359" s="441">
        <f>hourly1!$F3360*유형화!$G$71/hourly1!$F$8763+유형화!$G$72*hourly1!$G3360/hourly1!$F$8763+유형화!$G$74*hourly1!I3360/hourly1!$I$8763</f>
        <v>0.39738727716006561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443">
        <f>유형화!$F$71*hourly1!B3361/hourly1!$B$8763+유형화!$F$72*hourly1!C3361/hourly1!$C$8763+유형화!$F$73*hourly1!D3361/hourly1!$D$8763+유형화!$F$74*hourly1!E3361/hourly1!$E$8763</f>
        <v>76.141262703712897</v>
      </c>
      <c r="C3360" s="441">
        <f>hourly1!$F3361*유형화!$G$71/hourly1!$F$8763+유형화!$G$72*hourly1!$G3361/hourly1!$F$8763+유형화!$G$74*hourly1!I3361/hourly1!$I$8763</f>
        <v>0.31806013707073821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443">
        <f>유형화!$F$71*hourly1!B3362/hourly1!$B$8763+유형화!$F$72*hourly1!C3362/hourly1!$C$8763+유형화!$F$73*hourly1!D3362/hourly1!$D$8763+유형화!$F$74*hourly1!E3362/hourly1!$E$8763</f>
        <v>75.085871359332984</v>
      </c>
      <c r="C3361" s="441">
        <f>hourly1!$F3362*유형화!$G$71/hourly1!$F$8763+유형화!$G$72*hourly1!$G3362/hourly1!$F$8763+유형화!$G$74*hourly1!I3362/hourly1!$I$8763</f>
        <v>0.29436937244569561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443">
        <f>유형화!$F$71*hourly1!B3363/hourly1!$B$8763+유형화!$F$72*hourly1!C3363/hourly1!$C$8763+유형화!$F$73*hourly1!D3363/hourly1!$D$8763+유형화!$F$74*hourly1!E3363/hourly1!$E$8763</f>
        <v>75.085871359332984</v>
      </c>
      <c r="C3362" s="441">
        <f>hourly1!$F3363*유형화!$G$71/hourly1!$F$8763+유형화!$G$72*hourly1!$G3363/hourly1!$F$8763+유형화!$G$74*hourly1!I3363/hourly1!$I$8763</f>
        <v>0.25147341332636081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443">
        <f>유형화!$F$71*hourly1!B3364/hourly1!$B$8763+유형화!$F$72*hourly1!C3364/hourly1!$C$8763+유형화!$F$73*hourly1!D3364/hourly1!$D$8763+유형화!$F$74*hourly1!E3364/hourly1!$E$8763</f>
        <v>74.768210438129074</v>
      </c>
      <c r="C3363" s="441">
        <f>hourly1!$F3364*유형화!$G$71/hourly1!$F$8763+유형화!$G$72*hourly1!$G3364/hourly1!$F$8763+유형화!$G$74*hourly1!I3364/hourly1!$I$8763</f>
        <v>0.23707852267626592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443">
        <f>유형화!$F$71*hourly1!B3365/hourly1!$B$8763+유형화!$F$72*hourly1!C3365/hourly1!$C$8763+유형화!$F$73*hourly1!D3365/hourly1!$D$8763+유형화!$F$74*hourly1!E3365/hourly1!$E$8763</f>
        <v>74.768210438129074</v>
      </c>
      <c r="C3364" s="441">
        <f>hourly1!$F3365*유형화!$G$71/hourly1!$F$8763+유형화!$G$72*hourly1!$G3365/hourly1!$F$8763+유형화!$G$74*hourly1!I3365/hourly1!$I$8763</f>
        <v>0.2336116643386528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443">
        <f>유형화!$F$71*hourly1!B3366/hourly1!$B$8763+유형화!$F$72*hourly1!C3366/hourly1!$C$8763+유형화!$F$73*hourly1!D3366/hourly1!$D$8763+유형화!$F$74*hourly1!E3366/hourly1!$E$8763</f>
        <v>74.768210438129074</v>
      </c>
      <c r="C3365" s="441">
        <f>hourly1!$F3366*유형화!$G$71/hourly1!$F$8763+유형화!$G$72*hourly1!$G3366/hourly1!$F$8763+유형화!$G$74*hourly1!I3366/hourly1!$I$8763</f>
        <v>0.23366157205969271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443">
        <f>유형화!$F$71*hourly1!B3367/hourly1!$B$8763+유형화!$F$72*hourly1!C3367/hourly1!$C$8763+유형화!$F$73*hourly1!D3367/hourly1!$D$8763+유형화!$F$74*hourly1!E3367/hourly1!$E$8763</f>
        <v>74.768210438129074</v>
      </c>
      <c r="C3366" s="441">
        <f>hourly1!$F3367*유형화!$G$71/hourly1!$F$8763+유형화!$G$72*hourly1!$G3367/hourly1!$F$8763+유형화!$G$74*hourly1!I3367/hourly1!$I$8763</f>
        <v>0.23213711252236097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443">
        <f>유형화!$F$71*hourly1!B3368/hourly1!$B$8763+유형화!$F$72*hourly1!C3368/hourly1!$C$8763+유형화!$F$73*hourly1!D3368/hourly1!$D$8763+유형화!$F$74*hourly1!E3368/hourly1!$E$8763</f>
        <v>75.823601782508987</v>
      </c>
      <c r="C3367" s="441">
        <f>hourly1!$F3368*유형화!$G$71/hourly1!$F$8763+유형화!$G$72*hourly1!$G3368/hourly1!$F$8763+유형화!$G$74*hourly1!I3368/hourly1!$I$8763</f>
        <v>0.36989358057650701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443">
        <f>유형화!$F$71*hourly1!B3369/hourly1!$B$8763+유형화!$F$72*hourly1!C3369/hourly1!$C$8763+유형화!$F$73*hourly1!D3369/hourly1!$D$8763+유형화!$F$74*hourly1!E3369/hourly1!$E$8763</f>
        <v>82.639672705249694</v>
      </c>
      <c r="C3368" s="441">
        <f>hourly1!$F3369*유형화!$G$71/hourly1!$F$8763+유형화!$G$72*hourly1!$G3369/hourly1!$F$8763+유형화!$G$74*hourly1!I3369/hourly1!$I$8763</f>
        <v>0.61665354460292299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443">
        <f>유형화!$F$71*hourly1!B3370/hourly1!$B$8763+유형화!$F$72*hourly1!C3370/hourly1!$C$8763+유형화!$F$73*hourly1!D3370/hourly1!$D$8763+유형화!$F$74*hourly1!E3370/hourly1!$E$8763</f>
        <v>203.96068850965386</v>
      </c>
      <c r="C3369" s="441">
        <f>hourly1!$F3370*유형화!$G$71/hourly1!$F$8763+유형화!$G$72*hourly1!$G3370/hourly1!$F$8763+유형화!$G$74*hourly1!I3370/hourly1!$I$8763</f>
        <v>0.54091745606225294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443">
        <f>유형화!$F$71*hourly1!B3371/hourly1!$B$8763+유형화!$F$72*hourly1!C3371/hourly1!$C$8763+유형화!$F$73*hourly1!D3371/hourly1!$D$8763+유형화!$F$74*hourly1!E3371/hourly1!$E$8763</f>
        <v>342.66519590602422</v>
      </c>
      <c r="C3370" s="441">
        <f>hourly1!$F3371*유형화!$G$71/hourly1!$F$8763+유형화!$G$72*hourly1!$G3371/hourly1!$F$8763+유형화!$G$74*hourly1!I3371/hourly1!$I$8763</f>
        <v>0.48508945435436257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443">
        <f>유형화!$F$71*hourly1!B3372/hourly1!$B$8763+유형화!$F$72*hourly1!C3372/hourly1!$C$8763+유형화!$F$73*hourly1!D3372/hourly1!$D$8763+유형화!$F$74*hourly1!E3372/hourly1!$E$8763</f>
        <v>428.47039674423405</v>
      </c>
      <c r="C3371" s="441">
        <f>hourly1!$F3372*유형화!$G$71/hourly1!$F$8763+유형화!$G$72*hourly1!$G3372/hourly1!$F$8763+유형화!$G$74*hourly1!I3372/hourly1!$I$8763</f>
        <v>0.42133388707680652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443">
        <f>유형화!$F$71*hourly1!B3373/hourly1!$B$8763+유형화!$F$72*hourly1!C3373/hourly1!$C$8763+유형화!$F$73*hourly1!D3373/hourly1!$D$8763+유형화!$F$74*hourly1!E3373/hourly1!$E$8763</f>
        <v>512.93982168194611</v>
      </c>
      <c r="C3372" s="441">
        <f>hourly1!$F3373*유형화!$G$71/hourly1!$F$8763+유형화!$G$72*hourly1!$G3373/hourly1!$F$8763+유형화!$G$74*hourly1!I3373/hourly1!$I$8763</f>
        <v>0.39738946024385358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443">
        <f>유형화!$F$71*hourly1!B3374/hourly1!$B$8763+유형화!$F$72*hourly1!C3374/hourly1!$C$8763+유형화!$F$73*hourly1!D3374/hourly1!$D$8763+유형화!$F$74*hourly1!E3374/hourly1!$E$8763</f>
        <v>430.85888547421791</v>
      </c>
      <c r="C3373" s="441">
        <f>hourly1!$F3374*유형화!$G$71/hourly1!$F$8763+유형화!$G$72*hourly1!$G3374/hourly1!$F$8763+유형화!$G$74*hourly1!I3374/hourly1!$I$8763</f>
        <v>0.38540693782060176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443">
        <f>유형화!$F$71*hourly1!B3375/hourly1!$B$8763+유형화!$F$72*hourly1!C3375/hourly1!$C$8763+유형화!$F$73*hourly1!D3375/hourly1!$D$8763+유형화!$F$74*hourly1!E3375/hourly1!$E$8763</f>
        <v>242.85992879311044</v>
      </c>
      <c r="C3374" s="441">
        <f>hourly1!$F3375*유형화!$G$71/hourly1!$F$8763+유형화!$G$72*hourly1!$G3375/hourly1!$F$8763+유형화!$G$74*hourly1!I3375/hourly1!$I$8763</f>
        <v>0.4686975878092895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443">
        <f>유형화!$F$71*hourly1!B3376/hourly1!$B$8763+유형화!$F$72*hourly1!C3376/hourly1!$C$8763+유형화!$F$73*hourly1!D3376/hourly1!$D$8763+유형화!$F$74*hourly1!E3376/hourly1!$E$8763</f>
        <v>341.53071861451684</v>
      </c>
      <c r="C3375" s="441">
        <f>hourly1!$F3376*유형화!$G$71/hourly1!$F$8763+유형화!$G$72*hourly1!$G3376/hourly1!$F$8763+유형화!$G$74*hourly1!I3376/hourly1!$I$8763</f>
        <v>0.44088976972513905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443">
        <f>유형화!$F$71*hourly1!B3377/hourly1!$B$8763+유형화!$F$72*hourly1!C3377/hourly1!$C$8763+유형화!$F$73*hourly1!D3377/hourly1!$D$8763+유형화!$F$74*hourly1!E3377/hourly1!$E$8763</f>
        <v>504.58724077739862</v>
      </c>
      <c r="C3376" s="441">
        <f>hourly1!$F3377*유형화!$G$71/hourly1!$F$8763+유형화!$G$72*hourly1!$G3377/hourly1!$F$8763+유형화!$G$74*hourly1!I3377/hourly1!$I$8763</f>
        <v>0.34562684567875812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443">
        <f>유형화!$F$71*hourly1!B3378/hourly1!$B$8763+유형화!$F$72*hourly1!C3378/hourly1!$C$8763+유형화!$F$73*hourly1!D3378/hourly1!$D$8763+유형화!$F$74*hourly1!E3378/hourly1!$E$8763</f>
        <v>422.5539456499626</v>
      </c>
      <c r="C3377" s="441">
        <f>hourly1!$F3378*유형화!$G$71/hourly1!$F$8763+유형화!$G$72*hourly1!$G3378/hourly1!$F$8763+유형화!$G$74*hourly1!I3378/hourly1!$I$8763</f>
        <v>0.32978311508809621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443">
        <f>유형화!$F$71*hourly1!B3379/hourly1!$B$8763+유형화!$F$72*hourly1!C3379/hourly1!$C$8763+유형화!$F$73*hourly1!D3379/hourly1!$D$8763+유형화!$F$74*hourly1!E3379/hourly1!$E$8763</f>
        <v>366.06161146515592</v>
      </c>
      <c r="C3378" s="441">
        <f>hourly1!$F3379*유형화!$G$71/hourly1!$F$8763+유형화!$G$72*hourly1!$G3379/hourly1!$F$8763+유형화!$G$74*hourly1!I3379/hourly1!$I$8763</f>
        <v>0.34564776689839277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443">
        <f>유형화!$F$71*hourly1!B3380/hourly1!$B$8763+유형화!$F$72*hourly1!C3380/hourly1!$C$8763+유형화!$F$73*hourly1!D3380/hourly1!$D$8763+유형화!$F$74*hourly1!E3380/hourly1!$E$8763</f>
        <v>203.36565136940536</v>
      </c>
      <c r="C3379" s="441">
        <f>hourly1!$F3380*유형화!$G$71/hourly1!$F$8763+유형화!$G$72*hourly1!$G3380/hourly1!$F$8763+유형화!$G$74*hourly1!I3380/hourly1!$I$8763</f>
        <v>0.44096963420704627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443">
        <f>유형화!$F$71*hourly1!B3381/hourly1!$B$8763+유형화!$F$72*hourly1!C3381/hourly1!$C$8763+유형화!$F$73*hourly1!D3381/hourly1!$D$8763+유형화!$F$74*hourly1!E3381/hourly1!$E$8763</f>
        <v>143.44890211203344</v>
      </c>
      <c r="C3380" s="441">
        <f>hourly1!$F3381*유형화!$G$71/hourly1!$F$8763+유형화!$G$72*hourly1!$G3381/hourly1!$F$8763+유형화!$G$74*hourly1!I3381/hourly1!$I$8763</f>
        <v>0.53241155521244288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443">
        <f>유형화!$F$71*hourly1!B3382/hourly1!$B$8763+유형화!$F$72*hourly1!C3382/hourly1!$C$8763+유형화!$F$73*hourly1!D3382/hourly1!$D$8763+유형화!$F$74*hourly1!E3382/hourly1!$E$8763</f>
        <v>151.57514442690305</v>
      </c>
      <c r="C3381" s="441">
        <f>hourly1!$F3382*유형화!$G$71/hourly1!$F$8763+유형화!$G$72*hourly1!$G3382/hourly1!$F$8763+유형화!$G$74*hourly1!I3382/hourly1!$I$8763</f>
        <v>0.53646784617278875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443">
        <f>유형화!$F$71*hourly1!B3383/hourly1!$B$8763+유형화!$F$72*hourly1!C3383/hourly1!$C$8763+유형화!$F$73*hourly1!D3383/hourly1!$D$8763+유형화!$F$74*hourly1!E3383/hourly1!$E$8763</f>
        <v>80.399719274916777</v>
      </c>
      <c r="C3382" s="441">
        <f>hourly1!$F3383*유형화!$G$71/hourly1!$F$8763+유형화!$G$72*hourly1!$G3383/hourly1!$F$8763+유형화!$G$74*hourly1!I3383/hourly1!$I$8763</f>
        <v>0.46506063085986937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443">
        <f>유형화!$F$71*hourly1!B3384/hourly1!$B$8763+유형화!$F$72*hourly1!C3384/hourly1!$C$8763+유형화!$F$73*hourly1!D3384/hourly1!$D$8763+유형화!$F$74*hourly1!E3384/hourly1!$E$8763</f>
        <v>78.270493359282014</v>
      </c>
      <c r="C3383" s="441">
        <f>hourly1!$F3384*유형화!$G$71/hourly1!$F$8763+유형화!$G$72*hourly1!$G3384/hourly1!$F$8763+유형화!$G$74*hourly1!I3384/hourly1!$I$8763</f>
        <v>0.39753930468940679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443">
        <f>유형화!$F$71*hourly1!B3385/hourly1!$B$8763+유형화!$F$72*hourly1!C3385/hourly1!$C$8763+유형화!$F$73*hourly1!D3385/hourly1!$D$8763+유형화!$F$74*hourly1!E3385/hourly1!$E$8763</f>
        <v>76.141262703712897</v>
      </c>
      <c r="C3384" s="441">
        <f>hourly1!$F3385*유형화!$G$71/hourly1!$F$8763+유형화!$G$72*hourly1!$G3385/hourly1!$F$8763+유형화!$G$74*hourly1!I3385/hourly1!$I$8763</f>
        <v>0.31814934029995978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443">
        <f>유형화!$F$71*hourly1!B3386/hourly1!$B$8763+유형화!$F$72*hourly1!C3386/hourly1!$C$8763+유형화!$F$73*hourly1!D3386/hourly1!$D$8763+유형화!$F$74*hourly1!E3386/hourly1!$E$8763</f>
        <v>75.085871359332984</v>
      </c>
      <c r="C3385" s="441">
        <f>hourly1!$F3386*유형화!$G$71/hourly1!$F$8763+유형화!$G$72*hourly1!$G3386/hourly1!$F$8763+유형화!$G$74*hourly1!I3386/hourly1!$I$8763</f>
        <v>0.29444402178299839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443">
        <f>유형화!$F$71*hourly1!B3387/hourly1!$B$8763+유형화!$F$72*hourly1!C3387/hourly1!$C$8763+유형화!$F$73*hourly1!D3387/hourly1!$D$8763+유형화!$F$74*hourly1!E3387/hourly1!$E$8763</f>
        <v>75.085871359332984</v>
      </c>
      <c r="C3386" s="441">
        <f>hourly1!$F3387*유형화!$G$71/hourly1!$F$8763+유형화!$G$72*hourly1!$G3387/hourly1!$F$8763+유형화!$G$74*hourly1!I3387/hourly1!$I$8763</f>
        <v>0.251533630054177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443">
        <f>유형화!$F$71*hourly1!B3388/hourly1!$B$8763+유형화!$F$72*hourly1!C3388/hourly1!$C$8763+유형화!$F$73*hourly1!D3388/hourly1!$D$8763+유형화!$F$74*hourly1!E3388/hourly1!$E$8763</f>
        <v>74.768210438129074</v>
      </c>
      <c r="C3387" s="441">
        <f>hourly1!$F3388*유형화!$G$71/hourly1!$F$8763+유형화!$G$72*hourly1!$G3388/hourly1!$F$8763+유형화!$G$74*hourly1!I3388/hourly1!$I$8763</f>
        <v>0.23715826587574049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443">
        <f>유형화!$F$71*hourly1!B3389/hourly1!$B$8763+유형화!$F$72*hourly1!C3389/hourly1!$C$8763+유형화!$F$73*hourly1!D3389/hourly1!$D$8763+유형화!$F$74*hourly1!E3389/hourly1!$E$8763</f>
        <v>74.768210438129074</v>
      </c>
      <c r="C3388" s="441">
        <f>hourly1!$F3389*유형화!$G$71/hourly1!$F$8763+유형화!$G$72*hourly1!$G3389/hourly1!$F$8763+유형화!$G$74*hourly1!I3389/hourly1!$I$8763</f>
        <v>0.23383815928164711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443">
        <f>유형화!$F$71*hourly1!B3390/hourly1!$B$8763+유형화!$F$72*hourly1!C3390/hourly1!$C$8763+유형화!$F$73*hourly1!D3390/hourly1!$D$8763+유형화!$F$74*hourly1!E3390/hourly1!$E$8763</f>
        <v>74.768210438129074</v>
      </c>
      <c r="C3389" s="441">
        <f>hourly1!$F3390*유형화!$G$71/hourly1!$F$8763+유형화!$G$72*hourly1!$G3390/hourly1!$F$8763+유형화!$G$74*hourly1!I3390/hourly1!$I$8763</f>
        <v>0.23389188739931585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443">
        <f>유형화!$F$71*hourly1!B3391/hourly1!$B$8763+유형화!$F$72*hourly1!C3391/hourly1!$C$8763+유형화!$F$73*hourly1!D3391/hourly1!$D$8763+유형화!$F$74*hourly1!E3391/hourly1!$E$8763</f>
        <v>74.768210438129074</v>
      </c>
      <c r="C3390" s="441">
        <f>hourly1!$F3391*유형화!$G$71/hourly1!$F$8763+유형화!$G$72*hourly1!$G3391/hourly1!$F$8763+유형화!$G$74*hourly1!I3391/hourly1!$I$8763</f>
        <v>0.23227197858748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443">
        <f>유형화!$F$71*hourly1!B3392/hourly1!$B$8763+유형화!$F$72*hourly1!C3392/hourly1!$C$8763+유형화!$F$73*hourly1!D3392/hourly1!$D$8763+유형화!$F$74*hourly1!E3392/hourly1!$E$8763</f>
        <v>75.823601782508987</v>
      </c>
      <c r="C3391" s="441">
        <f>hourly1!$F3392*유형화!$G$71/hourly1!$F$8763+유형화!$G$72*hourly1!$G3392/hourly1!$F$8763+유형화!$G$74*hourly1!I3392/hourly1!$I$8763</f>
        <v>0.37002432303891553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443">
        <f>유형화!$F$71*hourly1!B3393/hourly1!$B$8763+유형화!$F$72*hourly1!C3393/hourly1!$C$8763+유형화!$F$73*hourly1!D3393/hourly1!$D$8763+유형화!$F$74*hourly1!E3393/hourly1!$E$8763</f>
        <v>82.639672705249694</v>
      </c>
      <c r="C3392" s="441">
        <f>hourly1!$F3393*유형화!$G$71/hourly1!$F$8763+유형화!$G$72*hourly1!$G3393/hourly1!$F$8763+유형화!$G$74*hourly1!I3393/hourly1!$I$8763</f>
        <v>0.61698082524745856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443">
        <f>유형화!$F$71*hourly1!B3394/hourly1!$B$8763+유형화!$F$72*hourly1!C3394/hourly1!$C$8763+유형화!$F$73*hourly1!D3394/hourly1!$D$8763+유형화!$F$74*hourly1!E3394/hourly1!$E$8763</f>
        <v>203.96283095998638</v>
      </c>
      <c r="C3393" s="441">
        <f>hourly1!$F3394*유형화!$G$71/hourly1!$F$8763+유형화!$G$72*hourly1!$G3394/hourly1!$F$8763+유형화!$G$74*hourly1!I3394/hourly1!$I$8763</f>
        <v>0.54120107503103054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443">
        <f>유형화!$F$71*hourly1!B3395/hourly1!$B$8763+유형화!$F$72*hourly1!C3395/hourly1!$C$8763+유형화!$F$73*hourly1!D3395/hourly1!$D$8763+유형화!$F$74*hourly1!E3395/hourly1!$E$8763</f>
        <v>342.66706344016353</v>
      </c>
      <c r="C3394" s="441">
        <f>hourly1!$F3395*유형화!$G$71/hourly1!$F$8763+유형화!$G$72*hourly1!$G3395/hourly1!$F$8763+유형화!$G$74*hourly1!I3395/hourly1!$I$8763</f>
        <v>0.485298423985838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443">
        <f>유형화!$F$71*hourly1!B3396/hourly1!$B$8763+유형화!$F$72*hourly1!C3396/hourly1!$C$8763+유형화!$F$73*hourly1!D3396/hourly1!$D$8763+유형화!$F$74*hourly1!E3396/hourly1!$E$8763</f>
        <v>428.47282833056266</v>
      </c>
      <c r="C3395" s="441">
        <f>hourly1!$F3396*유형화!$G$71/hourly1!$F$8763+유형화!$G$72*hourly1!$G3396/hourly1!$F$8763+유형화!$G$74*hourly1!I3396/hourly1!$I$8763</f>
        <v>0.42150647197848312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443">
        <f>유형화!$F$71*hourly1!B3397/hourly1!$B$8763+유형화!$F$72*hourly1!C3397/hourly1!$C$8763+유형화!$F$73*hourly1!D3397/hourly1!$D$8763+유형화!$F$74*hourly1!E3397/hourly1!$E$8763</f>
        <v>512.94235754683086</v>
      </c>
      <c r="C3396" s="441">
        <f>hourly1!$F3397*유형화!$G$71/hourly1!$F$8763+유형화!$G$72*hourly1!$G3397/hourly1!$F$8763+유형화!$G$74*hourly1!I3397/hourly1!$I$8763</f>
        <v>0.39754676355901541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443">
        <f>유형화!$F$71*hourly1!B3398/hourly1!$B$8763+유형화!$F$72*hourly1!C3398/hourly1!$C$8763+유형화!$F$73*hourly1!D3398/hourly1!$D$8763+유형화!$F$74*hourly1!E3398/hourly1!$E$8763</f>
        <v>430.86129810080917</v>
      </c>
      <c r="C3397" s="441">
        <f>hourly1!$F3398*유형화!$G$71/hourly1!$F$8763+유형화!$G$72*hourly1!$G3398/hourly1!$F$8763+유형화!$G$74*hourly1!I3398/hourly1!$I$8763</f>
        <v>0.38554871698438242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443">
        <f>유형화!$F$71*hourly1!B3399/hourly1!$B$8763+유형화!$F$72*hourly1!C3399/hourly1!$C$8763+유형화!$F$73*hourly1!D3399/hourly1!$D$8763+유형화!$F$74*hourly1!E3399/hourly1!$E$8763</f>
        <v>242.86169678862819</v>
      </c>
      <c r="C3398" s="441">
        <f>hourly1!$F3399*유형화!$G$71/hourly1!$F$8763+유형화!$G$72*hourly1!$G3399/hourly1!$F$8763+유형화!$G$74*hourly1!I3399/hourly1!$I$8763</f>
        <v>0.46887332605421461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443">
        <f>유형화!$F$71*hourly1!B3400/hourly1!$B$8763+유형화!$F$72*hourly1!C3400/hourly1!$C$8763+유형화!$F$73*hourly1!D3400/hourly1!$D$8763+유형화!$F$74*hourly1!E3400/hourly1!$E$8763</f>
        <v>341.53253400937825</v>
      </c>
      <c r="C3399" s="441">
        <f>hourly1!$F3400*유형화!$G$71/hourly1!$F$8763+유형화!$G$72*hourly1!$G3400/hourly1!$F$8763+유형화!$G$74*hourly1!I3400/hourly1!$I$8763</f>
        <v>0.4410396141706916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443">
        <f>유형화!$F$71*hourly1!B3401/hourly1!$B$8763+유형화!$F$72*hourly1!C3401/hourly1!$C$8763+유형화!$F$73*hourly1!D3401/hourly1!$D$8763+유형화!$F$74*hourly1!E3401/hourly1!$E$8763</f>
        <v>504.58882391547621</v>
      </c>
      <c r="C3400" s="441">
        <f>hourly1!$F3401*유형화!$G$71/hourly1!$F$8763+유형화!$G$72*hourly1!$G3401/hourly1!$F$8763+유형화!$G$74*hourly1!I3401/hourly1!$I$8763</f>
        <v>0.34570786234377565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443">
        <f>유형화!$F$71*hourly1!B3402/hourly1!$B$8763+유형화!$F$72*hourly1!C3402/hourly1!$C$8763+유형화!$F$73*hourly1!D3402/hourly1!$D$8763+유형화!$F$74*hourly1!E3402/hourly1!$E$8763</f>
        <v>422.55509271407863</v>
      </c>
      <c r="C3401" s="441">
        <f>hourly1!$F3402*유형화!$G$71/hourly1!$F$8763+유형화!$G$72*hourly1!$G3402/hourly1!$F$8763+유형화!$G$74*hourly1!I3402/hourly1!$I$8763</f>
        <v>0.32984703093010848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443">
        <f>유형화!$F$71*hourly1!B3403/hourly1!$B$8763+유형화!$F$72*hourly1!C3403/hourly1!$C$8763+유형화!$F$73*hourly1!D3403/hourly1!$D$8763+유형화!$F$74*hourly1!E3403/hourly1!$E$8763</f>
        <v>366.06274904940335</v>
      </c>
      <c r="C3402" s="441">
        <f>hourly1!$F3403*유형화!$G$71/hourly1!$F$8763+유형화!$G$72*hourly1!$G3403/hourly1!$F$8763+유형화!$G$74*hourly1!I3403/hourly1!$I$8763</f>
        <v>0.34571677660257683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443">
        <f>유형화!$F$71*hourly1!B3404/hourly1!$B$8763+유형화!$F$72*hourly1!C3404/hourly1!$C$8763+유형화!$F$73*hourly1!D3404/hourly1!$D$8763+유형화!$F$74*hourly1!E3404/hourly1!$E$8763</f>
        <v>203.36693115168359</v>
      </c>
      <c r="C3403" s="441">
        <f>hourly1!$F3404*유형화!$G$71/hourly1!$F$8763+유형화!$G$72*hourly1!$G3404/hourly1!$F$8763+유형화!$G$74*hourly1!I3404/hourly1!$I$8763</f>
        <v>0.4410801831444161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443">
        <f>유형화!$F$71*hourly1!B3405/hourly1!$B$8763+유형화!$F$72*hourly1!C3405/hourly1!$C$8763+유형화!$F$73*hourly1!D3405/hourly1!$D$8763+유형화!$F$74*hourly1!E3405/hourly1!$E$8763</f>
        <v>143.44951356356637</v>
      </c>
      <c r="C3404" s="441">
        <f>hourly1!$F3405*유형화!$G$71/hourly1!$F$8763+유형화!$G$72*hourly1!$G3405/hourly1!$F$8763+유형화!$G$74*hourly1!I3405/hourly1!$I$8763</f>
        <v>0.53256030811610156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443">
        <f>유형화!$F$71*hourly1!B3406/hourly1!$B$8763+유형화!$F$72*hourly1!C3406/hourly1!$C$8763+유형화!$F$73*hourly1!D3406/hourly1!$D$8763+유형화!$F$74*hourly1!E3406/hourly1!$E$8763</f>
        <v>151.57571321902674</v>
      </c>
      <c r="C3405" s="441">
        <f>hourly1!$F3406*유형화!$G$71/hourly1!$F$8763+유형화!$G$72*hourly1!$G3406/hourly1!$F$8763+유형화!$G$74*hourly1!I3406/hourly1!$I$8763</f>
        <v>0.53663194130417902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443">
        <f>유형화!$F$71*hourly1!B3407/hourly1!$B$8763+유형화!$F$72*hourly1!C3407/hourly1!$C$8763+유형화!$F$73*hourly1!D3407/hourly1!$D$8763+유형화!$F$74*hourly1!E3407/hourly1!$E$8763</f>
        <v>80.399719274916777</v>
      </c>
      <c r="C3406" s="441">
        <f>hourly1!$F3407*유형화!$G$71/hourly1!$F$8763+유형화!$G$72*hourly1!$G3407/hourly1!$F$8763+유형화!$G$74*hourly1!I3407/hourly1!$I$8763</f>
        <v>0.46519980245134784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443">
        <f>유형화!$F$71*hourly1!B3408/hourly1!$B$8763+유형화!$F$72*hourly1!C3408/hourly1!$C$8763+유형화!$F$73*hourly1!D3408/hourly1!$D$8763+유형화!$F$74*hourly1!E3408/hourly1!$E$8763</f>
        <v>78.270493359282014</v>
      </c>
      <c r="C3407" s="441">
        <f>hourly1!$F3408*유형화!$G$71/hourly1!$F$8763+유형화!$G$72*hourly1!$G3408/hourly1!$F$8763+유형화!$G$74*hourly1!I3408/hourly1!$I$8763</f>
        <v>0.39763960526121678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443">
        <f>유형화!$F$71*hourly1!B3409/hourly1!$B$8763+유형화!$F$72*hourly1!C3409/hourly1!$C$8763+유형화!$F$73*hourly1!D3409/hourly1!$D$8763+유형화!$F$74*hourly1!E3409/hourly1!$E$8763</f>
        <v>76.141262703712897</v>
      </c>
      <c r="C3408" s="441">
        <f>hourly1!$F3409*유형화!$G$71/hourly1!$F$8763+유형화!$G$72*hourly1!$G3409/hourly1!$F$8763+유형화!$G$74*hourly1!I3409/hourly1!$I$8763</f>
        <v>0.31822047244671603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443">
        <f>유형화!$F$71*hourly1!B3410/hourly1!$B$8763+유형화!$F$72*hourly1!C3410/hourly1!$C$8763+유형화!$F$73*hourly1!D3410/hourly1!$D$8763+유형화!$F$74*hourly1!E3410/hourly1!$E$8763</f>
        <v>75.085871359332984</v>
      </c>
      <c r="C3409" s="441">
        <f>hourly1!$F3410*유형화!$G$71/hourly1!$F$8763+유형화!$G$72*hourly1!$G3410/hourly1!$F$8763+유형화!$G$74*hourly1!I3410/hourly1!$I$8763</f>
        <v>0.29451169738042321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443">
        <f>유형화!$F$71*hourly1!B3411/hourly1!$B$8763+유형화!$F$72*hourly1!C3411/hourly1!$C$8763+유형화!$F$73*hourly1!D3411/hourly1!$D$8763+유형화!$F$74*hourly1!E3411/hourly1!$E$8763</f>
        <v>75.085871359332984</v>
      </c>
      <c r="C3410" s="441">
        <f>hourly1!$F3411*유형화!$G$71/hourly1!$F$8763+유형화!$G$72*hourly1!$G3411/hourly1!$F$8763+유형화!$G$74*hourly1!I3411/hourly1!$I$8763</f>
        <v>0.25159172433942156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443">
        <f>유형화!$F$71*hourly1!B3412/hourly1!$B$8763+유형화!$F$72*hourly1!C3412/hourly1!$C$8763+유형화!$F$73*hourly1!D3412/hourly1!$D$8763+유형화!$F$74*hourly1!E3412/hourly1!$E$8763</f>
        <v>74.768210438129074</v>
      </c>
      <c r="C3411" s="441">
        <f>hourly1!$F3412*유형화!$G$71/hourly1!$F$8763+유형화!$G$72*hourly1!$G3412/hourly1!$F$8763+유형화!$G$74*hourly1!I3412/hourly1!$I$8763</f>
        <v>0.23723424931980258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443">
        <f>유형화!$F$71*hourly1!B3413/hourly1!$B$8763+유형화!$F$72*hourly1!C3413/hourly1!$C$8763+유형화!$F$73*hourly1!D3413/hourly1!$D$8763+유형화!$F$74*hourly1!E3413/hourly1!$E$8763</f>
        <v>74.768210438129074</v>
      </c>
      <c r="C3412" s="441">
        <f>hourly1!$F3413*유형화!$G$71/hourly1!$F$8763+유형화!$G$72*hourly1!$G3413/hourly1!$F$8763+유형화!$G$74*hourly1!I3413/hourly1!$I$8763</f>
        <v>0.23406550320166999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443">
        <f>유형화!$F$71*hourly1!B3414/hourly1!$B$8763+유형화!$F$72*hourly1!C3414/hourly1!$C$8763+유형화!$F$73*hourly1!D3414/hourly1!$D$8763+유형화!$F$74*hourly1!E3414/hourly1!$E$8763</f>
        <v>74.768210438129074</v>
      </c>
      <c r="C3413" s="441">
        <f>hourly1!$F3414*유형화!$G$71/hourly1!$F$8763+유형화!$G$72*hourly1!$G3414/hourly1!$F$8763+유형화!$G$74*hourly1!I3414/hourly1!$I$8763</f>
        <v>0.2341192919605552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443">
        <f>유형화!$F$71*hourly1!B3415/hourly1!$B$8763+유형화!$F$72*hourly1!C3415/hourly1!$C$8763+유형화!$F$73*hourly1!D3415/hourly1!$D$8763+유형화!$F$74*hourly1!E3415/hourly1!$E$8763</f>
        <v>74.768210438129074</v>
      </c>
      <c r="C3414" s="441">
        <f>hourly1!$F3415*유형화!$G$71/hourly1!$F$8763+유형화!$G$72*hourly1!$G3415/hourly1!$F$8763+유형화!$G$74*hourly1!I3415/hourly1!$I$8763</f>
        <v>0.2324006592485332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443">
        <f>유형화!$F$71*hourly1!B3416/hourly1!$B$8763+유형화!$F$72*hourly1!C3416/hourly1!$C$8763+유형화!$F$73*hourly1!D3416/hourly1!$D$8763+유형화!$F$74*hourly1!E3416/hourly1!$E$8763</f>
        <v>75.823601782508987</v>
      </c>
      <c r="C3415" s="441">
        <f>hourly1!$F3416*유형화!$G$71/hourly1!$F$8763+유형화!$G$72*hourly1!$G3416/hourly1!$F$8763+유형화!$G$74*hourly1!I3416/hourly1!$I$8763</f>
        <v>0.37015385267699741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443">
        <f>유형화!$F$71*hourly1!B3417/hourly1!$B$8763+유형화!$F$72*hourly1!C3417/hourly1!$C$8763+유형화!$F$73*hourly1!D3417/hourly1!$D$8763+유형화!$F$74*hourly1!E3417/hourly1!$E$8763</f>
        <v>82.639672705249694</v>
      </c>
      <c r="C3416" s="441">
        <f>hourly1!$F3417*유형화!$G$71/hourly1!$F$8763+유형화!$G$72*hourly1!$G3417/hourly1!$F$8763+유형화!$G$74*hourly1!I3417/hourly1!$I$8763</f>
        <v>0.61729294558791215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443">
        <f>유형화!$F$71*hourly1!B3418/hourly1!$B$8763+유형화!$F$72*hourly1!C3418/hourly1!$C$8763+유형화!$F$73*hourly1!D3418/hourly1!$D$8763+유형화!$F$74*hourly1!E3418/hourly1!$E$8763</f>
        <v>203.96474115353504</v>
      </c>
      <c r="C3417" s="441">
        <f>hourly1!$F3418*유형화!$G$71/hourly1!$F$8763+유형화!$G$72*hourly1!$G3418/hourly1!$F$8763+유형화!$G$74*hourly1!I3418/hourly1!$I$8763</f>
        <v>0.54144206322472843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443">
        <f>유형화!$F$71*hourly1!B3419/hourly1!$B$8763+유형화!$F$72*hourly1!C3419/hourly1!$C$8763+유형화!$F$73*hourly1!D3419/hourly1!$D$8763+유형화!$F$74*hourly1!E3419/hourly1!$E$8763</f>
        <v>342.66902103305586</v>
      </c>
      <c r="C3418" s="441">
        <f>hourly1!$F3419*유형화!$G$71/hourly1!$F$8763+유형화!$G$72*hourly1!$G3419/hourly1!$F$8763+유형화!$G$74*hourly1!I3419/hourly1!$I$8763</f>
        <v>0.4855004198774342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443">
        <f>유형화!$F$71*hourly1!B3420/hourly1!$B$8763+유형화!$F$72*hourly1!C3420/hourly1!$C$8763+유형화!$F$73*hourly1!D3420/hourly1!$D$8763+유형화!$F$74*hourly1!E3420/hourly1!$E$8763</f>
        <v>428.47494234128902</v>
      </c>
      <c r="C3419" s="441">
        <f>hourly1!$F3420*유형화!$G$71/hourly1!$F$8763+유형화!$G$72*hourly1!$G3420/hourly1!$F$8763+유형화!$G$74*hourly1!I3420/hourly1!$I$8763</f>
        <v>0.42165013101996995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443">
        <f>유형화!$F$71*hourly1!B3421/hourly1!$B$8763+유형화!$F$72*hourly1!C3421/hourly1!$C$8763+유형화!$F$73*hourly1!D3421/hourly1!$D$8763+유형화!$F$74*hourly1!E3421/hourly1!$E$8763</f>
        <v>512.94464219519432</v>
      </c>
      <c r="C3420" s="441">
        <f>hourly1!$F3421*유형화!$G$71/hourly1!$F$8763+유형화!$G$72*hourly1!$G3421/hourly1!$F$8763+유형화!$G$74*hourly1!I3421/hourly1!$I$8763</f>
        <v>0.39768193283021602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443">
        <f>유형화!$F$71*hourly1!B3422/hourly1!$B$8763+유형화!$F$72*hourly1!C3422/hourly1!$C$8763+유형화!$F$73*hourly1!D3422/hourly1!$D$8763+유형화!$F$74*hourly1!E3422/hourly1!$E$8763</f>
        <v>430.86349743035407</v>
      </c>
      <c r="C3421" s="441">
        <f>hourly1!$F3422*유형화!$G$71/hourly1!$F$8763+유형화!$G$72*hourly1!$G3422/hourly1!$F$8763+유형화!$G$74*hourly1!I3422/hourly1!$I$8763</f>
        <v>0.38566957492852905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443">
        <f>유형화!$F$71*hourly1!B3423/hourly1!$B$8763+유형화!$F$72*hourly1!C3423/hourly1!$C$8763+유형화!$F$73*hourly1!D3423/hourly1!$D$8763+유형화!$F$74*hourly1!E3423/hourly1!$E$8763</f>
        <v>242.8638771584356</v>
      </c>
      <c r="C3422" s="441">
        <f>hourly1!$F3423*유형화!$G$71/hourly1!$F$8763+유형화!$G$72*hourly1!$G3423/hourly1!$F$8763+유형화!$G$74*hourly1!I3423/hourly1!$I$8763</f>
        <v>0.46906743858768907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443">
        <f>유형화!$F$71*hourly1!B3424/hourly1!$B$8763+유형화!$F$72*hourly1!C3424/hourly1!$C$8763+유형화!$F$73*hourly1!D3424/hourly1!$D$8763+유형화!$F$74*hourly1!E3424/hourly1!$E$8763</f>
        <v>341.53521681222821</v>
      </c>
      <c r="C3423" s="441">
        <f>hourly1!$F3424*유형화!$G$71/hourly1!$F$8763+유형화!$G$72*hourly1!$G3424/hourly1!$F$8763+유형화!$G$74*hourly1!I3424/hourly1!$I$8763</f>
        <v>0.44123888120755356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443">
        <f>유형화!$F$71*hourly1!B3425/hourly1!$B$8763+유형화!$F$72*hourly1!C3425/hourly1!$C$8763+유형화!$F$73*hourly1!D3425/hourly1!$D$8763+유형화!$F$74*hourly1!E3425/hourly1!$E$8763</f>
        <v>504.59179111438795</v>
      </c>
      <c r="C3424" s="441">
        <f>hourly1!$F3425*유형화!$G$71/hourly1!$F$8763+유형화!$G$72*hourly1!$G3425/hourly1!$F$8763+유형화!$G$74*hourly1!I3425/hourly1!$I$8763</f>
        <v>0.34583714941699223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443">
        <f>유형화!$F$71*hourly1!B3426/hourly1!$B$8763+유형화!$F$72*hourly1!C3426/hourly1!$C$8763+유형화!$F$73*hourly1!D3426/hourly1!$D$8763+유형화!$F$74*hourly1!E3426/hourly1!$E$8763</f>
        <v>422.55783713607536</v>
      </c>
      <c r="C3425" s="441">
        <f>hourly1!$F3426*유형화!$G$71/hourly1!$F$8763+유형화!$G$72*hourly1!$G3426/hourly1!$F$8763+유형화!$G$74*hourly1!I3426/hourly1!$I$8763</f>
        <v>0.32996400783640939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443">
        <f>유형화!$F$71*hourly1!B3427/hourly1!$B$8763+유형화!$F$72*hourly1!C3427/hourly1!$C$8763+유형화!$F$73*hourly1!D3427/hourly1!$D$8763+유형화!$F$74*hourly1!E3427/hourly1!$E$8763</f>
        <v>366.06591058562407</v>
      </c>
      <c r="C3426" s="441">
        <f>hourly1!$F3427*유형화!$G$71/hourly1!$F$8763+유형화!$G$72*hourly1!$G3427/hourly1!$F$8763+유형화!$G$74*hourly1!I3427/hourly1!$I$8763</f>
        <v>0.34585552370554096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443">
        <f>유형화!$F$71*hourly1!B3428/hourly1!$B$8763+유형화!$F$72*hourly1!C3428/hourly1!$C$8763+유형화!$F$73*hourly1!D3428/hourly1!$D$8763+유형화!$F$74*hourly1!E3428/hourly1!$E$8763</f>
        <v>203.37029650508205</v>
      </c>
      <c r="C3427" s="441">
        <f>hourly1!$F3428*유형화!$G$71/hourly1!$F$8763+유형화!$G$72*hourly1!$G3428/hourly1!$F$8763+유형화!$G$74*hourly1!I3428/hourly1!$I$8763</f>
        <v>0.44130200871375358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443">
        <f>유형화!$F$71*hourly1!B3429/hourly1!$B$8763+유형화!$F$72*hourly1!C3429/hourly1!$C$8763+유형화!$F$73*hourly1!D3429/hourly1!$D$8763+유형화!$F$74*hourly1!E3429/hourly1!$E$8763</f>
        <v>143.45140005744324</v>
      </c>
      <c r="C3428" s="441">
        <f>hourly1!$F3429*유형화!$G$71/hourly1!$F$8763+유형화!$G$72*hourly1!$G3429/hourly1!$F$8763+유형화!$G$74*hourly1!I3429/hourly1!$I$8763</f>
        <v>0.5328783106545385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443">
        <f>유형화!$F$71*hourly1!B3430/hourly1!$B$8763+유형화!$F$72*hourly1!C3430/hourly1!$C$8763+유형화!$F$73*hourly1!D3430/hourly1!$D$8763+유형화!$F$74*hourly1!E3430/hourly1!$E$8763</f>
        <v>151.57717785874522</v>
      </c>
      <c r="C3429" s="441">
        <f>hourly1!$F3430*유형화!$G$71/hourly1!$F$8763+유형화!$G$72*hourly1!$G3430/hourly1!$F$8763+유형화!$G$74*hourly1!I3430/hourly1!$I$8763</f>
        <v>0.536950125766265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443">
        <f>유형화!$F$71*hourly1!B3431/hourly1!$B$8763+유형화!$F$72*hourly1!C3431/hourly1!$C$8763+유형화!$F$73*hourly1!D3431/hourly1!$D$8763+유형화!$F$74*hourly1!E3431/hourly1!$E$8763</f>
        <v>80.399719274916777</v>
      </c>
      <c r="C3430" s="441">
        <f>hourly1!$F3431*유형화!$G$71/hourly1!$F$8763+유형화!$G$72*hourly1!$G3431/hourly1!$F$8763+유형화!$G$74*hourly1!I3431/hourly1!$I$8763</f>
        <v>0.4654431556524814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443">
        <f>유형화!$F$71*hourly1!B3432/hourly1!$B$8763+유형화!$F$72*hourly1!C3432/hourly1!$C$8763+유형화!$F$73*hourly1!D3432/hourly1!$D$8763+유형화!$F$74*hourly1!E3432/hourly1!$E$8763</f>
        <v>78.270493359282014</v>
      </c>
      <c r="C3431" s="441">
        <f>hourly1!$F3432*유형화!$G$71/hourly1!$F$8763+유형화!$G$72*hourly1!$G3432/hourly1!$F$8763+유형화!$G$74*hourly1!I3432/hourly1!$I$8763</f>
        <v>0.397816798895335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443">
        <f>유형화!$F$71*hourly1!B3433/hourly1!$B$8763+유형화!$F$72*hourly1!C3433/hourly1!$C$8763+유형화!$F$73*hourly1!D3433/hourly1!$D$8763+유형화!$F$74*hourly1!E3433/hourly1!$E$8763</f>
        <v>76.141262703712897</v>
      </c>
      <c r="C3432" s="441">
        <f>hourly1!$F3433*유형화!$G$71/hourly1!$F$8763+유형화!$G$72*hourly1!$G3433/hourly1!$F$8763+유형화!$G$74*hourly1!I3433/hourly1!$I$8763</f>
        <v>0.31833308318544107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443">
        <f>유형화!$F$71*hourly1!B3434/hourly1!$B$8763+유형화!$F$72*hourly1!C3434/hourly1!$C$8763+유형화!$F$73*hourly1!D3434/hourly1!$D$8763+유형화!$F$74*hourly1!E3434/hourly1!$E$8763</f>
        <v>75.085871359332984</v>
      </c>
      <c r="C3433" s="441">
        <f>hourly1!$F3434*유형화!$G$71/hourly1!$F$8763+유형화!$G$72*hourly1!$G3434/hourly1!$F$8763+유형화!$G$74*hourly1!I3434/hourly1!$I$8763</f>
        <v>0.29460738921979329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443">
        <f>유형화!$F$71*hourly1!B3435/hourly1!$B$8763+유형화!$F$72*hourly1!C3435/hourly1!$C$8763+유형화!$F$73*hourly1!D3435/hourly1!$D$8763+유형화!$F$74*hourly1!E3435/hourly1!$E$8763</f>
        <v>75.085871359332984</v>
      </c>
      <c r="C3434" s="441">
        <f>hourly1!$F3435*유형화!$G$71/hourly1!$F$8763+유형화!$G$72*hourly1!$G3435/hourly1!$F$8763+유형화!$G$74*hourly1!I3435/hourly1!$I$8763</f>
        <v>0.25166667688280597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443">
        <f>유형화!$F$71*hourly1!B3436/hourly1!$B$8763+유형화!$F$72*hourly1!C3436/hourly1!$C$8763+유형화!$F$73*hourly1!D3436/hourly1!$D$8763+유형화!$F$74*hourly1!E3436/hourly1!$E$8763</f>
        <v>74.768210438129074</v>
      </c>
      <c r="C3435" s="441">
        <f>hourly1!$F3436*유형화!$G$71/hourly1!$F$8763+유형화!$G$72*hourly1!$G3436/hourly1!$F$8763+유형화!$G$74*hourly1!I3436/hourly1!$I$8763</f>
        <v>0.23732599948011057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443">
        <f>유형화!$F$71*hourly1!B3437/hourly1!$B$8763+유형화!$F$72*hourly1!C3437/hourly1!$C$8763+유형화!$F$73*hourly1!D3437/hourly1!$D$8763+유형화!$F$74*hourly1!E3437/hourly1!$E$8763</f>
        <v>74.768210438129074</v>
      </c>
      <c r="C3436" s="441">
        <f>hourly1!$F3437*유형화!$G$71/hourly1!$F$8763+유형화!$G$72*hourly1!$G3437/hourly1!$F$8763+유형화!$G$74*hourly1!I3437/hourly1!$I$8763</f>
        <v>0.23432607850824203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443">
        <f>유형화!$F$71*hourly1!B3438/hourly1!$B$8763+유형화!$F$72*hourly1!C3438/hourly1!$C$8763+유형화!$F$73*hourly1!D3438/hourly1!$D$8763+유형화!$F$74*hourly1!E3438/hourly1!$E$8763</f>
        <v>74.768210438129074</v>
      </c>
      <c r="C3437" s="441">
        <f>hourly1!$F3438*유형화!$G$71/hourly1!$F$8763+유형화!$G$72*hourly1!$G3438/hourly1!$F$8763+유형화!$G$74*hourly1!I3438/hourly1!$I$8763</f>
        <v>0.23438890280836047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443">
        <f>유형화!$F$71*hourly1!B3439/hourly1!$B$8763+유형화!$F$72*hourly1!C3439/hourly1!$C$8763+유형화!$F$73*hourly1!D3439/hourly1!$D$8763+유형화!$F$74*hourly1!E3439/hourly1!$E$8763</f>
        <v>74.768210438129074</v>
      </c>
      <c r="C3438" s="441">
        <f>hourly1!$F3439*유형화!$G$71/hourly1!$F$8763+유형화!$G$72*hourly1!$G3439/hourly1!$F$8763+유형화!$G$74*hourly1!I3439/hourly1!$I$8763</f>
        <v>0.23255250485422471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443">
        <f>유형화!$F$71*hourly1!B3440/hourly1!$B$8763+유형화!$F$72*hourly1!C3440/hourly1!$C$8763+유형화!$F$73*hourly1!D3440/hourly1!$D$8763+유형화!$F$74*hourly1!E3440/hourly1!$E$8763</f>
        <v>75.823601782508987</v>
      </c>
      <c r="C3439" s="441">
        <f>hourly1!$F3440*유형화!$G$71/hourly1!$F$8763+유형화!$G$72*hourly1!$G3440/hourly1!$F$8763+유형화!$G$74*hourly1!I3440/hourly1!$I$8763</f>
        <v>0.37029460094010103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443">
        <f>유형화!$F$71*hourly1!B3441/hourly1!$B$8763+유형화!$F$72*hourly1!C3441/hourly1!$C$8763+유형화!$F$73*hourly1!D3441/hourly1!$D$8763+유형화!$F$74*hourly1!E3441/hourly1!$E$8763</f>
        <v>82.639672705249694</v>
      </c>
      <c r="C3440" s="441">
        <f>hourly1!$F3441*유형화!$G$71/hourly1!$F$8763+유형화!$G$72*hourly1!$G3441/hourly1!$F$8763+유형화!$G$74*hourly1!I3441/hourly1!$I$8763</f>
        <v>0.61758505432697597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443">
        <f>유형화!$F$71*hourly1!B3442/hourly1!$B$8763+유형화!$F$72*hourly1!C3442/hourly1!$C$8763+유형화!$F$73*hourly1!D3442/hourly1!$D$8763+유형화!$F$74*hourly1!E3442/hourly1!$E$8763</f>
        <v>203.96676510550844</v>
      </c>
      <c r="C3441" s="441">
        <f>hourly1!$F3442*유형화!$G$71/hourly1!$F$8763+유형화!$G$72*hourly1!$G3442/hourly1!$F$8763+유형화!$G$74*hourly1!I3442/hourly1!$I$8763</f>
        <v>0.5416707412515106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443">
        <f>유형화!$F$71*hourly1!B3443/hourly1!$B$8763+유형화!$F$72*hourly1!C3443/hourly1!$C$8763+유형화!$F$73*hourly1!D3443/hourly1!$D$8763+유형화!$F$74*hourly1!E3443/hourly1!$E$8763</f>
        <v>342.67089804706404</v>
      </c>
      <c r="C3442" s="441">
        <f>hourly1!$F3443*유형화!$G$71/hourly1!$F$8763+유형화!$G$72*hourly1!$G3443/hourly1!$F$8763+유형화!$G$74*hourly1!I3443/hourly1!$I$8763</f>
        <v>0.48569344086901478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443">
        <f>유형화!$F$71*hourly1!B3444/hourly1!$B$8763+유형화!$F$72*hourly1!C3444/hourly1!$C$8763+유형화!$F$73*hourly1!D3444/hourly1!$D$8763+유형화!$F$74*hourly1!E3444/hourly1!$E$8763</f>
        <v>428.47708953155592</v>
      </c>
      <c r="C3443" s="441">
        <f>hourly1!$F3444*유형화!$G$71/hourly1!$F$8763+유형화!$G$72*hourly1!$G3444/hourly1!$F$8763+유형화!$G$74*hourly1!I3444/hourly1!$I$8763</f>
        <v>0.42179227403104802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443">
        <f>유형화!$F$71*hourly1!B3445/hourly1!$B$8763+유형화!$F$72*hourly1!C3445/hourly1!$C$8763+유형화!$F$73*hourly1!D3445/hourly1!$D$8763+유형화!$F$74*hourly1!E3445/hourly1!$E$8763</f>
        <v>512.94660452802088</v>
      </c>
      <c r="C3444" s="441">
        <f>hourly1!$F3445*유형화!$G$71/hourly1!$F$8763+유형화!$G$72*hourly1!$G3445/hourly1!$F$8763+유형화!$G$74*hourly1!I3445/hourly1!$I$8763</f>
        <v>0.39780297269801168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443">
        <f>유형화!$F$71*hourly1!B3446/hourly1!$B$8763+유형화!$F$72*hourly1!C3446/hourly1!$C$8763+유형화!$F$73*hourly1!D3446/hourly1!$D$8763+유형화!$F$74*hourly1!E3446/hourly1!$E$8763</f>
        <v>430.86572519950511</v>
      </c>
      <c r="C3445" s="441">
        <f>hourly1!$F3446*유형화!$G$71/hourly1!$F$8763+유형화!$G$72*hourly1!$G3446/hourly1!$F$8763+유형화!$G$74*hourly1!I3446/hourly1!$I$8763</f>
        <v>0.38579109992605531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443">
        <f>유형화!$F$71*hourly1!B3447/hourly1!$B$8763+유형화!$F$72*hourly1!C3447/hourly1!$C$8763+유형화!$F$73*hourly1!D3447/hourly1!$D$8763+유형화!$F$74*hourly1!E3447/hourly1!$E$8763</f>
        <v>242.86572099290316</v>
      </c>
      <c r="C3446" s="441">
        <f>hourly1!$F3447*유형화!$G$71/hourly1!$F$8763+유형화!$G$72*hourly1!$G3447/hourly1!$F$8763+유형화!$G$74*hourly1!I3447/hourly1!$I$8763</f>
        <v>0.46923893194747168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443">
        <f>유형화!$F$71*hourly1!B3448/hourly1!$B$8763+유형화!$F$72*hourly1!C3448/hourly1!$C$8763+유형화!$F$73*hourly1!D3448/hourly1!$D$8763+유형화!$F$74*hourly1!E3448/hourly1!$E$8763</f>
        <v>341.53682838991199</v>
      </c>
      <c r="C3447" s="441">
        <f>hourly1!$F3448*유형화!$G$71/hourly1!$F$8763+유형화!$G$72*hourly1!$G3448/hourly1!$F$8763+유형화!$G$74*hourly1!I3448/hourly1!$I$8763</f>
        <v>0.44136707673887621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443">
        <f>유형화!$F$71*hourly1!B3449/hourly1!$B$8763+유형화!$F$72*hourly1!C3449/hourly1!$C$8763+유형화!$F$73*hourly1!D3449/hourly1!$D$8763+유형화!$F$74*hourly1!E3449/hourly1!$E$8763</f>
        <v>504.59329367358134</v>
      </c>
      <c r="C3448" s="441">
        <f>hourly1!$F3449*유형화!$G$71/hourly1!$F$8763+유형화!$G$72*hourly1!$G3449/hourly1!$F$8763+유형화!$G$74*hourly1!I3449/hourly1!$I$8763</f>
        <v>0.34591022208267108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443">
        <f>유형화!$F$71*hourly1!B3450/hourly1!$B$8763+유형화!$F$72*hourly1!C3450/hourly1!$C$8763+유형화!$F$73*hourly1!D3450/hourly1!$D$8763+유형화!$F$74*hourly1!E3450/hourly1!$E$8763</f>
        <v>422.55902211966634</v>
      </c>
      <c r="C3449" s="441">
        <f>hourly1!$F3450*유형화!$G$71/hourly1!$F$8763+유형화!$G$72*hourly1!$G3450/hourly1!$F$8763+유형화!$G$74*hourly1!I3450/hourly1!$I$8763</f>
        <v>0.33002410328179349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443">
        <f>유형화!$F$71*hourly1!B3451/hourly1!$B$8763+유형화!$F$72*hourly1!C3451/hourly1!$C$8763+유형화!$F$73*hourly1!D3451/hourly1!$D$8763+유형화!$F$74*hourly1!E3451/hourly1!$E$8763</f>
        <v>366.06692493157789</v>
      </c>
      <c r="C3450" s="441">
        <f>hourly1!$F3451*유형화!$G$71/hourly1!$F$8763+유형화!$G$72*hourly1!$G3451/hourly1!$F$8763+유형화!$G$74*hourly1!I3451/hourly1!$I$8763</f>
        <v>0.34591295093740532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443">
        <f>유형화!$F$71*hourly1!B3452/hourly1!$B$8763+유형화!$F$72*hourly1!C3452/hourly1!$C$8763+유형화!$F$73*hourly1!D3452/hourly1!$D$8763+유형화!$F$74*hourly1!E3452/hourly1!$E$8763</f>
        <v>203.37150518834486</v>
      </c>
      <c r="C3451" s="441">
        <f>hourly1!$F3452*유형화!$G$71/hourly1!$F$8763+유형화!$G$72*hourly1!$G3452/hourly1!$F$8763+유형화!$G$74*hourly1!I3452/hourly1!$I$8763</f>
        <v>0.44139169707270576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443">
        <f>유형화!$F$71*hourly1!B3453/hourly1!$B$8763+유형화!$F$72*hourly1!C3453/hourly1!$C$8763+유형화!$F$73*hourly1!D3453/hourly1!$D$8763+유형화!$F$74*hourly1!E3453/hourly1!$E$8763</f>
        <v>143.45201150897617</v>
      </c>
      <c r="C3452" s="441">
        <f>hourly1!$F3453*유형화!$G$71/hourly1!$F$8763+유형화!$G$72*hourly1!$G3453/hourly1!$F$8763+유형화!$G$74*hourly1!I3453/hourly1!$I$8763</f>
        <v>0.53300092719395864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443">
        <f>유형화!$F$71*hourly1!B3454/hourly1!$B$8763+유형화!$F$72*hourly1!C3454/hourly1!$C$8763+유형화!$F$73*hourly1!D3454/hourly1!$D$8763+유형화!$F$74*hourly1!E3454/hourly1!$E$8763</f>
        <v>151.57774665086887</v>
      </c>
      <c r="C3453" s="441">
        <f>hourly1!$F3454*유형화!$G$71/hourly1!$F$8763+유형화!$G$72*hourly1!$G3454/hourly1!$F$8763+유형화!$G$74*hourly1!I3454/hourly1!$I$8763</f>
        <v>0.53709402737261669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443">
        <f>유형화!$F$71*hourly1!B3455/hourly1!$B$8763+유형화!$F$72*hourly1!C3455/hourly1!$C$8763+유형화!$F$73*hourly1!D3455/hourly1!$D$8763+유형화!$F$74*hourly1!E3455/hourly1!$E$8763</f>
        <v>80.399719274916777</v>
      </c>
      <c r="C3454" s="441">
        <f>hourly1!$F3455*유형화!$G$71/hourly1!$F$8763+유형화!$G$72*hourly1!$G3455/hourly1!$F$8763+유형화!$G$74*hourly1!I3455/hourly1!$I$8763</f>
        <v>0.46554721597970511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443">
        <f>유형화!$F$71*hourly1!B3456/hourly1!$B$8763+유형화!$F$72*hourly1!C3456/hourly1!$C$8763+유형화!$F$73*hourly1!D3456/hourly1!$D$8763+유형화!$F$74*hourly1!E3456/hourly1!$E$8763</f>
        <v>78.270493359282014</v>
      </c>
      <c r="C3455" s="441">
        <f>hourly1!$F3456*유형화!$G$71/hourly1!$F$8763+유형화!$G$72*hourly1!$G3456/hourly1!$F$8763+유형화!$G$74*hourly1!I3456/hourly1!$I$8763</f>
        <v>0.39788859809547028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443">
        <f>유형화!$F$71*hourly1!B3457/hourly1!$B$8763+유형화!$F$72*hourly1!C3457/hourly1!$C$8763+유형화!$F$73*hourly1!D3457/hourly1!$D$8763+유형화!$F$74*hourly1!E3457/hourly1!$E$8763</f>
        <v>76.141262703712897</v>
      </c>
      <c r="C3456" s="441">
        <f>hourly1!$F3457*유형화!$G$71/hourly1!$F$8763+유형화!$G$72*hourly1!$G3457/hourly1!$F$8763+유형화!$G$74*hourly1!I3457/hourly1!$I$8763</f>
        <v>0.31837389472403149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443">
        <f>유형화!$F$71*hourly1!B3458/hourly1!$B$8763+유형화!$F$72*hourly1!C3458/hourly1!$C$8763+유형화!$F$73*hourly1!D3458/hourly1!$D$8763+유형화!$F$74*hourly1!E3458/hourly1!$E$8763</f>
        <v>75.085871359332984</v>
      </c>
      <c r="C3457" s="441">
        <f>hourly1!$F3458*유형화!$G$71/hourly1!$F$8763+유형화!$G$72*hourly1!$G3458/hourly1!$F$8763+유형화!$G$74*hourly1!I3458/hourly1!$I$8763</f>
        <v>0.29463413199619504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443">
        <f>유형화!$F$71*hourly1!B3459/hourly1!$B$8763+유형화!$F$72*hourly1!C3459/hourly1!$C$8763+유형화!$F$73*hourly1!D3459/hourly1!$D$8763+유형화!$F$74*hourly1!E3459/hourly1!$E$8763</f>
        <v>75.085871359332984</v>
      </c>
      <c r="C3458" s="441">
        <f>hourly1!$F3459*유형화!$G$71/hourly1!$F$8763+유형화!$G$72*hourly1!$G3459/hourly1!$F$8763+유형화!$G$74*hourly1!I3459/hourly1!$I$8763</f>
        <v>0.25059551043754452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443">
        <f>유형화!$F$71*hourly1!B3460/hourly1!$B$8763+유형화!$F$72*hourly1!C3460/hourly1!$C$8763+유형화!$F$73*hourly1!D3460/hourly1!$D$8763+유형화!$F$74*hourly1!E3460/hourly1!$E$8763</f>
        <v>74.768210438129074</v>
      </c>
      <c r="C3459" s="441">
        <f>hourly1!$F3460*유형화!$G$71/hourly1!$F$8763+유형화!$G$72*hourly1!$G3460/hourly1!$F$8763+유형화!$G$74*hourly1!I3460/hourly1!$I$8763</f>
        <v>0.25386589123424691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443">
        <f>유형화!$F$71*hourly1!B3461/hourly1!$B$8763+유형화!$F$72*hourly1!C3461/hourly1!$C$8763+유형화!$F$73*hourly1!D3461/hourly1!$D$8763+유형화!$F$74*hourly1!E3461/hourly1!$E$8763</f>
        <v>74.768210438129074</v>
      </c>
      <c r="C3460" s="441">
        <f>hourly1!$F3461*유형화!$G$71/hourly1!$F$8763+유형화!$G$72*hourly1!$G3461/hourly1!$F$8763+유형화!$G$74*hourly1!I3461/hourly1!$I$8763</f>
        <v>0.24121140349283662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443">
        <f>유형화!$F$71*hourly1!B3462/hourly1!$B$8763+유형화!$F$72*hourly1!C3462/hourly1!$C$8763+유형화!$F$73*hourly1!D3462/hourly1!$D$8763+유형화!$F$74*hourly1!E3462/hourly1!$E$8763</f>
        <v>74.768210438129074</v>
      </c>
      <c r="C3461" s="441">
        <f>hourly1!$F3462*유형화!$G$71/hourly1!$F$8763+유형화!$G$72*hourly1!$G3462/hourly1!$F$8763+유형화!$G$74*hourly1!I3462/hourly1!$I$8763</f>
        <v>0.23245062761078958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443">
        <f>유형화!$F$71*hourly1!B3463/hourly1!$B$8763+유형화!$F$72*hourly1!C3463/hourly1!$C$8763+유형화!$F$73*hourly1!D3463/hourly1!$D$8763+유형화!$F$74*hourly1!E3463/hourly1!$E$8763</f>
        <v>74.768210438129074</v>
      </c>
      <c r="C3462" s="441">
        <f>hourly1!$F3463*유형화!$G$71/hourly1!$F$8763+유형화!$G$72*hourly1!$G3463/hourly1!$F$8763+유형화!$G$74*hourly1!I3463/hourly1!$I$8763</f>
        <v>0.23247815872300354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443">
        <f>유형화!$F$71*hourly1!B3464/hourly1!$B$8763+유형화!$F$72*hourly1!C3464/hourly1!$C$8763+유형화!$F$73*hourly1!D3464/hourly1!$D$8763+유형화!$F$74*hourly1!E3464/hourly1!$E$8763</f>
        <v>75.823601782508987</v>
      </c>
      <c r="C3463" s="441">
        <f>hourly1!$F3464*유형화!$G$71/hourly1!$F$8763+유형화!$G$72*hourly1!$G3464/hourly1!$F$8763+유형화!$G$74*hourly1!I3464/hourly1!$I$8763</f>
        <v>0.26049385489673488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443">
        <f>유형화!$F$71*hourly1!B3465/hourly1!$B$8763+유형화!$F$72*hourly1!C3465/hourly1!$C$8763+유형화!$F$73*hourly1!D3465/hourly1!$D$8763+유형화!$F$74*hourly1!E3465/hourly1!$E$8763</f>
        <v>82.639672705249694</v>
      </c>
      <c r="C3464" s="441">
        <f>hourly1!$F3465*유형화!$G$71/hourly1!$F$8763+유형화!$G$72*hourly1!$G3465/hourly1!$F$8763+유형화!$G$74*hourly1!I3465/hourly1!$I$8763</f>
        <v>0.33147834029061457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443">
        <f>유형화!$F$71*hourly1!B3466/hourly1!$B$8763+유형화!$F$72*hourly1!C3466/hourly1!$C$8763+유형화!$F$73*hourly1!D3466/hourly1!$D$8763+유형화!$F$74*hourly1!E3466/hourly1!$E$8763</f>
        <v>138.0489624194758</v>
      </c>
      <c r="C3465" s="441">
        <f>hourly1!$F3466*유형화!$G$71/hourly1!$F$8763+유형화!$G$72*hourly1!$G3466/hourly1!$F$8763+유형화!$G$74*hourly1!I3466/hourly1!$I$8763</f>
        <v>0.40994310164250691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443">
        <f>유형화!$F$71*hourly1!B3467/hourly1!$B$8763+유형화!$F$72*hourly1!C3467/hourly1!$C$8763+유형화!$F$73*hourly1!D3467/hourly1!$D$8763+유형화!$F$74*hourly1!E3467/hourly1!$E$8763</f>
        <v>141.94436615917166</v>
      </c>
      <c r="C3466" s="441">
        <f>hourly1!$F3467*유형화!$G$71/hourly1!$F$8763+유형화!$G$72*hourly1!$G3467/hourly1!$F$8763+유형화!$G$74*hourly1!I3467/hourly1!$I$8763</f>
        <v>0.52941557591963639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443">
        <f>유형화!$F$71*hourly1!B3468/hourly1!$B$8763+유형화!$F$72*hourly1!C3468/hourly1!$C$8763+유형화!$F$73*hourly1!D3468/hourly1!$D$8763+유형화!$F$74*hourly1!E3468/hourly1!$E$8763</f>
        <v>147.42864899787466</v>
      </c>
      <c r="C3467" s="441">
        <f>hourly1!$F3468*유형화!$G$71/hourly1!$F$8763+유형화!$G$72*hourly1!$G3468/hourly1!$F$8763+유형화!$G$74*hourly1!I3468/hourly1!$I$8763</f>
        <v>0.52586024204739723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443">
        <f>유형화!$F$71*hourly1!B3469/hourly1!$B$8763+유형화!$F$72*hourly1!C3469/hourly1!$C$8763+유형화!$F$73*hourly1!D3469/hourly1!$D$8763+유형화!$F$74*hourly1!E3469/hourly1!$E$8763</f>
        <v>151.71861453723926</v>
      </c>
      <c r="C3468" s="441">
        <f>hourly1!$F3469*유형화!$G$71/hourly1!$F$8763+유형화!$G$72*hourly1!$G3469/hourly1!$F$8763+유형화!$G$74*hourly1!I3469/hourly1!$I$8763</f>
        <v>0.49499810782032982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443">
        <f>유형화!$F$71*hourly1!B3470/hourly1!$B$8763+유형화!$F$72*hourly1!C3470/hourly1!$C$8763+유형화!$F$73*hourly1!D3470/hourly1!$D$8763+유형화!$F$74*hourly1!E3470/hourly1!$E$8763</f>
        <v>149.93369271386828</v>
      </c>
      <c r="C3469" s="441">
        <f>hourly1!$F3470*유형화!$G$71/hourly1!$F$8763+유형화!$G$72*hourly1!$G3470/hourly1!$F$8763+유형화!$G$74*hourly1!I3470/hourly1!$I$8763</f>
        <v>0.51537816523980962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443">
        <f>유형화!$F$71*hourly1!B3471/hourly1!$B$8763+유형화!$F$72*hourly1!C3471/hourly1!$C$8763+유형화!$F$73*hourly1!D3471/hourly1!$D$8763+유형화!$F$74*hourly1!E3471/hourly1!$E$8763</f>
        <v>148.10356438783427</v>
      </c>
      <c r="C3470" s="441">
        <f>hourly1!$F3471*유형화!$G$71/hourly1!$F$8763+유형화!$G$72*hourly1!$G3471/hourly1!$F$8763+유형화!$G$74*hourly1!I3471/hourly1!$I$8763</f>
        <v>0.51859245291140577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443">
        <f>유형화!$F$71*hourly1!B3472/hourly1!$B$8763+유형화!$F$72*hourly1!C3472/hourly1!$C$8763+유형화!$F$73*hourly1!D3472/hourly1!$D$8763+유형화!$F$74*hourly1!E3472/hourly1!$E$8763</f>
        <v>140.81367607522114</v>
      </c>
      <c r="C3471" s="441">
        <f>hourly1!$F3472*유형화!$G$71/hourly1!$F$8763+유형화!$G$72*hourly1!$G3472/hourly1!$F$8763+유형화!$G$74*hourly1!I3472/hourly1!$I$8763</f>
        <v>0.45720134729979056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443">
        <f>유형화!$F$71*hourly1!B3473/hourly1!$B$8763+유형화!$F$72*hourly1!C3473/hourly1!$C$8763+유형화!$F$73*hourly1!D3473/hourly1!$D$8763+유형화!$F$74*hourly1!E3473/hourly1!$E$8763</f>
        <v>143.36819030282743</v>
      </c>
      <c r="C3472" s="441">
        <f>hourly1!$F3473*유형화!$G$71/hourly1!$F$8763+유형화!$G$72*hourly1!$G3473/hourly1!$F$8763+유형화!$G$74*hourly1!I3473/hourly1!$I$8763</f>
        <v>0.40943947634088174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443">
        <f>유형화!$F$71*hourly1!B3474/hourly1!$B$8763+유형화!$F$72*hourly1!C3474/hourly1!$C$8763+유형화!$F$73*hourly1!D3474/hourly1!$D$8763+유형화!$F$74*hourly1!E3474/hourly1!$E$8763</f>
        <v>141.54214480891466</v>
      </c>
      <c r="C3473" s="441">
        <f>hourly1!$F3474*유형화!$G$71/hourly1!$F$8763+유형화!$G$72*hourly1!$G3474/hourly1!$F$8763+유형화!$G$74*hourly1!I3474/hourly1!$I$8763</f>
        <v>0.3685464965969425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443">
        <f>유형화!$F$71*hourly1!B3475/hourly1!$B$8763+유형화!$F$72*hourly1!C3475/hourly1!$C$8763+유형화!$F$73*hourly1!D3475/hourly1!$D$8763+유형화!$F$74*hourly1!E3475/hourly1!$E$8763</f>
        <v>139.75739836311516</v>
      </c>
      <c r="C3474" s="441">
        <f>hourly1!$F3475*유형화!$G$71/hourly1!$F$8763+유형화!$G$72*hourly1!$G3475/hourly1!$F$8763+유형화!$G$74*hourly1!I3475/hourly1!$I$8763</f>
        <v>0.40943868800506944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443">
        <f>유형화!$F$71*hourly1!B3476/hourly1!$B$8763+유형화!$F$72*hourly1!C3476/hourly1!$C$8763+유형화!$F$73*hourly1!D3476/hourly1!$D$8763+유형화!$F$74*hourly1!E3476/hourly1!$E$8763</f>
        <v>137.56635178240606</v>
      </c>
      <c r="C3475" s="441">
        <f>hourly1!$F3476*유형화!$G$71/hourly1!$F$8763+유형화!$G$72*hourly1!$G3476/hourly1!$F$8763+유형화!$G$74*hourly1!I3476/hourly1!$I$8763</f>
        <v>0.46402597042683891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443">
        <f>유형화!$F$71*hourly1!B3477/hourly1!$B$8763+유형화!$F$72*hourly1!C3477/hourly1!$C$8763+유형화!$F$73*hourly1!D3477/hourly1!$D$8763+유형화!$F$74*hourly1!E3477/hourly1!$E$8763</f>
        <v>143.4516275742927</v>
      </c>
      <c r="C3476" s="441">
        <f>hourly1!$F3477*유형화!$G$71/hourly1!$F$8763+유형화!$G$72*hourly1!$G3477/hourly1!$F$8763+유형화!$G$74*hourly1!I3477/hourly1!$I$8763</f>
        <v>0.55958445976161386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443">
        <f>유형화!$F$71*hourly1!B3478/hourly1!$B$8763+유형화!$F$72*hourly1!C3478/hourly1!$C$8763+유형화!$F$73*hourly1!D3478/hourly1!$D$8763+유형화!$F$74*hourly1!E3478/hourly1!$E$8763</f>
        <v>151.57743855513525</v>
      </c>
      <c r="C3477" s="441">
        <f>hourly1!$F3478*유형화!$G$71/hourly1!$F$8763+유형화!$G$72*hourly1!$G3478/hourly1!$F$8763+유형화!$G$74*hourly1!I3478/hourly1!$I$8763</f>
        <v>0.48802291255313346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443">
        <f>유형화!$F$71*hourly1!B3479/hourly1!$B$8763+유형화!$F$72*hourly1!C3479/hourly1!$C$8763+유형화!$F$73*hourly1!D3479/hourly1!$D$8763+유형화!$F$74*hourly1!E3479/hourly1!$E$8763</f>
        <v>80.399719274916777</v>
      </c>
      <c r="C3478" s="441">
        <f>hourly1!$F3479*유형화!$G$71/hourly1!$F$8763+유형화!$G$72*hourly1!$G3479/hourly1!$F$8763+유형화!$G$74*hourly1!I3479/hourly1!$I$8763</f>
        <v>0.36876074201423809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443">
        <f>유형화!$F$71*hourly1!B3480/hourly1!$B$8763+유형화!$F$72*hourly1!C3480/hourly1!$C$8763+유형화!$F$73*hourly1!D3480/hourly1!$D$8763+유형화!$F$74*hourly1!E3480/hourly1!$E$8763</f>
        <v>78.270493359282014</v>
      </c>
      <c r="C3479" s="441">
        <f>hourly1!$F3480*유형화!$G$71/hourly1!$F$8763+유형화!$G$72*hourly1!$G3480/hourly1!$F$8763+유형화!$G$74*hourly1!I3480/hourly1!$I$8763</f>
        <v>0.36541995676537598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443">
        <f>유형화!$F$71*hourly1!B3481/hourly1!$B$8763+유형화!$F$72*hourly1!C3481/hourly1!$C$8763+유형화!$F$73*hourly1!D3481/hourly1!$D$8763+유형화!$F$74*hourly1!E3481/hourly1!$E$8763</f>
        <v>76.141262703712897</v>
      </c>
      <c r="C3480" s="441">
        <f>hourly1!$F3481*유형화!$G$71/hourly1!$F$8763+유형화!$G$72*hourly1!$G3481/hourly1!$F$8763+유형화!$G$74*hourly1!I3481/hourly1!$I$8763</f>
        <v>0.33821436660060344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443">
        <f>유형화!$F$71*hourly1!B3482/hourly1!$B$8763+유형화!$F$72*hourly1!C3482/hourly1!$C$8763+유형화!$F$73*hourly1!D3482/hourly1!$D$8763+유형화!$F$74*hourly1!E3482/hourly1!$E$8763</f>
        <v>75.085871359332984</v>
      </c>
      <c r="C3481" s="441">
        <f>hourly1!$F3482*유형화!$G$71/hourly1!$F$8763+유형화!$G$72*hourly1!$G3482/hourly1!$F$8763+유형화!$G$74*hourly1!I3482/hourly1!$I$8763</f>
        <v>0.29067510954684378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443">
        <f>유형화!$F$71*hourly1!B3483/hourly1!$B$8763+유형화!$F$72*hourly1!C3483/hourly1!$C$8763+유형화!$F$73*hourly1!D3483/hourly1!$D$8763+유형화!$F$74*hourly1!E3483/hourly1!$E$8763</f>
        <v>75.085871359332984</v>
      </c>
      <c r="C3482" s="441">
        <f>hourly1!$F3483*유형화!$G$71/hourly1!$F$8763+유형화!$G$72*hourly1!$G3483/hourly1!$F$8763+유형화!$G$74*hourly1!I3483/hourly1!$I$8763</f>
        <v>0.26094787568340116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443">
        <f>유형화!$F$71*hourly1!B3484/hourly1!$B$8763+유형화!$F$72*hourly1!C3484/hourly1!$C$8763+유형화!$F$73*hourly1!D3484/hourly1!$D$8763+유형화!$F$74*hourly1!E3484/hourly1!$E$8763</f>
        <v>74.768210438129074</v>
      </c>
      <c r="C3483" s="441">
        <f>hourly1!$F3484*유형화!$G$71/hourly1!$F$8763+유형화!$G$72*hourly1!$G3484/hourly1!$F$8763+유형화!$G$74*hourly1!I3484/hourly1!$I$8763</f>
        <v>0.25011844598867272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443">
        <f>유형화!$F$71*hourly1!B3485/hourly1!$B$8763+유형화!$F$72*hourly1!C3485/hourly1!$C$8763+유형화!$F$73*hourly1!D3485/hourly1!$D$8763+유형화!$F$74*hourly1!E3485/hourly1!$E$8763</f>
        <v>74.768210438129074</v>
      </c>
      <c r="C3484" s="441">
        <f>hourly1!$F3485*유형화!$G$71/hourly1!$F$8763+유형화!$G$72*hourly1!$G3485/hourly1!$F$8763+유형화!$G$74*hourly1!I3485/hourly1!$I$8763</f>
        <v>0.24316083667421232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443">
        <f>유형화!$F$71*hourly1!B3486/hourly1!$B$8763+유형화!$F$72*hourly1!C3486/hourly1!$C$8763+유형화!$F$73*hourly1!D3486/hourly1!$D$8763+유형화!$F$74*hourly1!E3486/hourly1!$E$8763</f>
        <v>74.768210438129074</v>
      </c>
      <c r="C3485" s="441">
        <f>hourly1!$F3486*유형화!$G$71/hourly1!$F$8763+유형화!$G$72*hourly1!$G3486/hourly1!$F$8763+유형화!$G$74*hourly1!I3486/hourly1!$I$8763</f>
        <v>0.23259495370565608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443">
        <f>유형화!$F$71*hourly1!B3487/hourly1!$B$8763+유형화!$F$72*hourly1!C3487/hourly1!$C$8763+유형화!$F$73*hourly1!D3487/hourly1!$D$8763+유형화!$F$74*hourly1!E3487/hourly1!$E$8763</f>
        <v>74.768210438129074</v>
      </c>
      <c r="C3486" s="441">
        <f>hourly1!$F3487*유형화!$G$71/hourly1!$F$8763+유형화!$G$72*hourly1!$G3487/hourly1!$F$8763+유형화!$G$74*hourly1!I3487/hourly1!$I$8763</f>
        <v>0.2326307926645074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443">
        <f>유형화!$F$71*hourly1!B3488/hourly1!$B$8763+유형화!$F$72*hourly1!C3488/hourly1!$C$8763+유형화!$F$73*hourly1!D3488/hourly1!$D$8763+유형화!$F$74*hourly1!E3488/hourly1!$E$8763</f>
        <v>75.823601782508987</v>
      </c>
      <c r="C3487" s="441">
        <f>hourly1!$F3488*유형화!$G$71/hourly1!$F$8763+유형화!$G$72*hourly1!$G3488/hourly1!$F$8763+유형화!$G$74*hourly1!I3488/hourly1!$I$8763</f>
        <v>0.24320461963240286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443">
        <f>유형화!$F$71*hourly1!B3489/hourly1!$B$8763+유형화!$F$72*hourly1!C3489/hourly1!$C$8763+유형화!$F$73*hourly1!D3489/hourly1!$D$8763+유형화!$F$74*hourly1!E3489/hourly1!$E$8763</f>
        <v>82.639672705249694</v>
      </c>
      <c r="C3488" s="441">
        <f>hourly1!$F3489*유형화!$G$71/hourly1!$F$8763+유형화!$G$72*hourly1!$G3489/hourly1!$F$8763+유형화!$G$74*hourly1!I3489/hourly1!$I$8763</f>
        <v>0.29444468883637803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443">
        <f>유형화!$F$71*hourly1!B3490/hourly1!$B$8763+유형화!$F$72*hourly1!C3490/hourly1!$C$8763+유형화!$F$73*hourly1!D3490/hourly1!$D$8763+유형화!$F$74*hourly1!E3490/hourly1!$E$8763</f>
        <v>77.938527316167665</v>
      </c>
      <c r="C3489" s="441">
        <f>hourly1!$F3490*유형화!$G$71/hourly1!$F$8763+유형화!$G$72*hourly1!$G3490/hourly1!$F$8763+유형화!$G$74*hourly1!I3490/hourly1!$I$8763</f>
        <v>0.37343387542709694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443">
        <f>유형화!$F$71*hourly1!B3491/hourly1!$B$8763+유형화!$F$72*hourly1!C3491/hourly1!$C$8763+유형화!$F$73*hourly1!D3491/hourly1!$D$8763+유형화!$F$74*hourly1!E3491/hourly1!$E$8763</f>
        <v>81.805534109089038</v>
      </c>
      <c r="C3490" s="441">
        <f>hourly1!$F3491*유형화!$G$71/hourly1!$F$8763+유형화!$G$72*hourly1!$G3491/hourly1!$F$8763+유형화!$G$74*hourly1!I3491/hourly1!$I$8763</f>
        <v>0.46392057599285591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443">
        <f>유형화!$F$71*hourly1!B3492/hourly1!$B$8763+유형화!$F$72*hourly1!C3492/hourly1!$C$8763+유형화!$F$73*hourly1!D3492/hourly1!$D$8763+유형화!$F$74*hourly1!E3492/hourly1!$E$8763</f>
        <v>87.290679615846273</v>
      </c>
      <c r="C3491" s="441">
        <f>hourly1!$F3492*유형화!$G$71/hourly1!$F$8763+유형화!$G$72*hourly1!$G3492/hourly1!$F$8763+유형화!$G$74*hourly1!I3492/hourly1!$I$8763</f>
        <v>0.54306385191427053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443">
        <f>유형화!$F$71*hourly1!B3493/hourly1!$B$8763+유형화!$F$72*hourly1!C3493/hourly1!$C$8763+유형화!$F$73*hourly1!D3493/hourly1!$D$8763+유형화!$F$74*hourly1!E3493/hourly1!$E$8763</f>
        <v>91.581522043068276</v>
      </c>
      <c r="C3492" s="441">
        <f>hourly1!$F3493*유형화!$G$71/hourly1!$F$8763+유형화!$G$72*hourly1!$G3493/hourly1!$F$8763+유형화!$G$74*hourly1!I3493/hourly1!$I$8763</f>
        <v>0.57688206351379945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443">
        <f>유형화!$F$71*hourly1!B3494/hourly1!$B$8763+유형화!$F$72*hourly1!C3494/hourly1!$C$8763+유형화!$F$73*hourly1!D3494/hourly1!$D$8763+유형화!$F$74*hourly1!E3494/hourly1!$E$8763</f>
        <v>89.755680366333195</v>
      </c>
      <c r="C3493" s="441">
        <f>hourly1!$F3494*유형화!$G$71/hourly1!$F$8763+유형화!$G$72*hourly1!$G3494/hourly1!$F$8763+유형화!$G$74*hourly1!I3494/hourly1!$I$8763</f>
        <v>0.59559600351459918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443">
        <f>유형화!$F$71*hourly1!B3495/hourly1!$B$8763+유형화!$F$72*hourly1!C3495/hourly1!$C$8763+유형화!$F$73*hourly1!D3495/hourly1!$D$8763+유형화!$F$74*hourly1!E3495/hourly1!$E$8763</f>
        <v>87.926447887893403</v>
      </c>
      <c r="C3494" s="441">
        <f>hourly1!$F3495*유형화!$G$71/hourly1!$F$8763+유형화!$G$72*hourly1!$G3495/hourly1!$F$8763+유형화!$G$74*hourly1!I3495/hourly1!$I$8763</f>
        <v>0.54257193036739781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443">
        <f>유형화!$F$71*hourly1!B3496/hourly1!$B$8763+유형화!$F$72*hourly1!C3496/hourly1!$C$8763+유형화!$F$73*hourly1!D3496/hourly1!$D$8763+유형화!$F$74*hourly1!E3496/hourly1!$E$8763</f>
        <v>80.637204206354284</v>
      </c>
      <c r="C3495" s="441">
        <f>hourly1!$F3496*유형화!$G$71/hourly1!$F$8763+유형화!$G$72*hourly1!$G3496/hourly1!$F$8763+유형화!$G$74*hourly1!I3496/hourly1!$I$8763</f>
        <v>0.49733612991595055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443">
        <f>유형화!$F$71*hourly1!B3497/hourly1!$B$8763+유형화!$F$72*hourly1!C3497/hourly1!$C$8763+유형화!$F$73*hourly1!D3497/hourly1!$D$8763+유형화!$F$74*hourly1!E3497/hourly1!$E$8763</f>
        <v>83.233505695313269</v>
      </c>
      <c r="C3496" s="441">
        <f>hourly1!$F3497*유형화!$G$71/hourly1!$F$8763+유형화!$G$72*hourly1!$G3497/hourly1!$F$8763+유형화!$G$74*hourly1!I3497/hourly1!$I$8763</f>
        <v>0.43701988986379359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443">
        <f>유형화!$F$71*hourly1!B3498/hourly1!$B$8763+유형화!$F$72*hourly1!C3498/hourly1!$C$8763+유형화!$F$73*hourly1!D3498/hourly1!$D$8763+유형화!$F$74*hourly1!E3498/hourly1!$E$8763</f>
        <v>81.407664018578174</v>
      </c>
      <c r="C3497" s="441">
        <f>hourly1!$F3498*유형화!$G$71/hourly1!$F$8763+유형화!$G$72*hourly1!$G3498/hourly1!$F$8763+유형화!$G$74*hourly1!I3498/hourly1!$I$8763</f>
        <v>0.41063689779854384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443">
        <f>유형화!$F$71*hourly1!B3499/hourly1!$B$8763+유형화!$F$72*hourly1!C3499/hourly1!$C$8763+유형화!$F$73*hourly1!D3499/hourly1!$D$8763+유형화!$F$74*hourly1!E3499/hourly1!$E$8763</f>
        <v>79.58181286197437</v>
      </c>
      <c r="C3498" s="441">
        <f>hourly1!$F3499*유형화!$G$71/hourly1!$F$8763+유형화!$G$72*hourly1!$G3499/hourly1!$F$8763+유형화!$G$74*hourly1!I3499/hourly1!$I$8763</f>
        <v>0.32788516629938447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443">
        <f>유형화!$F$71*hourly1!B3500/hourly1!$B$8763+유형화!$F$72*hourly1!C3500/hourly1!$C$8763+유형화!$F$73*hourly1!D3500/hourly1!$D$8763+유형화!$F$74*hourly1!E3500/hourly1!$E$8763</f>
        <v>77.303172294219308</v>
      </c>
      <c r="C3499" s="441">
        <f>hourly1!$F3500*유형화!$G$71/hourly1!$F$8763+유형화!$G$72*hourly1!$G3500/hourly1!$F$8763+유형화!$G$74*hourly1!I3500/hourly1!$I$8763</f>
        <v>0.42575396469391835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443">
        <f>유형화!$F$71*hourly1!B3501/hourly1!$B$8763+유형화!$F$72*hourly1!C3501/hourly1!$C$8763+유형화!$F$73*hourly1!D3501/hourly1!$D$8763+유형화!$F$74*hourly1!E3501/hourly1!$E$8763</f>
        <v>83.275027727198065</v>
      </c>
      <c r="C3500" s="441">
        <f>hourly1!$F3501*유형화!$G$71/hourly1!$F$8763+유형화!$G$72*hourly1!$G3501/hourly1!$F$8763+유형화!$G$74*hourly1!I3501/hourly1!$I$8763</f>
        <v>0.48985882537753855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443">
        <f>유형화!$F$71*hourly1!B3502/hourly1!$B$8763+유형화!$F$72*hourly1!C3502/hourly1!$C$8763+유형화!$F$73*hourly1!D3502/hourly1!$D$8763+유형화!$F$74*hourly1!E3502/hourly1!$E$8763</f>
        <v>91.441545264358254</v>
      </c>
      <c r="C3501" s="441">
        <f>hourly1!$F3502*유형화!$G$71/hourly1!$F$8763+유형화!$G$72*hourly1!$G3502/hourly1!$F$8763+유형화!$G$74*hourly1!I3502/hourly1!$I$8763</f>
        <v>0.51258151362508086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443">
        <f>유형화!$F$71*hourly1!B3503/hourly1!$B$8763+유형화!$F$72*hourly1!C3503/hourly1!$C$8763+유형화!$F$73*hourly1!D3503/hourly1!$D$8763+유형화!$F$74*hourly1!E3503/hourly1!$E$8763</f>
        <v>80.399719274916777</v>
      </c>
      <c r="C3502" s="441">
        <f>hourly1!$F3503*유형화!$G$71/hourly1!$F$8763+유형화!$G$72*hourly1!$G3503/hourly1!$F$8763+유형화!$G$74*hourly1!I3503/hourly1!$I$8763</f>
        <v>0.36945350726959736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443">
        <f>유형화!$F$71*hourly1!B3504/hourly1!$B$8763+유형화!$F$72*hourly1!C3504/hourly1!$C$8763+유형화!$F$73*hourly1!D3504/hourly1!$D$8763+유형화!$F$74*hourly1!E3504/hourly1!$E$8763</f>
        <v>78.270493359282014</v>
      </c>
      <c r="C3503" s="441">
        <f>hourly1!$F3504*유형화!$G$71/hourly1!$F$8763+유형화!$G$72*hourly1!$G3504/hourly1!$F$8763+유형화!$G$74*hourly1!I3504/hourly1!$I$8763</f>
        <v>0.35821056512071081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443">
        <f>유형화!$F$71*hourly1!B3505/hourly1!$B$8763+유형화!$F$72*hourly1!C3505/hourly1!$C$8763+유형화!$F$73*hourly1!D3505/hourly1!$D$8763+유형화!$F$74*hourly1!E3505/hourly1!$E$8763</f>
        <v>76.141262703712897</v>
      </c>
      <c r="C3504" s="441">
        <f>hourly1!$F3505*유형화!$G$71/hourly1!$F$8763+유형화!$G$72*hourly1!$G3505/hourly1!$F$8763+유형화!$G$74*hourly1!I3505/hourly1!$I$8763</f>
        <v>0.3469638025751961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443">
        <f>유형화!$F$71*hourly1!B3506/hourly1!$B$8763+유형화!$F$72*hourly1!C3506/hourly1!$C$8763+유형화!$F$73*hourly1!D3506/hourly1!$D$8763+유형화!$F$74*hourly1!E3506/hourly1!$E$8763</f>
        <v>75.085871359332984</v>
      </c>
      <c r="C3505" s="441">
        <f>hourly1!$F3506*유형화!$G$71/hourly1!$F$8763+유형화!$G$72*hourly1!$G3506/hourly1!$F$8763+유형화!$G$74*hourly1!I3506/hourly1!$I$8763</f>
        <v>0.29065994924276117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443">
        <f>유형화!$F$71*hourly1!B3507/hourly1!$B$8763+유형화!$F$72*hourly1!C3507/hourly1!$C$8763+유형화!$F$73*hourly1!D3507/hourly1!$D$8763+유형화!$F$74*hourly1!E3507/hourly1!$E$8763</f>
        <v>75.085871359332984</v>
      </c>
      <c r="C3506" s="441">
        <f>hourly1!$F3507*유형화!$G$71/hourly1!$F$8763+유형화!$G$72*hourly1!$G3507/hourly1!$F$8763+유형화!$G$74*hourly1!I3507/hourly1!$I$8763</f>
        <v>0.25174993727282774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443">
        <f>유형화!$F$71*hourly1!B3508/hourly1!$B$8763+유형화!$F$72*hourly1!C3508/hourly1!$C$8763+유형화!$F$73*hourly1!D3508/hourly1!$D$8763+유형화!$F$74*hourly1!E3508/hourly1!$E$8763</f>
        <v>74.768210438129074</v>
      </c>
      <c r="C3507" s="441">
        <f>hourly1!$F3508*유형화!$G$71/hourly1!$F$8763+유형화!$G$72*hourly1!$G3508/hourly1!$F$8763+유형화!$G$74*hourly1!I3508/hourly1!$I$8763</f>
        <v>0.23743582072288505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443">
        <f>유형화!$F$71*hourly1!B3509/hourly1!$B$8763+유형화!$F$72*hourly1!C3509/hourly1!$C$8763+유형화!$F$73*hourly1!D3509/hourly1!$D$8763+유형화!$F$74*hourly1!E3509/hourly1!$E$8763</f>
        <v>74.768210438129074</v>
      </c>
      <c r="C3508" s="441">
        <f>hourly1!$F3509*유형화!$G$71/hourly1!$F$8763+유형화!$G$72*hourly1!$G3509/hourly1!$F$8763+유형화!$G$74*hourly1!I3509/hourly1!$I$8763</f>
        <v>0.23466348623590477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443">
        <f>유형화!$F$71*hourly1!B3510/hourly1!$B$8763+유형화!$F$72*hourly1!C3510/hourly1!$C$8763+유형화!$F$73*hourly1!D3510/hourly1!$D$8763+유형화!$F$74*hourly1!E3510/hourly1!$E$8763</f>
        <v>74.768210438129074</v>
      </c>
      <c r="C3509" s="441">
        <f>hourly1!$F3510*유형화!$G$71/hourly1!$F$8763+유형화!$G$72*hourly1!$G3510/hourly1!$F$8763+유형화!$G$74*hourly1!I3510/hourly1!$I$8763</f>
        <v>0.23470817881234041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443">
        <f>유형화!$F$71*hourly1!B3511/hourly1!$B$8763+유형화!$F$72*hourly1!C3511/hourly1!$C$8763+유형화!$F$73*hourly1!D3511/hourly1!$D$8763+유형화!$F$74*hourly1!E3511/hourly1!$E$8763</f>
        <v>74.768210438129074</v>
      </c>
      <c r="C3510" s="441">
        <f>hourly1!$F3511*유형화!$G$71/hourly1!$F$8763+유형화!$G$72*hourly1!$G3511/hourly1!$F$8763+유형화!$G$74*hourly1!I3511/hourly1!$I$8763</f>
        <v>0.23271726703899465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443">
        <f>유형화!$F$71*hourly1!B3512/hourly1!$B$8763+유형화!$F$72*hourly1!C3512/hourly1!$C$8763+유형화!$F$73*hourly1!D3512/hourly1!$D$8763+유형화!$F$74*hourly1!E3512/hourly1!$E$8763</f>
        <v>75.823601782508987</v>
      </c>
      <c r="C3511" s="441">
        <f>hourly1!$F3512*유형화!$G$71/hourly1!$F$8763+유형화!$G$72*hourly1!$G3512/hourly1!$F$8763+유형화!$G$74*hourly1!I3512/hourly1!$I$8763</f>
        <v>0.37040605949571581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443">
        <f>유형화!$F$71*hourly1!B3513/hourly1!$B$8763+유형화!$F$72*hourly1!C3513/hourly1!$C$8763+유형화!$F$73*hourly1!D3513/hourly1!$D$8763+유형화!$F$74*hourly1!E3513/hourly1!$E$8763</f>
        <v>82.639672705249694</v>
      </c>
      <c r="C3512" s="441">
        <f>hourly1!$F3513*유형화!$G$71/hourly1!$F$8763+유형화!$G$72*hourly1!$G3513/hourly1!$F$8763+유형화!$G$74*hourly1!I3513/hourly1!$I$8763</f>
        <v>0.61783962615313137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443">
        <f>유형화!$F$71*hourly1!B3514/hourly1!$B$8763+유형화!$F$72*hourly1!C3514/hourly1!$C$8763+유형화!$F$73*hourly1!D3514/hourly1!$D$8763+유형화!$F$74*hourly1!E3514/hourly1!$E$8763</f>
        <v>204.02096625496037</v>
      </c>
      <c r="C3513" s="441">
        <f>hourly1!$F3514*유형화!$G$71/hourly1!$F$8763+유형화!$G$72*hourly1!$G3514/hourly1!$F$8763+유형화!$G$74*hourly1!I3514/hourly1!$I$8763</f>
        <v>0.54186206428903272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443">
        <f>유형화!$F$71*hourly1!B3515/hourly1!$B$8763+유형화!$F$72*hourly1!C3515/hourly1!$C$8763+유형화!$F$73*hourly1!D3515/hourly1!$D$8763+유형화!$F$74*hourly1!E3515/hourly1!$E$8763</f>
        <v>342.67360928952019</v>
      </c>
      <c r="C3514" s="441">
        <f>hourly1!$F3515*유형화!$G$71/hourly1!$F$8763+유형화!$G$72*hourly1!$G3515/hourly1!$F$8763+유형화!$G$74*hourly1!I3515/hourly1!$I$8763</f>
        <v>0.48582873142264738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443">
        <f>유형화!$F$71*hourly1!B3516/hourly1!$B$8763+유형화!$F$72*hourly1!C3516/hourly1!$C$8763+유형화!$F$73*hourly1!D3516/hourly1!$D$8763+유형화!$F$74*hourly1!E3516/hourly1!$E$8763</f>
        <v>428.48000459118975</v>
      </c>
      <c r="C3515" s="441">
        <f>hourly1!$F3516*유형화!$G$71/hourly1!$F$8763+유형화!$G$72*hourly1!$G3516/hourly1!$F$8763+유형화!$G$74*hourly1!I3516/hourly1!$I$8763</f>
        <v>0.42188566150419754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443">
        <f>유형화!$F$71*hourly1!B3517/hourly1!$B$8763+유형화!$F$72*hourly1!C3517/hourly1!$C$8763+유형화!$F$73*hourly1!D3517/hourly1!$D$8763+유형화!$F$74*hourly1!E3517/hourly1!$E$8763</f>
        <v>512.94913091303692</v>
      </c>
      <c r="C3516" s="441">
        <f>hourly1!$F3517*유형화!$G$71/hourly1!$F$8763+유형화!$G$72*hourly1!$G3517/hourly1!$F$8763+유형화!$G$74*hourly1!I3517/hourly1!$I$8763</f>
        <v>0.39786992060084048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443">
        <f>유형화!$F$71*hourly1!B3518/hourly1!$B$8763+유형화!$F$72*hourly1!C3518/hourly1!$C$8763+유형화!$F$73*hourly1!D3518/hourly1!$D$8763+유형화!$F$74*hourly1!E3518/hourly1!$E$8763</f>
        <v>430.86797192839362</v>
      </c>
      <c r="C3517" s="441">
        <f>hourly1!$F3518*유형화!$G$71/hourly1!$F$8763+유형화!$G$72*hourly1!$G3518/hourly1!$F$8763+유형화!$G$74*hourly1!I3518/hourly1!$I$8763</f>
        <v>0.38583712660924951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443">
        <f>유형화!$F$71*hourly1!B3519/hourly1!$B$8763+유형화!$F$72*hourly1!C3519/hourly1!$C$8763+유형화!$F$73*hourly1!D3519/hourly1!$D$8763+유형화!$F$74*hourly1!E3519/hourly1!$E$8763</f>
        <v>242.8674700286835</v>
      </c>
      <c r="C3518" s="441">
        <f>hourly1!$F3519*유형화!$G$71/hourly1!$F$8763+유형화!$G$72*hourly1!$G3519/hourly1!$F$8763+유형화!$G$74*hourly1!I3519/hourly1!$I$8763</f>
        <v>0.46928738427931971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443">
        <f>유형화!$F$71*hourly1!B3520/hourly1!$B$8763+유형화!$F$72*hourly1!C3520/hourly1!$C$8763+유형화!$F$73*hourly1!D3520/hourly1!$D$8763+유형화!$F$74*hourly1!E3520/hourly1!$E$8763</f>
        <v>341.53851106661125</v>
      </c>
      <c r="C3519" s="441">
        <f>hourly1!$F3520*유형화!$G$71/hourly1!$F$8763+유형화!$G$72*hourly1!$G3520/hourly1!$F$8763+유형화!$G$74*hourly1!I3520/hourly1!$I$8763</f>
        <v>0.44140528070516377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443">
        <f>유형화!$F$71*hourly1!B3521/hourly1!$B$8763+유형화!$F$72*hourly1!C3521/hourly1!$C$8763+유형화!$F$73*hourly1!D3521/hourly1!$D$8763+유형화!$F$74*hourly1!E3521/hourly1!$E$8763</f>
        <v>504.59462085520329</v>
      </c>
      <c r="C3520" s="441">
        <f>hourly1!$F3521*유형화!$G$71/hourly1!$F$8763+유형화!$G$72*hourly1!$G3521/hourly1!$F$8763+유형화!$G$74*hourly1!I3521/hourly1!$I$8763</f>
        <v>0.34591901505903899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443">
        <f>유형화!$F$71*hourly1!B3522/hourly1!$B$8763+유형화!$F$72*hourly1!C3522/hourly1!$C$8763+유형화!$F$73*hourly1!D3522/hourly1!$D$8763+유형화!$F$74*hourly1!E3522/hourly1!$E$8763</f>
        <v>422.56015970391377</v>
      </c>
      <c r="C3521" s="441">
        <f>hourly1!$F3522*유형화!$G$71/hourly1!$F$8763+유형화!$G$72*hourly1!$G3522/hourly1!$F$8763+유형화!$G$74*hourly1!I3522/hourly1!$I$8763</f>
        <v>0.33002804496085497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443">
        <f>유형화!$F$71*hourly1!B3523/hourly1!$B$8763+유형화!$F$72*hourly1!C3523/hourly1!$C$8763+유형화!$F$73*hourly1!D3523/hourly1!$D$8763+유형화!$F$74*hourly1!E3523/hourly1!$E$8763</f>
        <v>366.06791083792564</v>
      </c>
      <c r="C3522" s="441">
        <f>hourly1!$F3523*유형화!$G$71/hourly1!$F$8763+유형화!$G$72*hourly1!$G3523/hourly1!$F$8763+유형화!$G$74*hourly1!I3523/hourly1!$I$8763</f>
        <v>0.34591373927321761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443">
        <f>유형화!$F$71*hourly1!B3524/hourly1!$B$8763+유형화!$F$72*hourly1!C3524/hourly1!$C$8763+유형화!$F$73*hourly1!D3524/hourly1!$D$8763+유형화!$F$74*hourly1!E3524/hourly1!$E$8763</f>
        <v>203.37285132970419</v>
      </c>
      <c r="C3523" s="441">
        <f>hourly1!$F3524*유형화!$G$71/hourly1!$F$8763+유형화!$G$72*hourly1!$G3524/hourly1!$F$8763+유형화!$G$74*hourly1!I3524/hourly1!$I$8763</f>
        <v>0.44139078745446081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443">
        <f>유형화!$F$71*hourly1!B3525/hourly1!$B$8763+유형화!$F$72*hourly1!C3525/hourly1!$C$8763+유형화!$F$73*hourly1!D3525/hourly1!$D$8763+유형화!$F$74*hourly1!E3525/hourly1!$E$8763</f>
        <v>143.45261348064042</v>
      </c>
      <c r="C3524" s="441">
        <f>hourly1!$F3525*유형화!$G$71/hourly1!$F$8763+유형화!$G$72*hourly1!$G3525/hourly1!$F$8763+유형화!$G$74*hourly1!I3525/hourly1!$I$8763</f>
        <v>0.53299874411017079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443">
        <f>유형화!$F$71*hourly1!B3526/hourly1!$B$8763+유형화!$F$72*hourly1!C3526/hourly1!$C$8763+유형화!$F$73*hourly1!D3526/hourly1!$D$8763+유형화!$F$74*hourly1!E3526/hourly1!$E$8763</f>
        <v>151.57822064430528</v>
      </c>
      <c r="C3525" s="441">
        <f>hourly1!$F3526*유형화!$G$71/hourly1!$F$8763+유형화!$G$72*hourly1!$G3526/hourly1!$F$8763+유형화!$G$74*hourly1!I3526/hourly1!$I$8763</f>
        <v>0.53709639238005347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443">
        <f>유형화!$F$71*hourly1!B3527/hourly1!$B$8763+유형화!$F$72*hourly1!C3527/hourly1!$C$8763+유형화!$F$73*hourly1!D3527/hourly1!$D$8763+유형화!$F$74*hourly1!E3527/hourly1!$E$8763</f>
        <v>80.399719274916777</v>
      </c>
      <c r="C3526" s="441">
        <f>hourly1!$F3527*유형화!$G$71/hourly1!$F$8763+유형화!$G$72*hourly1!$G3527/hourly1!$F$8763+유형화!$G$74*hourly1!I3527/hourly1!$I$8763</f>
        <v>0.46558457096896411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443">
        <f>유형화!$F$71*hourly1!B3528/hourly1!$B$8763+유형화!$F$72*hourly1!C3528/hourly1!$C$8763+유형화!$F$73*hourly1!D3528/hourly1!$D$8763+유형화!$F$74*hourly1!E3528/hourly1!$E$8763</f>
        <v>78.270493359282014</v>
      </c>
      <c r="C3527" s="441">
        <f>hourly1!$F3528*유형화!$G$71/hourly1!$F$8763+유형화!$G$72*hourly1!$G3528/hourly1!$F$8763+유형화!$G$74*hourly1!I3528/hourly1!$I$8763</f>
        <v>0.3979295309164933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443">
        <f>유형화!$F$71*hourly1!B3529/hourly1!$B$8763+유형화!$F$72*hourly1!C3529/hourly1!$C$8763+유형화!$F$73*hourly1!D3529/hourly1!$D$8763+유형화!$F$74*hourly1!E3529/hourly1!$E$8763</f>
        <v>76.141262703712897</v>
      </c>
      <c r="C3528" s="441">
        <f>hourly1!$F3529*유형화!$G$71/hourly1!$F$8763+유형화!$G$72*hourly1!$G3529/hourly1!$F$8763+유형화!$G$74*hourly1!I3529/hourly1!$I$8763</f>
        <v>0.31841288702613257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443">
        <f>유형화!$F$71*hourly1!B3530/hourly1!$B$8763+유형화!$F$72*hourly1!C3530/hourly1!$C$8763+유형화!$F$73*hourly1!D3530/hourly1!$D$8763+유형화!$F$74*hourly1!E3530/hourly1!$E$8763</f>
        <v>75.085871359332984</v>
      </c>
      <c r="C3529" s="441">
        <f>hourly1!$F3530*유형화!$G$71/hourly1!$F$8763+유형화!$G$72*hourly1!$G3530/hourly1!$F$8763+유형화!$G$74*hourly1!I3530/hourly1!$I$8763</f>
        <v>0.29468082573276949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443">
        <f>유형화!$F$71*hourly1!B3531/hourly1!$B$8763+유형화!$F$72*hourly1!C3531/hourly1!$C$8763+유형화!$F$73*hourly1!D3531/hourly1!$D$8763+유형화!$F$74*hourly1!E3531/hourly1!$E$8763</f>
        <v>75.085871359332984</v>
      </c>
      <c r="C3530" s="441">
        <f>hourly1!$F3531*유형화!$G$71/hourly1!$F$8763+유형화!$G$72*hourly1!$G3531/hourly1!$F$8763+유형화!$G$74*hourly1!I3531/hourly1!$I$8763</f>
        <v>0.25174102301402723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443">
        <f>유형화!$F$71*hourly1!B3532/hourly1!$B$8763+유형화!$F$72*hourly1!C3532/hourly1!$C$8763+유형화!$F$73*hourly1!D3532/hourly1!$D$8763+유형화!$F$74*hourly1!E3532/hourly1!$E$8763</f>
        <v>74.768210438129074</v>
      </c>
      <c r="C3531" s="441">
        <f>hourly1!$F3532*유형화!$G$71/hourly1!$F$8763+유형화!$G$72*hourly1!$G3532/hourly1!$F$8763+유형화!$G$74*hourly1!I3532/hourly1!$I$8763</f>
        <v>0.2374458265235796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443">
        <f>유형화!$F$71*hourly1!B3533/hourly1!$B$8763+유형화!$F$72*hourly1!C3533/hourly1!$C$8763+유형화!$F$73*hourly1!D3533/hourly1!$D$8763+유형화!$F$74*hourly1!E3533/hourly1!$E$8763</f>
        <v>74.768210438129074</v>
      </c>
      <c r="C3532" s="441">
        <f>hourly1!$F3533*유형화!$G$71/hourly1!$F$8763+유형화!$G$72*hourly1!$G3533/hourly1!$F$8763+유형화!$G$74*hourly1!I3533/hourly1!$I$8763</f>
        <v>0.23472527963534554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443">
        <f>유형화!$F$71*hourly1!B3534/hourly1!$B$8763+유형화!$F$72*hourly1!C3534/hourly1!$C$8763+유형화!$F$73*hourly1!D3534/hourly1!$D$8763+유형화!$F$74*hourly1!E3534/hourly1!$E$8763</f>
        <v>74.768210438129074</v>
      </c>
      <c r="C3533" s="441">
        <f>hourly1!$F3534*유형화!$G$71/hourly1!$F$8763+유형화!$G$72*hourly1!$G3534/hourly1!$F$8763+유형화!$G$74*hourly1!I3534/hourly1!$I$8763</f>
        <v>0.23479441062196232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443">
        <f>유형화!$F$71*hourly1!B3535/hourly1!$B$8763+유형화!$F$72*hourly1!C3535/hourly1!$C$8763+유형화!$F$73*hourly1!D3535/hourly1!$D$8763+유형화!$F$74*hourly1!E3535/hourly1!$E$8763</f>
        <v>74.768210438129074</v>
      </c>
      <c r="C3534" s="441">
        <f>hourly1!$F3535*유형화!$G$71/hourly1!$F$8763+유형화!$G$72*hourly1!$G3535/hourly1!$F$8763+유형화!$G$74*hourly1!I3535/hourly1!$I$8763</f>
        <v>0.23278379045330919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443">
        <f>유형화!$F$71*hourly1!B3536/hourly1!$B$8763+유형화!$F$72*hourly1!C3536/hourly1!$C$8763+유형화!$F$73*hourly1!D3536/hourly1!$D$8763+유형화!$F$74*hourly1!E3536/hourly1!$E$8763</f>
        <v>75.823601782508987</v>
      </c>
      <c r="C3535" s="441">
        <f>hourly1!$F3536*유형화!$G$71/hourly1!$F$8763+유형화!$G$72*hourly1!$G3536/hourly1!$F$8763+유형화!$G$74*hourly1!I3536/hourly1!$I$8763</f>
        <v>0.3704955052898033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443">
        <f>유형화!$F$71*hourly1!B3537/hourly1!$B$8763+유형화!$F$72*hourly1!C3537/hourly1!$C$8763+유형화!$F$73*hourly1!D3537/hourly1!$D$8763+유형화!$F$74*hourly1!E3537/hourly1!$E$8763</f>
        <v>82.639672705249694</v>
      </c>
      <c r="C3536" s="441">
        <f>hourly1!$F3537*유형화!$G$71/hourly1!$F$8763+유형화!$G$72*hourly1!$G3537/hourly1!$F$8763+유형화!$G$74*hourly1!I3537/hourly1!$I$8763</f>
        <v>0.61810729648201401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443">
        <f>유형화!$F$71*hourly1!B3538/hourly1!$B$8763+유형화!$F$72*hourly1!C3538/hourly1!$C$8763+유형화!$F$73*hourly1!D3538/hourly1!$D$8763+유형화!$F$74*hourly1!E3538/hourly1!$E$8763</f>
        <v>203.97051439359038</v>
      </c>
      <c r="C3537" s="441">
        <f>hourly1!$F3538*유형화!$G$71/hourly1!$F$8763+유형화!$G$72*hourly1!$G3538/hourly1!$F$8763+유형화!$G$74*hourly1!I3538/hourly1!$I$8763</f>
        <v>0.54212203318344199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443">
        <f>유형화!$F$71*hourly1!B3539/hourly1!$B$8763+유형화!$F$72*hourly1!C3539/hourly1!$C$8763+유형화!$F$73*hourly1!D3539/hourly1!$D$8763+유형화!$F$74*hourly1!E3539/hourly1!$E$8763</f>
        <v>342.67569012070601</v>
      </c>
      <c r="C3538" s="441">
        <f>hourly1!$F3539*유형화!$G$71/hourly1!$F$8763+유형화!$G$72*hourly1!$G3539/hourly1!$F$8763+유형화!$G$74*hourly1!I3539/hourly1!$I$8763</f>
        <v>0.48609015570624869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443">
        <f>유형화!$F$71*hourly1!B3540/hourly1!$B$8763+유형화!$F$72*hourly1!C3540/hourly1!$C$8763+유형화!$F$73*hourly1!D3540/hourly1!$D$8763+유형화!$F$74*hourly1!E3540/hourly1!$E$8763</f>
        <v>428.48298126997031</v>
      </c>
      <c r="C3539" s="441">
        <f>hourly1!$F3540*유형화!$G$71/hourly1!$F$8763+유형화!$G$72*hourly1!$G3540/hourly1!$F$8763+유형화!$G$74*hourly1!I3540/hourly1!$I$8763</f>
        <v>0.42210809348569772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443">
        <f>유형화!$F$71*hourly1!B3541/hourly1!$B$8763+유형화!$F$72*hourly1!C3541/hourly1!$C$8763+유형화!$F$73*hourly1!D3541/hourly1!$D$8763+유형화!$F$74*hourly1!E3541/hourly1!$E$8763</f>
        <v>512.95260054499136</v>
      </c>
      <c r="C3540" s="441">
        <f>hourly1!$F3541*유형화!$G$71/hourly1!$F$8763+유형화!$G$72*hourly1!$G3541/hourly1!$F$8763+유형화!$G$74*hourly1!I3541/hourly1!$I$8763</f>
        <v>0.39809247386477331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443">
        <f>유형화!$F$71*hourly1!B3542/hourly1!$B$8763+유형화!$F$72*hourly1!C3542/hourly1!$C$8763+유형화!$F$73*hourly1!D3542/hourly1!$D$8763+유형화!$F$74*hourly1!E3542/hourly1!$E$8763</f>
        <v>430.87199613266864</v>
      </c>
      <c r="C3541" s="441">
        <f>hourly1!$F3542*유형화!$G$71/hourly1!$F$8763+유형화!$G$72*hourly1!$G3542/hourly1!$F$8763+유형화!$G$74*hourly1!I3542/hourly1!$I$8763</f>
        <v>0.38606932182657949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443">
        <f>유형화!$F$71*hourly1!B3543/hourly1!$B$8763+유형화!$F$72*hourly1!C3543/hourly1!$C$8763+유형화!$F$73*hourly1!D3543/hourly1!$D$8763+유형화!$F$74*hourly1!E3543/hourly1!$E$8763</f>
        <v>242.87111503820935</v>
      </c>
      <c r="C3542" s="441">
        <f>hourly1!$F3543*유형화!$G$71/hourly1!$F$8763+유형화!$G$72*hourly1!$G3543/hourly1!$F$8763+유형화!$G$74*hourly1!I3543/hourly1!$I$8763</f>
        <v>0.46963758730362815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443">
        <f>유형화!$F$71*hourly1!B3544/hourly1!$B$8763+유형화!$F$72*hourly1!C3544/hourly1!$C$8763+유형화!$F$73*hourly1!D3544/hourly1!$D$8763+유형화!$F$74*hourly1!E3544/hourly1!$E$8763</f>
        <v>341.54266324911396</v>
      </c>
      <c r="C3543" s="441">
        <f>hourly1!$F3544*유형화!$G$71/hourly1!$F$8763+유형화!$G$72*hourly1!$G3544/hourly1!$F$8763+유형화!$G$74*hourly1!I3544/hourly1!$I$8763</f>
        <v>0.44173444122740618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443">
        <f>유형화!$F$71*hourly1!B3545/hourly1!$B$8763+유형화!$F$72*hourly1!C3545/hourly1!$C$8763+유형화!$F$73*hourly1!D3545/hourly1!$D$8763+유형화!$F$74*hourly1!E3545/hourly1!$E$8763</f>
        <v>504.59952194733563</v>
      </c>
      <c r="C3544" s="441">
        <f>hourly1!$F3545*유형화!$G$71/hourly1!$F$8763+유형화!$G$72*hourly1!$G3545/hourly1!$F$8763+유형화!$G$74*hourly1!I3545/hourly1!$I$8763</f>
        <v>0.34614047678107784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443">
        <f>유형화!$F$71*hourly1!B3546/hourly1!$B$8763+유형화!$F$72*hourly1!C3546/hourly1!$C$8763+유형화!$F$73*hourly1!D3546/hourly1!$D$8763+유형화!$F$74*hourly1!E3546/hourly1!$E$8763</f>
        <v>422.5648427590653</v>
      </c>
      <c r="C3545" s="441">
        <f>hourly1!$F3546*유형화!$G$71/hourly1!$F$8763+유형화!$G$72*hourly1!$G3546/hourly1!$F$8763+유형화!$G$74*hourly1!I3546/hourly1!$I$8763</f>
        <v>0.33023628689773321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443">
        <f>유형화!$F$71*hourly1!B3547/hourly1!$B$8763+유형화!$F$72*hourly1!C3547/hourly1!$C$8763+유형화!$F$73*hourly1!D3547/hourly1!$D$8763+유형화!$F$74*hourly1!E3547/hourly1!$E$8763</f>
        <v>366.07302522710438</v>
      </c>
      <c r="C3546" s="441">
        <f>hourly1!$F3547*유형화!$G$71/hourly1!$F$8763+유형화!$G$72*hourly1!$G3547/hourly1!$F$8763+유형화!$G$74*hourly1!I3547/hourly1!$I$8763</f>
        <v>0.34614939103987841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443">
        <f>유형화!$F$71*hourly1!B3548/hourly1!$B$8763+유형화!$F$72*hourly1!C3548/hourly1!$C$8763+유형화!$F$73*hourly1!D3548/hourly1!$D$8763+유형화!$F$74*hourly1!E3548/hourly1!$E$8763</f>
        <v>203.37836861330385</v>
      </c>
      <c r="C3547" s="441">
        <f>hourly1!$F3548*유형화!$G$71/hourly1!$F$8763+유형화!$G$72*hourly1!$G3548/hourly1!$F$8763+유형화!$G$74*hourly1!I3548/hourly1!$I$8763</f>
        <v>0.44177488891869798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443">
        <f>유형화!$F$71*hourly1!B3549/hourly1!$B$8763+유형화!$F$72*hourly1!C3549/hourly1!$C$8763+유형화!$F$73*hourly1!D3549/hourly1!$D$8763+유형화!$F$74*hourly1!E3549/hourly1!$E$8763</f>
        <v>143.45566599837079</v>
      </c>
      <c r="C3548" s="441">
        <f>hourly1!$F3549*유형화!$G$71/hourly1!$F$8763+유형화!$G$72*hourly1!$G3549/hourly1!$F$8763+유형화!$G$74*hourly1!I3549/hourly1!$I$8763</f>
        <v>0.53352219908953602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443">
        <f>유형화!$F$71*hourly1!B3550/hourly1!$B$8763+유형화!$F$72*hourly1!C3550/hourly1!$C$8763+유형화!$F$73*hourly1!D3550/hourly1!$D$8763+유형화!$F$74*hourly1!E3550/hourly1!$E$8763</f>
        <v>151.58061431115908</v>
      </c>
      <c r="C3549" s="441">
        <f>hourly1!$F3550*유형화!$G$71/hourly1!$F$8763+유형화!$G$72*hourly1!$G3550/hourly1!$F$8763+유형화!$G$74*hourly1!I3550/hourly1!$I$8763</f>
        <v>0.5376246380155083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443">
        <f>유형화!$F$71*hourly1!B3551/hourly1!$B$8763+유형화!$F$72*hourly1!C3551/hourly1!$C$8763+유형화!$F$73*hourly1!D3551/hourly1!$D$8763+유형화!$F$74*hourly1!E3551/hourly1!$E$8763</f>
        <v>80.399719274916777</v>
      </c>
      <c r="C3550" s="441">
        <f>hourly1!$F3551*유형화!$G$71/hourly1!$F$8763+유형화!$G$72*hourly1!$G3551/hourly1!$F$8763+유형화!$G$74*hourly1!I3551/hourly1!$I$8763</f>
        <v>0.4659782537453821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443">
        <f>유형화!$F$71*hourly1!B3552/hourly1!$B$8763+유형화!$F$72*hourly1!C3552/hourly1!$C$8763+유형화!$F$73*hourly1!D3552/hourly1!$D$8763+유형화!$F$74*hourly1!E3552/hourly1!$E$8763</f>
        <v>78.270493359282014</v>
      </c>
      <c r="C3551" s="441">
        <f>hourly1!$F3552*유형화!$G$71/hourly1!$F$8763+유형화!$G$72*hourly1!$G3552/hourly1!$F$8763+유형화!$G$74*hourly1!I3552/hourly1!$I$8763</f>
        <v>0.39822649095286305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443">
        <f>유형화!$F$71*hourly1!B3553/hourly1!$B$8763+유형화!$F$72*hourly1!C3553/hourly1!$C$8763+유형화!$F$73*hourly1!D3553/hourly1!$D$8763+유형화!$F$74*hourly1!E3553/hourly1!$E$8763</f>
        <v>76.141262703712897</v>
      </c>
      <c r="C3552" s="441">
        <f>hourly1!$F3553*유형화!$G$71/hourly1!$F$8763+유형화!$G$72*hourly1!$G3553/hourly1!$F$8763+유형화!$G$74*hourly1!I3553/hourly1!$I$8763</f>
        <v>0.31859632670553228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443">
        <f>유형화!$F$71*hourly1!B3554/hourly1!$B$8763+유형화!$F$72*hourly1!C3554/hourly1!$C$8763+유형화!$F$73*hourly1!D3554/hourly1!$D$8763+유형화!$F$74*hourly1!E3554/hourly1!$E$8763</f>
        <v>75.085871359332984</v>
      </c>
      <c r="C3553" s="441">
        <f>hourly1!$F3554*유형화!$G$71/hourly1!$F$8763+유형화!$G$72*hourly1!$G3554/hourly1!$F$8763+유형화!$G$74*hourly1!I3554/hourly1!$I$8763</f>
        <v>0.29482709234655857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443">
        <f>유형화!$F$71*hourly1!B3555/hourly1!$B$8763+유형화!$F$72*hourly1!C3555/hourly1!$C$8763+유형화!$F$73*hourly1!D3555/hourly1!$D$8763+유형화!$F$74*hourly1!E3555/hourly1!$E$8763</f>
        <v>75.085871359332984</v>
      </c>
      <c r="C3554" s="441">
        <f>hourly1!$F3555*유형화!$G$71/hourly1!$F$8763+유형화!$G$72*hourly1!$G3555/hourly1!$F$8763+유형화!$G$74*hourly1!I3555/hourly1!$I$8763</f>
        <v>0.25184508334125028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443">
        <f>유형화!$F$71*hourly1!B3556/hourly1!$B$8763+유형화!$F$72*hourly1!C3556/hourly1!$C$8763+유형화!$F$73*hourly1!D3556/hourly1!$D$8763+유형화!$F$74*hourly1!E3556/hourly1!$E$8763</f>
        <v>74.768210438129074</v>
      </c>
      <c r="C3555" s="441">
        <f>hourly1!$F3556*유형화!$G$71/hourly1!$F$8763+유형화!$G$72*hourly1!$G3556/hourly1!$F$8763+유형화!$G$74*hourly1!I3556/hourly1!$I$8763</f>
        <v>0.23755874046838693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443">
        <f>유형화!$F$71*hourly1!B3557/hourly1!$B$8763+유형화!$F$72*hourly1!C3557/hourly1!$C$8763+유형화!$F$73*hourly1!D3557/hourly1!$D$8763+유형화!$F$74*hourly1!E3557/hourly1!$E$8763</f>
        <v>74.768210438129074</v>
      </c>
      <c r="C3556" s="441">
        <f>hourly1!$F3557*유형화!$G$71/hourly1!$F$8763+유형화!$G$72*hourly1!$G3557/hourly1!$F$8763+유형화!$G$74*hourly1!I3557/hourly1!$I$8763</f>
        <v>0.23501975338184639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443">
        <f>유형화!$F$71*hourly1!B3558/hourly1!$B$8763+유형화!$F$72*hourly1!C3558/hourly1!$C$8763+유형화!$F$73*hourly1!D3558/hourly1!$D$8763+유형화!$F$74*hourly1!E3558/hourly1!$E$8763</f>
        <v>74.768210438129074</v>
      </c>
      <c r="C3557" s="441">
        <f>hourly1!$F3558*유형화!$G$71/hourly1!$F$8763+유형화!$G$72*hourly1!$G3558/hourly1!$F$8763+유형화!$G$74*hourly1!I3558/hourly1!$I$8763</f>
        <v>0.23507681676641334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443">
        <f>유형화!$F$71*hourly1!B3559/hourly1!$B$8763+유형화!$F$72*hourly1!C3559/hourly1!$C$8763+유형화!$F$73*hourly1!D3559/hourly1!$D$8763+유형화!$F$74*hourly1!E3559/hourly1!$E$8763</f>
        <v>74.768210438129074</v>
      </c>
      <c r="C3558" s="441">
        <f>hourly1!$F3559*유형화!$G$71/hourly1!$F$8763+유형화!$G$72*hourly1!$G3559/hourly1!$F$8763+유형화!$G$74*hourly1!I3559/hourly1!$I$8763</f>
        <v>0.23293066347926153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443">
        <f>유형화!$F$71*hourly1!B3560/hourly1!$B$8763+유형화!$F$72*hourly1!C3560/hourly1!$C$8763+유형화!$F$73*hourly1!D3560/hourly1!$D$8763+유형화!$F$74*hourly1!E3560/hourly1!$E$8763</f>
        <v>75.823601782508987</v>
      </c>
      <c r="C3559" s="441">
        <f>hourly1!$F3560*유형화!$G$71/hourly1!$F$8763+유형화!$G$72*hourly1!$G3560/hourly1!$F$8763+유형화!$G$74*hourly1!I3560/hourly1!$I$8763</f>
        <v>0.37063485880493069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443">
        <f>유형화!$F$71*hourly1!B3561/hourly1!$B$8763+유형화!$F$72*hourly1!C3561/hourly1!$C$8763+유형화!$F$73*hourly1!D3561/hourly1!$D$8763+유형화!$F$74*hourly1!E3561/hourly1!$E$8763</f>
        <v>82.639672705249694</v>
      </c>
      <c r="C3560" s="441">
        <f>hourly1!$F3561*유형화!$G$71/hourly1!$F$8763+유형화!$G$72*hourly1!$G3561/hourly1!$F$8763+유형화!$G$74*hourly1!I3561/hourly1!$I$8763</f>
        <v>0.61841450488394423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443">
        <f>유형화!$F$71*hourly1!B3562/hourly1!$B$8763+유형화!$F$72*hourly1!C3562/hourly1!$C$8763+유형화!$F$73*hourly1!D3562/hourly1!$D$8763+유형화!$F$74*hourly1!E3562/hourly1!$E$8763</f>
        <v>203.97298389939399</v>
      </c>
      <c r="C3561" s="441">
        <f>hourly1!$F3562*유형화!$G$71/hourly1!$F$8763+유형화!$G$72*hourly1!$G3562/hourly1!$F$8763+유형화!$G$74*hourly1!I3562/hourly1!$I$8763</f>
        <v>0.54236047444605273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443">
        <f>유형화!$F$71*hourly1!B3563/hourly1!$B$8763+유형화!$F$72*hourly1!C3563/hourly1!$C$8763+유형화!$F$73*hourly1!D3563/hourly1!$D$8763+유형화!$F$74*hourly1!E3563/hourly1!$E$8763</f>
        <v>342.67753395517354</v>
      </c>
      <c r="C3562" s="441">
        <f>hourly1!$F3563*유형화!$G$71/hourly1!$F$8763+유형화!$G$72*hourly1!$G3563/hourly1!$F$8763+유형화!$G$74*hourly1!I3563/hourly1!$I$8763</f>
        <v>0.48628026591944418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443">
        <f>유형화!$F$71*hourly1!B3564/hourly1!$B$8763+유형화!$F$72*hourly1!C3564/hourly1!$C$8763+유형화!$F$73*hourly1!D3564/hourly1!$D$8763+유형화!$F$74*hourly1!E3564/hourly1!$E$8763</f>
        <v>428.4851663797121</v>
      </c>
      <c r="C3563" s="441">
        <f>hourly1!$F3564*유형화!$G$71/hourly1!$F$8763+유형화!$G$72*hourly1!$G3564/hourly1!$F$8763+유형화!$G$74*hourly1!I3564/hourly1!$I$8763</f>
        <v>0.42225654318327471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443">
        <f>유형화!$F$71*hourly1!B3565/hourly1!$B$8763+유형화!$F$72*hourly1!C3565/hourly1!$C$8763+유형화!$F$73*hourly1!D3565/hourly1!$D$8763+유형화!$F$74*hourly1!E3565/hourly1!$E$8763</f>
        <v>512.95475247519255</v>
      </c>
      <c r="C3564" s="441">
        <f>hourly1!$F3565*유형화!$G$71/hourly1!$F$8763+유형화!$G$72*hourly1!$G3565/hourly1!$F$8763+유형화!$G$74*hourly1!I3565/hourly1!$I$8763</f>
        <v>0.39822582389948341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443">
        <f>유형화!$F$71*hourly1!B3566/hourly1!$B$8763+유형화!$F$72*hourly1!C3566/hourly1!$C$8763+유형화!$F$73*hourly1!D3566/hourly1!$D$8763+유형화!$F$74*hourly1!E3566/hourly1!$E$8763</f>
        <v>430.87407222392005</v>
      </c>
      <c r="C3565" s="441">
        <f>hourly1!$F3566*유형화!$G$71/hourly1!$F$8763+유형화!$G$72*hourly1!$G3566/hourly1!$F$8763+유형화!$G$74*hourly1!I3566/hourly1!$I$8763</f>
        <v>0.38618811796937091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443">
        <f>유형화!$F$71*hourly1!B3567/hourly1!$B$8763+유형화!$F$72*hourly1!C3567/hourly1!$C$8763+유형화!$F$73*hourly1!D3567/hourly1!$D$8763+유형화!$F$74*hourly1!E3567/hourly1!$E$8763</f>
        <v>242.8729825723488</v>
      </c>
      <c r="C3566" s="441">
        <f>hourly1!$F3567*유형화!$G$71/hourly1!$F$8763+유형화!$G$72*hourly1!$G3567/hourly1!$F$8763+유형화!$G$74*hourly1!I3567/hourly1!$I$8763</f>
        <v>0.46980604860259423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443">
        <f>유형화!$F$71*hourly1!B3568/hourly1!$B$8763+유형화!$F$72*hourly1!C3568/hourly1!$C$8763+유형화!$F$73*hourly1!D3568/hourly1!$D$8763+유형화!$F$74*hourly1!E3568/hourly1!$E$8763</f>
        <v>341.54481517931526</v>
      </c>
      <c r="C3567" s="441">
        <f>hourly1!$F3568*유형화!$G$71/hourly1!$F$8763+유형화!$G$72*hourly1!$G3568/hourly1!$F$8763+유형화!$G$74*hourly1!I3568/hourly1!$I$8763</f>
        <v>0.44189477660338394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443">
        <f>유형화!$F$71*hourly1!B3569/hourly1!$B$8763+유형화!$F$72*hourly1!C3569/hourly1!$C$8763+유형화!$F$73*hourly1!D3569/hourly1!$D$8763+유형화!$F$74*hourly1!E3569/hourly1!$E$8763</f>
        <v>504.60170231714301</v>
      </c>
      <c r="C3568" s="441">
        <f>hourly1!$F3569*유형화!$G$71/hourly1!$F$8763+유형화!$G$72*hourly1!$G3569/hourly1!$F$8763+유형화!$G$74*hourly1!I3569/hourly1!$I$8763</f>
        <v>0.34624083799410416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443">
        <f>유형화!$F$71*hourly1!B3570/hourly1!$B$8763+유형화!$F$72*hourly1!C3570/hourly1!$C$8763+유형화!$F$73*hourly1!D3570/hourly1!$D$8763+유형화!$F$74*hourly1!E3570/hourly1!$E$8763</f>
        <v>422.56685249123564</v>
      </c>
      <c r="C3569" s="441">
        <f>hourly1!$F3570*유형화!$G$71/hourly1!$F$8763+유형화!$G$72*hourly1!$G3570/hourly1!$F$8763+유형화!$G$74*hourly1!I3570/hourly1!$I$8763</f>
        <v>0.33032755192831115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443">
        <f>유형화!$F$71*hourly1!B3571/hourly1!$B$8763+유형화!$F$72*hourly1!C3571/hourly1!$C$8763+유형화!$F$73*hourly1!D3571/hourly1!$D$8763+유형화!$F$74*hourly1!E3571/hourly1!$E$8763</f>
        <v>366.07531935533649</v>
      </c>
      <c r="C3570" s="441">
        <f>hourly1!$F3571*유형화!$G$71/hourly1!$F$8763+유형화!$G$72*hourly1!$G3571/hourly1!$F$8763+유형화!$G$74*hourly1!I3571/hourly1!$I$8763</f>
        <v>0.34625587701575472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443">
        <f>유형화!$F$71*hourly1!B3572/hourly1!$B$8763+유형화!$F$72*hourly1!C3572/hourly1!$C$8763+유형화!$F$73*hourly1!D3572/hourly1!$D$8763+유형화!$F$74*hourly1!E3572/hourly1!$E$8763</f>
        <v>203.38069592107655</v>
      </c>
      <c r="C3571" s="441">
        <f>hourly1!$F3572*유형화!$G$71/hourly1!$F$8763+유형화!$G$72*hourly1!$G3572/hourly1!$F$8763+유형화!$G$74*hourly1!I3572/hourly1!$I$8763</f>
        <v>0.44193771058454528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443">
        <f>유형화!$F$71*hourly1!B3573/hourly1!$B$8763+유형화!$F$72*hourly1!C3573/hourly1!$C$8763+유형화!$F$73*hourly1!D3573/hourly1!$D$8763+유형화!$F$74*hourly1!E3573/hourly1!$E$8763</f>
        <v>143.4569268209116</v>
      </c>
      <c r="C3572" s="441">
        <f>hourly1!$F3573*유형화!$G$71/hourly1!$F$8763+유형화!$G$72*hourly1!$G3573/hourly1!$F$8763+유형화!$G$74*hourly1!I3573/hourly1!$I$8763</f>
        <v>0.53375208994064427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443">
        <f>유형화!$F$71*hourly1!B3574/hourly1!$B$8763+유형화!$F$72*hourly1!C3574/hourly1!$C$8763+유형화!$F$73*hourly1!D3574/hourly1!$D$8763+유형화!$F$74*hourly1!E3574/hourly1!$E$8763</f>
        <v>151.58154807822879</v>
      </c>
      <c r="C3573" s="441">
        <f>hourly1!$F3574*유형화!$G$71/hourly1!$F$8763+유형화!$G$72*hourly1!$G3574/hourly1!$F$8763+유형화!$G$74*hourly1!I3574/hourly1!$I$8763</f>
        <v>0.53783961112740042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443">
        <f>유형화!$F$71*hourly1!B3575/hourly1!$B$8763+유형화!$F$72*hourly1!C3575/hourly1!$C$8763+유형화!$F$73*hourly1!D3575/hourly1!$D$8763+유형화!$F$74*hourly1!E3575/hourly1!$E$8763</f>
        <v>80.399719274916777</v>
      </c>
      <c r="C3574" s="441">
        <f>hourly1!$F3575*유형화!$G$71/hourly1!$F$8763+유형화!$G$72*hourly1!$G3575/hourly1!$F$8763+유형화!$G$74*hourly1!I3575/hourly1!$I$8763</f>
        <v>0.46612870460309741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443">
        <f>유형화!$F$71*hourly1!B3576/hourly1!$B$8763+유형화!$F$72*hourly1!C3576/hourly1!$C$8763+유형화!$F$73*hourly1!D3576/hourly1!$D$8763+유형화!$F$74*hourly1!E3576/hourly1!$E$8763</f>
        <v>78.270493359282014</v>
      </c>
      <c r="C3575" s="441">
        <f>hourly1!$F3576*유형화!$G$71/hourly1!$F$8763+유형화!$G$72*hourly1!$G3576/hourly1!$F$8763+유형화!$G$74*hourly1!I3576/hourly1!$I$8763</f>
        <v>0.39831708893006079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443">
        <f>유형화!$F$71*hourly1!B3577/hourly1!$B$8763+유형화!$F$72*hourly1!C3577/hourly1!$C$8763+유형화!$F$73*hourly1!D3577/hourly1!$D$8763+유형화!$F$74*hourly1!E3577/hourly1!$E$8763</f>
        <v>76.141262703712897</v>
      </c>
      <c r="C3576" s="441">
        <f>hourly1!$F3577*유형화!$G$71/hourly1!$F$8763+유형화!$G$72*hourly1!$G3577/hourly1!$F$8763+유형화!$G$74*hourly1!I3577/hourly1!$I$8763</f>
        <v>0.31863513708398378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443">
        <f>유형화!$F$71*hourly1!B3578/hourly1!$B$8763+유형화!$F$72*hourly1!C3578/hourly1!$C$8763+유형화!$F$73*hourly1!D3578/hourly1!$D$8763+유형화!$F$74*hourly1!E3578/hourly1!$E$8763</f>
        <v>75.085871359332984</v>
      </c>
      <c r="C3577" s="441">
        <f>hourly1!$F3578*유형화!$G$71/hourly1!$F$8763+유형화!$G$72*hourly1!$G3578/hourly1!$F$8763+유형화!$G$74*hourly1!I3578/hourly1!$I$8763</f>
        <v>0.29485128819187445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443">
        <f>유형화!$F$71*hourly1!B3579/hourly1!$B$8763+유형화!$F$72*hourly1!C3579/hourly1!$C$8763+유형화!$F$73*hourly1!D3579/hourly1!$D$8763+유형화!$F$74*hourly1!E3579/hourly1!$E$8763</f>
        <v>75.085871359332984</v>
      </c>
      <c r="C3578" s="441">
        <f>hourly1!$F3579*유형화!$G$71/hourly1!$F$8763+유형화!$G$72*hourly1!$G3579/hourly1!$F$8763+유형화!$G$74*hourly1!I3579/hourly1!$I$8763</f>
        <v>0.25186297250006778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443">
        <f>유형화!$F$71*hourly1!B3580/hourly1!$B$8763+유형화!$F$72*hourly1!C3580/hourly1!$C$8763+유형화!$F$73*hourly1!D3580/hourly1!$D$8763+유형화!$F$74*hourly1!E3580/hourly1!$E$8763</f>
        <v>74.768210438129074</v>
      </c>
      <c r="C3579" s="441">
        <f>hourly1!$F3580*유형화!$G$71/hourly1!$F$8763+유형화!$G$72*hourly1!$G3580/hourly1!$F$8763+유형화!$G$74*hourly1!I3580/hourly1!$I$8763</f>
        <v>0.23758172348937617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443">
        <f>유형화!$F$71*hourly1!B3581/hourly1!$B$8763+유형화!$F$72*hourly1!C3581/hourly1!$C$8763+유형화!$F$73*hourly1!D3581/hourly1!$D$8763+유형화!$F$74*hourly1!E3581/hourly1!$E$8763</f>
        <v>74.768210438129074</v>
      </c>
      <c r="C3580" s="441">
        <f>hourly1!$F3581*유형화!$G$71/hourly1!$F$8763+유형화!$G$72*hourly1!$G3581/hourly1!$F$8763+유형화!$G$74*hourly1!I3581/hourly1!$I$8763</f>
        <v>0.23510228607727207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443">
        <f>유형화!$F$71*hourly1!B3582/hourly1!$B$8763+유형화!$F$72*hourly1!C3582/hourly1!$C$8763+유형화!$F$73*hourly1!D3582/hourly1!$D$8763+유형화!$F$74*hourly1!E3582/hourly1!$E$8763</f>
        <v>74.768210438129074</v>
      </c>
      <c r="C3581" s="441">
        <f>hourly1!$F3582*유형화!$G$71/hourly1!$F$8763+유형화!$G$72*hourly1!$G3582/hourly1!$F$8763+유형화!$G$74*hourly1!I3582/hourly1!$I$8763</f>
        <v>0.23513782183004181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443">
        <f>유형화!$F$71*hourly1!B3583/hourly1!$B$8763+유형화!$F$72*hourly1!C3583/hourly1!$C$8763+유형화!$F$73*hourly1!D3583/hourly1!$D$8763+유형화!$F$74*hourly1!E3583/hourly1!$E$8763</f>
        <v>74.768210438129074</v>
      </c>
      <c r="C3582" s="441">
        <f>hourly1!$F3583*유형화!$G$71/hourly1!$F$8763+유형화!$G$72*hourly1!$G3583/hourly1!$F$8763+유형화!$G$74*hourly1!I3583/hourly1!$I$8763</f>
        <v>0.2329510995691649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443">
        <f>유형화!$F$71*hourly1!B3584/hourly1!$B$8763+유형화!$F$72*hourly1!C3584/hourly1!$C$8763+유형화!$F$73*hourly1!D3584/hourly1!$D$8763+유형화!$F$74*hourly1!E3584/hourly1!$E$8763</f>
        <v>75.823601782508987</v>
      </c>
      <c r="C3583" s="441">
        <f>hourly1!$F3584*유형화!$G$71/hourly1!$F$8763+유형화!$G$72*hourly1!$G3584/hourly1!$F$8763+유형화!$G$74*hourly1!I3584/hourly1!$I$8763</f>
        <v>0.37060769154001527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443">
        <f>유형화!$F$71*hourly1!B3585/hourly1!$B$8763+유형화!$F$72*hourly1!C3585/hourly1!$C$8763+유형화!$F$73*hourly1!D3585/hourly1!$D$8763+유형화!$F$74*hourly1!E3585/hourly1!$E$8763</f>
        <v>82.639672705249694</v>
      </c>
      <c r="C3584" s="441">
        <f>hourly1!$F3585*유형화!$G$71/hourly1!$F$8763+유형화!$G$72*hourly1!$G3585/hourly1!$F$8763+유형화!$G$74*hourly1!I3585/hourly1!$I$8763</f>
        <v>0.61835301469058512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443">
        <f>유형화!$F$71*hourly1!B3586/hourly1!$B$8763+유형화!$F$72*hourly1!C3586/hourly1!$C$8763+유형화!$F$73*hourly1!D3586/hourly1!$D$8763+유형화!$F$74*hourly1!E3586/hourly1!$E$8763</f>
        <v>203.97244354687649</v>
      </c>
      <c r="C3585" s="441">
        <f>hourly1!$F3586*유형화!$G$71/hourly1!$F$8763+유형화!$G$72*hourly1!$G3586/hourly1!$F$8763+유형화!$G$74*hourly1!I3586/hourly1!$I$8763</f>
        <v>0.54237066217039698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443">
        <f>유형화!$F$71*hourly1!B3587/hourly1!$B$8763+유형화!$F$72*hourly1!C3587/hourly1!$C$8763+유형화!$F$73*hourly1!D3587/hourly1!$D$8763+유형화!$F$74*hourly1!E3587/hourly1!$E$8763</f>
        <v>342.67745811622376</v>
      </c>
      <c r="C3586" s="441">
        <f>hourly1!$F3587*유형화!$G$71/hourly1!$F$8763+유형화!$G$72*hourly1!$G3587/hourly1!$F$8763+유형화!$G$74*hourly1!I3587/hourly1!$I$8763</f>
        <v>0.48632635324385587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443">
        <f>유형화!$F$71*hourly1!B3588/hourly1!$B$8763+유형화!$F$72*hourly1!C3588/hourly1!$C$8763+유형화!$F$73*hourly1!D3588/hourly1!$D$8763+유형화!$F$74*hourly1!E3588/hourly1!$E$8763</f>
        <v>428.48511424043409</v>
      </c>
      <c r="C3587" s="441">
        <f>hourly1!$F3588*유형화!$G$71/hourly1!$F$8763+유형화!$G$72*hourly1!$G3588/hourly1!$F$8763+유형화!$G$74*hourly1!I3588/hourly1!$I$8763</f>
        <v>0.4222961418975385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443">
        <f>유형화!$F$71*hourly1!B3589/hourly1!$B$8763+유형화!$F$72*hourly1!C3589/hourly1!$C$8763+유형화!$F$73*hourly1!D3589/hourly1!$D$8763+유형화!$F$74*hourly1!E3589/hourly1!$E$8763</f>
        <v>512.95484727387986</v>
      </c>
      <c r="C3588" s="441">
        <f>hourly1!$F3589*유형화!$G$71/hourly1!$F$8763+유형화!$G$72*hourly1!$G3589/hourly1!$F$8763+유형화!$G$74*hourly1!I3589/hourly1!$I$8763</f>
        <v>0.39826572581982889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443">
        <f>유형화!$F$71*hourly1!B3590/hourly1!$B$8763+유형화!$F$72*hourly1!C3590/hourly1!$C$8763+유형화!$F$73*hourly1!D3590/hourly1!$D$8763+유형화!$F$74*hourly1!E3590/hourly1!$E$8763</f>
        <v>430.87379730772699</v>
      </c>
      <c r="C3589" s="441">
        <f>hourly1!$F3590*유형화!$G$71/hourly1!$F$8763+유형화!$G$72*hourly1!$G3590/hourly1!$F$8763+유형화!$G$74*hourly1!I3590/hourly1!$I$8763</f>
        <v>0.38621037329576424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443">
        <f>유형화!$F$71*hourly1!B3591/hourly1!$B$8763+유형화!$F$72*hourly1!C3591/hourly1!$C$8763+유형화!$F$73*hourly1!D3591/hourly1!$D$8763+유형화!$F$74*hourly1!E3591/hourly1!$E$8763</f>
        <v>242.87266973668073</v>
      </c>
      <c r="C3590" s="441">
        <f>hourly1!$F3591*유형화!$G$71/hourly1!$F$8763+유형화!$G$72*hourly1!$G3591/hourly1!$F$8763+유형화!$G$74*hourly1!I3591/hourly1!$I$8763</f>
        <v>0.46983254881413006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443">
        <f>유형화!$F$71*hourly1!B3592/hourly1!$B$8763+유형화!$F$72*hourly1!C3592/hourly1!$C$8763+유형화!$F$73*hourly1!D3592/hourly1!$D$8763+유형화!$F$74*hourly1!E3592/hourly1!$E$8763</f>
        <v>341.54408048948886</v>
      </c>
      <c r="C3591" s="441">
        <f>hourly1!$F3592*유형화!$G$71/hourly1!$F$8763+유형화!$G$72*hourly1!$G3592/hourly1!$F$8763+유형화!$G$74*hourly1!I3592/hourly1!$I$8763</f>
        <v>0.44189180518378368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443">
        <f>유형화!$F$71*hourly1!B3593/hourly1!$B$8763+유형화!$F$72*hourly1!C3593/hourly1!$C$8763+유형화!$F$73*hourly1!D3593/hourly1!$D$8763+유형화!$F$74*hourly1!E3593/hourly1!$E$8763</f>
        <v>504.60078276987639</v>
      </c>
      <c r="C3592" s="441">
        <f>hourly1!$F3593*유형화!$G$71/hourly1!$F$8763+유형화!$G$72*hourly1!$G3593/hourly1!$F$8763+유형화!$G$74*hourly1!I3593/hourly1!$I$8763</f>
        <v>0.34623137796435666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443">
        <f>유형화!$F$71*hourly1!B3594/hourly1!$B$8763+유형화!$F$72*hourly1!C3594/hourly1!$C$8763+유형화!$F$73*hourly1!D3594/hourly1!$D$8763+유형화!$F$74*hourly1!E3594/hourly1!$E$8763</f>
        <v>422.56607514199999</v>
      </c>
      <c r="C3593" s="441">
        <f>hourly1!$F3594*유형화!$G$71/hourly1!$F$8763+유형화!$G$72*hourly1!$G3594/hourly1!$F$8763+유형화!$G$74*hourly1!I3594/hourly1!$I$8763</f>
        <v>0.33031936536410594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443">
        <f>유형화!$F$71*hourly1!B3595/hourly1!$B$8763+유형화!$F$72*hourly1!C3595/hourly1!$C$8763+유형화!$F$73*hourly1!D3595/hourly1!$D$8763+유형화!$F$74*hourly1!E3595/hourly1!$E$8763</f>
        <v>366.07443298761046</v>
      </c>
      <c r="C3594" s="441">
        <f>hourly1!$F3595*유형화!$G$71/hourly1!$F$8763+유형화!$G$72*hourly1!$G3595/hourly1!$F$8763+유형화!$G$74*hourly1!I3595/hourly1!$I$8763</f>
        <v>0.34624817558128018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443">
        <f>유형화!$F$71*hourly1!B3596/hourly1!$B$8763+유형화!$F$72*hourly1!C3596/hourly1!$C$8763+유형화!$F$73*hourly1!D3596/hourly1!$D$8763+유형화!$F$74*hourly1!E3596/hourly1!$E$8763</f>
        <v>203.38013186888725</v>
      </c>
      <c r="C3595" s="441">
        <f>hourly1!$F3596*유형화!$G$71/hourly1!$F$8763+유형화!$G$72*hourly1!$G3596/hourly1!$F$8763+유형화!$G$74*hourly1!I3596/hourly1!$I$8763</f>
        <v>0.44194959626294672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443">
        <f>유형화!$F$71*hourly1!B3597/hourly1!$B$8763+유형화!$F$72*hourly1!C3597/hourly1!$C$8763+유형화!$F$73*hourly1!D3597/hourly1!$D$8763+유형화!$F$74*hourly1!E3597/hourly1!$E$8763</f>
        <v>143.45637224859104</v>
      </c>
      <c r="C3596" s="441">
        <f>hourly1!$F3597*유형화!$G$71/hourly1!$F$8763+유형화!$G$72*hourly1!$G3597/hourly1!$F$8763+유형화!$G$74*hourly1!I3597/hourly1!$I$8763</f>
        <v>0.5337343827054758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443">
        <f>유형화!$F$71*hourly1!B3598/hourly1!$B$8763+유형화!$F$72*hourly1!C3598/hourly1!$C$8763+유형화!$F$73*hourly1!D3598/hourly1!$D$8763+유형화!$F$74*hourly1!E3598/hourly1!$E$8763</f>
        <v>151.58097928610511</v>
      </c>
      <c r="C3597" s="441">
        <f>hourly1!$F3598*유형화!$G$71/hourly1!$F$8763+유형화!$G$72*hourly1!$G3598/hourly1!$F$8763+유형화!$G$74*hourly1!I3598/hourly1!$I$8763</f>
        <v>0.5377999517719203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443">
        <f>유형화!$F$71*hourly1!B3599/hourly1!$B$8763+유형화!$F$72*hourly1!C3599/hourly1!$C$8763+유형화!$F$73*hourly1!D3599/hourly1!$D$8763+유형화!$F$74*hourly1!E3599/hourly1!$E$8763</f>
        <v>80.399719274916777</v>
      </c>
      <c r="C3598" s="441">
        <f>hourly1!$F3599*유형화!$G$71/hourly1!$F$8763+유형화!$G$72*hourly1!$G3599/hourly1!$F$8763+유형화!$G$74*hourly1!I3599/hourly1!$I$8763</f>
        <v>0.46606024066986085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443">
        <f>유형화!$F$71*hourly1!B3600/hourly1!$B$8763+유형화!$F$72*hourly1!C3600/hourly1!$C$8763+유형화!$F$73*hourly1!D3600/hourly1!$D$8763+유형화!$F$74*hourly1!E3600/hourly1!$E$8763</f>
        <v>78.270493359282014</v>
      </c>
      <c r="C3599" s="441">
        <f>hourly1!$F3600*유형화!$G$71/hourly1!$F$8763+유형화!$G$72*hourly1!$G3600/hourly1!$F$8763+유형화!$G$74*hourly1!I3600/hourly1!$I$8763</f>
        <v>0.39825511360697108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443">
        <f>유형화!$F$71*hourly1!B3601/hourly1!$B$8763+유형화!$F$72*hourly1!C3601/hourly1!$C$8763+유형화!$F$73*hourly1!D3601/hourly1!$D$8763+유형화!$F$74*hourly1!E3601/hourly1!$E$8763</f>
        <v>76.141262703712897</v>
      </c>
      <c r="C3600" s="441">
        <f>hourly1!$F3601*유형화!$G$71/hourly1!$F$8763+유형화!$G$72*hourly1!$G3601/hourly1!$F$8763+유형화!$G$74*hourly1!I3601/hourly1!$I$8763</f>
        <v>0.31857194893656743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443">
        <f>유형화!$F$71*hourly1!B3602/hourly1!$B$8763+유형화!$F$72*hourly1!C3602/hourly1!$C$8763+유형화!$F$73*hourly1!D3602/hourly1!$D$8763+유형화!$F$74*hourly1!E3602/hourly1!$E$8763</f>
        <v>75.085871359332984</v>
      </c>
      <c r="C3601" s="441">
        <f>hourly1!$F3602*유형화!$G$71/hourly1!$F$8763+유형화!$G$72*hourly1!$G3602/hourly1!$F$8763+유형화!$G$74*hourly1!I3602/hourly1!$I$8763</f>
        <v>0.29478179335795912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443">
        <f>유형화!$F$71*hourly1!B3603/hourly1!$B$8763+유형화!$F$72*hourly1!C3603/hourly1!$C$8763+유형화!$F$73*hourly1!D3603/hourly1!$D$8763+유형화!$F$74*hourly1!E3603/hourly1!$E$8763</f>
        <v>75.085871359332984</v>
      </c>
      <c r="C3602" s="441">
        <f>hourly1!$F3603*유형화!$G$71/hourly1!$F$8763+유형화!$G$72*hourly1!$G3603/hourly1!$F$8763+유형화!$G$74*hourly1!I3603/hourly1!$I$8763</f>
        <v>0.25180918374118266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443">
        <f>유형화!$F$71*hourly1!B3604/hourly1!$B$8763+유형화!$F$72*hourly1!C3604/hourly1!$C$8763+유형화!$F$73*hourly1!D3604/hourly1!$D$8763+유형화!$F$74*hourly1!E3604/hourly1!$E$8763</f>
        <v>74.768210438129074</v>
      </c>
      <c r="C3603" s="441">
        <f>hourly1!$F3604*유형화!$G$71/hourly1!$F$8763+유형화!$G$72*hourly1!$G3604/hourly1!$F$8763+유형화!$G$74*hourly1!I3604/hourly1!$I$8763</f>
        <v>0.23751993008993538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443">
        <f>유형화!$F$71*hourly1!B3605/hourly1!$B$8763+유형화!$F$72*hourly1!C3605/hourly1!$C$8763+유형화!$F$73*hourly1!D3605/hourly1!$D$8763+유형화!$F$74*hourly1!E3605/hourly1!$E$8763</f>
        <v>74.768210438129074</v>
      </c>
      <c r="C3604" s="441">
        <f>hourly1!$F3605*유형화!$G$71/hourly1!$F$8763+유형화!$G$72*hourly1!$G3605/hourly1!$F$8763+유형화!$G$74*hourly1!I3605/hourly1!$I$8763</f>
        <v>0.23495395766212776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443">
        <f>유형화!$F$71*hourly1!B3606/hourly1!$B$8763+유형화!$F$72*hourly1!C3606/hourly1!$C$8763+유형화!$F$73*hourly1!D3606/hourly1!$D$8763+유형화!$F$74*hourly1!E3606/hourly1!$E$8763</f>
        <v>74.768210438129074</v>
      </c>
      <c r="C3605" s="441">
        <f>hourly1!$F3606*유형화!$G$71/hourly1!$F$8763+유형화!$G$72*hourly1!$G3606/hourly1!$F$8763+유형화!$G$74*hourly1!I3606/hourly1!$I$8763</f>
        <v>0.23497930569055395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443">
        <f>유형화!$F$71*hourly1!B3607/hourly1!$B$8763+유형화!$F$72*hourly1!C3607/hourly1!$C$8763+유형화!$F$73*hourly1!D3607/hourly1!$D$8763+유형화!$F$74*hourly1!E3607/hourly1!$E$8763</f>
        <v>74.768210438129074</v>
      </c>
      <c r="C3606" s="441">
        <f>hourly1!$F3607*유형화!$G$71/hourly1!$F$8763+유형화!$G$72*hourly1!$G3607/hourly1!$F$8763+유형화!$G$74*hourly1!I3607/hourly1!$I$8763</f>
        <v>0.23284673603586023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443">
        <f>유형화!$F$71*hourly1!B3608/hourly1!$B$8763+유형화!$F$72*hourly1!C3608/hourly1!$C$8763+유형화!$F$73*hourly1!D3608/hourly1!$D$8763+유형화!$F$74*hourly1!E3608/hourly1!$E$8763</f>
        <v>75.823601782508987</v>
      </c>
      <c r="C3607" s="441">
        <f>hourly1!$F3608*유형화!$G$71/hourly1!$F$8763+유형화!$G$72*hourly1!$G3608/hourly1!$F$8763+유형화!$G$74*hourly1!I3608/hourly1!$I$8763</f>
        <v>0.37045251066742557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443">
        <f>유형화!$F$71*hourly1!B3609/hourly1!$B$8763+유형화!$F$72*hourly1!C3609/hourly1!$C$8763+유형화!$F$73*hourly1!D3609/hourly1!$D$8763+유형화!$F$74*hourly1!E3609/hourly1!$E$8763</f>
        <v>82.639672705249694</v>
      </c>
      <c r="C3608" s="441">
        <f>hourly1!$F3609*유형화!$G$71/hourly1!$F$8763+유형화!$G$72*hourly1!$G3609/hourly1!$F$8763+유형화!$G$74*hourly1!I3609/hourly1!$I$8763</f>
        <v>0.61796976220337652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443">
        <f>유형화!$F$71*hourly1!B3610/hourly1!$B$8763+유형화!$F$72*hourly1!C3610/hourly1!$C$8763+유형화!$F$73*hourly1!D3610/hourly1!$D$8763+유형화!$F$74*hourly1!E3610/hourly1!$E$8763</f>
        <v>203.96801170824619</v>
      </c>
      <c r="C3609" s="441">
        <f>hourly1!$F3610*유형화!$G$71/hourly1!$F$8763+유형화!$G$72*hourly1!$G3610/hourly1!$F$8763+유형화!$G$74*hourly1!I3610/hourly1!$I$8763</f>
        <v>0.54198425633993863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443">
        <f>유형화!$F$71*hourly1!B3611/hourly1!$B$8763+유형화!$F$72*hourly1!C3611/hourly1!$C$8763+유형화!$F$73*hourly1!D3611/hourly1!$D$8763+유형화!$F$74*hourly1!E3611/hourly1!$E$8763</f>
        <v>342.67207355078625</v>
      </c>
      <c r="C3610" s="441">
        <f>hourly1!$F3611*유형화!$G$71/hourly1!$F$8763+유형화!$G$72*hourly1!$G3611/hourly1!$F$8763+유형화!$G$74*hourly1!I3611/hourly1!$I$8763</f>
        <v>0.48592399877350323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443">
        <f>유형화!$F$71*hourly1!B3612/hourly1!$B$8763+유형화!$F$72*hourly1!C3612/hourly1!$C$8763+유형화!$F$73*hourly1!D3612/hourly1!$D$8763+유형화!$F$74*hourly1!E3612/hourly1!$E$8763</f>
        <v>428.47834561416238</v>
      </c>
      <c r="C3611" s="441">
        <f>hourly1!$F3612*유형화!$G$71/hourly1!$F$8763+유형화!$G$72*hourly1!$G3612/hourly1!$F$8763+유형화!$G$74*hourly1!I3612/hourly1!$I$8763</f>
        <v>0.42196164494825961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443">
        <f>유형화!$F$71*hourly1!B3613/hourly1!$B$8763+유형화!$F$72*hourly1!C3613/hourly1!$C$8763+유형화!$F$73*hourly1!D3613/hourly1!$D$8763+유형화!$F$74*hourly1!E3613/hourly1!$E$8763</f>
        <v>512.94741505679713</v>
      </c>
      <c r="C3612" s="441">
        <f>hourly1!$F3613*유형화!$G$71/hourly1!$F$8763+유형화!$G$72*hourly1!$G3613/hourly1!$F$8763+유형화!$G$74*hourly1!I3613/hourly1!$I$8763</f>
        <v>0.39793310874825627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443">
        <f>유형화!$F$71*hourly1!B3614/hourly1!$B$8763+유형화!$F$72*hourly1!C3614/hourly1!$C$8763+유형화!$F$73*hourly1!D3614/hourly1!$D$8763+유형화!$F$74*hourly1!E3614/hourly1!$E$8763</f>
        <v>430.86661156723119</v>
      </c>
      <c r="C3613" s="441">
        <f>hourly1!$F3614*유형화!$G$71/hourly1!$F$8763+유형화!$G$72*hourly1!$G3614/hourly1!$F$8763+유형화!$G$74*hourly1!I3614/hourly1!$I$8763</f>
        <v>0.3859198412283249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443">
        <f>유형화!$F$71*hourly1!B3615/hourly1!$B$8763+유형화!$F$72*hourly1!C3615/hourly1!$C$8763+유형화!$F$73*hourly1!D3615/hourly1!$D$8763+유형화!$F$74*hourly1!E3615/hourly1!$E$8763</f>
        <v>242.86667371971032</v>
      </c>
      <c r="C3614" s="441">
        <f>hourly1!$F3615*유형화!$G$71/hourly1!$F$8763+유형화!$G$72*hourly1!$G3615/hourly1!$F$8763+유형화!$G$74*hourly1!I3615/hourly1!$I$8763</f>
        <v>0.46944650683097022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443">
        <f>유형화!$F$71*hourly1!B3616/hourly1!$B$8763+유형화!$F$72*hourly1!C3616/hourly1!$C$8763+유형화!$F$73*hourly1!D3616/hourly1!$D$8763+유형화!$F$74*hourly1!E3616/hourly1!$E$8763</f>
        <v>341.53804655304356</v>
      </c>
      <c r="C3615" s="441">
        <f>hourly1!$F3616*유형화!$G$71/hourly1!$F$8763+유형화!$G$72*hourly1!$G3616/hourly1!$F$8763+유형화!$G$74*hourly1!I3616/hourly1!$I$8763</f>
        <v>0.44156137119599898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443">
        <f>유형화!$F$71*hourly1!B3617/hourly1!$B$8763+유형화!$F$72*hourly1!C3617/hourly1!$C$8763+유형화!$F$73*hourly1!D3617/hourly1!$D$8763+유형화!$F$74*hourly1!E3617/hourly1!$E$8763</f>
        <v>504.59469195421872</v>
      </c>
      <c r="C3616" s="441">
        <f>hourly1!$F3617*유형화!$G$71/hourly1!$F$8763+유형화!$G$72*hourly1!$G3617/hourly1!$F$8763+유형화!$G$74*hourly1!I3617/hourly1!$I$8763</f>
        <v>0.3460299278437074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443">
        <f>유형화!$F$71*hourly1!B3618/hourly1!$B$8763+유형화!$F$72*hourly1!C3618/hourly1!$C$8763+유형화!$F$73*hourly1!D3618/hourly1!$D$8763+유형화!$F$74*hourly1!E3618/hourly1!$E$8763</f>
        <v>422.56048201945043</v>
      </c>
      <c r="C3617" s="441">
        <f>hourly1!$F3618*유형화!$G$71/hourly1!$F$8763+유형화!$G$72*hourly1!$G3618/hourly1!$F$8763+유형화!$G$74*hourly1!I3618/hourly1!$I$8763</f>
        <v>0.33013865453944174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443">
        <f>유형화!$F$71*hourly1!B3619/hourly1!$B$8763+유형화!$F$72*hourly1!C3619/hourly1!$C$8763+유형화!$F$73*hourly1!D3619/hourly1!$D$8763+유형화!$F$74*hourly1!E3619/hourly1!$E$8763</f>
        <v>366.06834217195279</v>
      </c>
      <c r="C3618" s="441">
        <f>hourly1!$F3619*유형화!$G$71/hourly1!$F$8763+유형화!$G$72*hourly1!$G3619/hourly1!$F$8763+유형화!$G$74*hourly1!I3619/hourly1!$I$8763</f>
        <v>0.34604223801062189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443">
        <f>유형화!$F$71*hourly1!B3620/hourly1!$B$8763+유형화!$F$72*hourly1!C3620/hourly1!$C$8763+유형화!$F$73*hourly1!D3620/hourly1!$D$8763+유형화!$F$74*hourly1!E3620/hourly1!$E$8763</f>
        <v>203.37334902281242</v>
      </c>
      <c r="C3619" s="441">
        <f>hourly1!$F3620*유형화!$G$71/hourly1!$F$8763+유형화!$G$72*hourly1!$G3620/hourly1!$F$8763+유형화!$G$74*hourly1!I3620/hourly1!$I$8763</f>
        <v>0.44161564508461476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443">
        <f>유형화!$F$71*hourly1!B3621/hourly1!$B$8763+유형화!$F$72*hourly1!C3621/hourly1!$C$8763+유형화!$F$73*hourly1!D3621/hourly1!$D$8763+유형화!$F$74*hourly1!E3621/hourly1!$E$8763</f>
        <v>143.45263718031222</v>
      </c>
      <c r="C3620" s="441">
        <f>hourly1!$F3621*유형화!$G$71/hourly1!$F$8763+유형화!$G$72*hourly1!$G3621/hourly1!$F$8763+유형화!$G$74*hourly1!I3621/hourly1!$I$8763</f>
        <v>0.53328290884989604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443">
        <f>유형화!$F$71*hourly1!B3622/hourly1!$B$8763+유형화!$F$72*hourly1!C3622/hourly1!$C$8763+유형화!$F$73*hourly1!D3622/hourly1!$D$8763+유형화!$F$74*hourly1!E3622/hourly1!$E$8763</f>
        <v>151.57801682712761</v>
      </c>
      <c r="C3621" s="441">
        <f>hourly1!$F3622*유형화!$G$71/hourly1!$F$8763+유형화!$G$72*hourly1!$G3622/hourly1!$F$8763+유형화!$G$74*hourly1!I3622/hourly1!$I$8763</f>
        <v>0.53733489428388126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443">
        <f>유형화!$F$71*hourly1!B3623/hourly1!$B$8763+유형화!$F$72*hourly1!C3623/hourly1!$C$8763+유형화!$F$73*hourly1!D3623/hourly1!$D$8763+유형화!$F$74*hourly1!E3623/hourly1!$E$8763</f>
        <v>80.399719274916777</v>
      </c>
      <c r="C3622" s="441">
        <f>hourly1!$F3623*유형화!$G$71/hourly1!$F$8763+유형화!$G$72*hourly1!$G3623/hourly1!$F$8763+유형화!$G$74*hourly1!I3623/hourly1!$I$8763</f>
        <v>0.46571713266786252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443">
        <f>유형화!$F$71*hourly1!B3624/hourly1!$B$8763+유형화!$F$72*hourly1!C3624/hourly1!$C$8763+유형화!$F$73*hourly1!D3624/hourly1!$D$8763+유형화!$F$74*hourly1!E3624/hourly1!$E$8763</f>
        <v>78.270493359282014</v>
      </c>
      <c r="C3623" s="441">
        <f>hourly1!$F3624*유형화!$G$71/hourly1!$F$8763+유형화!$G$72*hourly1!$G3624/hourly1!$F$8763+유형화!$G$74*hourly1!I3624/hourly1!$I$8763</f>
        <v>0.39799914703284073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443">
        <f>유형화!$F$71*hourly1!B3625/hourly1!$B$8763+유형화!$F$72*hourly1!C3625/hourly1!$C$8763+유형화!$F$73*hourly1!D3625/hourly1!$D$8763+유형화!$F$74*hourly1!E3625/hourly1!$E$8763</f>
        <v>76.141262703712897</v>
      </c>
      <c r="C3624" s="441">
        <f>hourly1!$F3625*유형화!$G$71/hourly1!$F$8763+유형화!$G$72*hourly1!$G3625/hourly1!$F$8763+유형화!$G$74*hourly1!I3625/hourly1!$I$8763</f>
        <v>0.31843138259711334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443">
        <f>유형화!$F$71*hourly1!B3626/hourly1!$B$8763+유형화!$F$72*hourly1!C3626/hourly1!$C$8763+유형화!$F$73*hourly1!D3626/hourly1!$D$8763+유형화!$F$74*hourly1!E3626/hourly1!$E$8763</f>
        <v>75.085871359332984</v>
      </c>
      <c r="C3625" s="441">
        <f>hourly1!$F3626*유형화!$G$71/hourly1!$F$8763+유형화!$G$72*hourly1!$G3626/hourly1!$F$8763+유형화!$G$74*hourly1!I3626/hourly1!$I$8763</f>
        <v>0.29467639892397735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443">
        <f>유형화!$F$71*hourly1!B3627/hourly1!$B$8763+유형화!$F$72*hourly1!C3627/hourly1!$C$8763+유형화!$F$73*hourly1!D3627/hourly1!$D$8763+유형화!$F$74*hourly1!E3627/hourly1!$E$8763</f>
        <v>75.085871359332984</v>
      </c>
      <c r="C3626" s="441">
        <f>hourly1!$F3627*유형화!$G$71/hourly1!$F$8763+유형화!$G$72*hourly1!$G3627/hourly1!$F$8763+유형화!$G$74*hourly1!I3627/hourly1!$I$8763</f>
        <v>0.25064044557884541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443">
        <f>유형화!$F$71*hourly1!B3628/hourly1!$B$8763+유형화!$F$72*hourly1!C3628/hourly1!$C$8763+유형화!$F$73*hourly1!D3628/hourly1!$D$8763+유형화!$F$74*hourly1!E3628/hourly1!$E$8763</f>
        <v>74.768210438129074</v>
      </c>
      <c r="C3627" s="441">
        <f>hourly1!$F3628*유형화!$G$71/hourly1!$F$8763+유형화!$G$72*hourly1!$G3628/hourly1!$F$8763+유형화!$G$74*hourly1!I3628/hourly1!$I$8763</f>
        <v>0.25390918906270693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443">
        <f>유형화!$F$71*hourly1!B3629/hourly1!$B$8763+유형화!$F$72*hourly1!C3629/hourly1!$C$8763+유형화!$F$73*hourly1!D3629/hourly1!$D$8763+유형화!$F$74*hourly1!E3629/hourly1!$E$8763</f>
        <v>74.768210438129074</v>
      </c>
      <c r="C3628" s="441">
        <f>hourly1!$F3629*유형화!$G$71/hourly1!$F$8763+유형화!$G$72*hourly1!$G3629/hourly1!$F$8763+유형화!$G$74*hourly1!I3629/hourly1!$I$8763</f>
        <v>0.24126779982402397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443">
        <f>유형화!$F$71*hourly1!B3630/hourly1!$B$8763+유형화!$F$72*hourly1!C3630/hourly1!$C$8763+유형화!$F$73*hourly1!D3630/hourly1!$D$8763+유형화!$F$74*hourly1!E3630/hourly1!$E$8763</f>
        <v>74.768210438129074</v>
      </c>
      <c r="C3629" s="441">
        <f>hourly1!$F3630*유형화!$G$71/hourly1!$F$8763+유형화!$G$72*hourly1!$G3630/hourly1!$F$8763+유형화!$G$74*hourly1!I3630/hourly1!$I$8763</f>
        <v>0.23261472274217984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443">
        <f>유형화!$F$71*hourly1!B3631/hourly1!$B$8763+유형화!$F$72*hourly1!C3631/hourly1!$C$8763+유형화!$F$73*hourly1!D3631/hourly1!$D$8763+유형화!$F$74*hourly1!E3631/hourly1!$E$8763</f>
        <v>74.768210438129074</v>
      </c>
      <c r="C3630" s="441">
        <f>hourly1!$F3631*유형화!$G$71/hourly1!$F$8763+유형화!$G$72*hourly1!$G3631/hourly1!$F$8763+유형화!$G$74*hourly1!I3631/hourly1!$I$8763</f>
        <v>0.23263728127465477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443">
        <f>유형화!$F$71*hourly1!B3632/hourly1!$B$8763+유형화!$F$72*hourly1!C3632/hourly1!$C$8763+유형화!$F$73*hourly1!D3632/hourly1!$D$8763+유형화!$F$74*hourly1!E3632/hourly1!$E$8763</f>
        <v>75.823601782508987</v>
      </c>
      <c r="C3631" s="441">
        <f>hourly1!$F3632*유형화!$G$71/hourly1!$F$8763+유형화!$G$72*hourly1!$G3632/hourly1!$F$8763+유형화!$G$74*hourly1!I3632/hourly1!$I$8763</f>
        <v>0.26052508512314515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443">
        <f>유형화!$F$71*hourly1!B3633/hourly1!$B$8763+유형화!$F$72*hourly1!C3633/hourly1!$C$8763+유형화!$F$73*hourly1!D3633/hourly1!$D$8763+유형화!$F$74*hourly1!E3633/hourly1!$E$8763</f>
        <v>82.639672705249694</v>
      </c>
      <c r="C3632" s="441">
        <f>hourly1!$F3633*유형화!$G$71/hourly1!$F$8763+유형화!$G$72*hourly1!$G3633/hourly1!$F$8763+유형화!$G$74*hourly1!I3633/hourly1!$I$8763</f>
        <v>0.33153030981300913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443">
        <f>유형화!$F$71*hourly1!B3634/hourly1!$B$8763+유형화!$F$72*hourly1!C3634/hourly1!$C$8763+유형화!$F$73*hourly1!D3634/hourly1!$D$8763+유형화!$F$74*hourly1!E3634/hourly1!$E$8763</f>
        <v>138.04855952505488</v>
      </c>
      <c r="C3633" s="441">
        <f>hourly1!$F3634*유형화!$G$71/hourly1!$F$8763+유형화!$G$72*hourly1!$G3634/hourly1!$F$8763+유형화!$G$74*hourly1!I3634/hourly1!$I$8763</f>
        <v>0.41004455439742782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443">
        <f>유형화!$F$71*hourly1!B3635/hourly1!$B$8763+유형화!$F$72*hourly1!C3635/hourly1!$C$8763+유형화!$F$73*hourly1!D3635/hourly1!$D$8763+유형화!$F$74*hourly1!E3635/hourly1!$E$8763</f>
        <v>141.9444562179246</v>
      </c>
      <c r="C3634" s="441">
        <f>hourly1!$F3635*유형화!$G$71/hourly1!$F$8763+유형화!$G$72*hourly1!$G3635/hourly1!$F$8763+유형화!$G$74*hourly1!I3635/hourly1!$I$8763</f>
        <v>0.52964285919844301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443">
        <f>유형화!$F$71*hourly1!B3636/hourly1!$B$8763+유형화!$F$72*hourly1!C3636/hourly1!$C$8763+유형화!$F$73*hourly1!D3636/hourly1!$D$8763+유형화!$F$74*hourly1!E3636/hourly1!$E$8763</f>
        <v>147.46150148295126</v>
      </c>
      <c r="C3635" s="441">
        <f>hourly1!$F3636*유형화!$G$71/hourly1!$F$8763+유형화!$G$72*hourly1!$G3636/hourly1!$F$8763+유형화!$G$74*hourly1!I3636/hourly1!$I$8763</f>
        <v>0.52610711243907848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443">
        <f>유형화!$F$71*hourly1!B3637/hourly1!$B$8763+유형화!$F$72*hourly1!C3637/hourly1!$C$8763+유형화!$F$73*hourly1!D3637/hourly1!$D$8763+유형화!$F$74*hourly1!E3637/hourly1!$E$8763</f>
        <v>151.88759793724881</v>
      </c>
      <c r="C3636" s="441">
        <f>hourly1!$F3637*유형화!$G$71/hourly1!$F$8763+유형화!$G$72*hourly1!$G3637/hourly1!$F$8763+유형화!$G$74*hourly1!I3637/hourly1!$I$8763</f>
        <v>0.49522526981670378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443">
        <f>유형화!$F$71*hourly1!B3638/hourly1!$B$8763+유형화!$F$72*hourly1!C3638/hourly1!$C$8763+유형화!$F$73*hourly1!D3638/hourly1!$D$8763+유형화!$F$74*hourly1!E3638/hourly1!$E$8763</f>
        <v>150.27000527679439</v>
      </c>
      <c r="C3637" s="441">
        <f>hourly1!$F3638*유형화!$G$71/hourly1!$F$8763+유형화!$G$72*hourly1!$G3638/hourly1!$F$8763+유형화!$G$74*hourly1!I3638/hourly1!$I$8763</f>
        <v>0.51561509047201282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443">
        <f>유형화!$F$71*hourly1!B3639/hourly1!$B$8763+유형화!$F$72*hourly1!C3639/hourly1!$C$8763+유형화!$F$73*hourly1!D3639/hourly1!$D$8763+유형화!$F$74*hourly1!E3639/hourly1!$E$8763</f>
        <v>148.47959760073036</v>
      </c>
      <c r="C3638" s="441">
        <f>hourly1!$F3639*유형화!$G$71/hourly1!$F$8763+유형화!$G$72*hourly1!$G3639/hourly1!$F$8763+유형화!$G$74*hourly1!I3639/hourly1!$I$8763</f>
        <v>0.51883974779160136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443">
        <f>유형화!$F$71*hourly1!B3640/hourly1!$B$8763+유형화!$F$72*hourly1!C3640/hourly1!$C$8763+유형화!$F$73*hourly1!D3640/hourly1!$D$8763+유형화!$F$74*hourly1!E3640/hourly1!$E$8763</f>
        <v>141.24200024402043</v>
      </c>
      <c r="C3639" s="441">
        <f>hourly1!$F3640*유형화!$G$71/hourly1!$F$8763+유형화!$G$72*hourly1!$G3640/hourly1!$F$8763+유형화!$G$74*hourly1!I3640/hourly1!$I$8763</f>
        <v>0.45740528371031053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443">
        <f>유형화!$F$71*hourly1!B3641/hourly1!$B$8763+유형화!$F$72*hourly1!C3641/hourly1!$C$8763+유형화!$F$73*hourly1!D3641/hourly1!$D$8763+유형화!$F$74*hourly1!E3641/hourly1!$E$8763</f>
        <v>143.79561388409758</v>
      </c>
      <c r="C3640" s="441">
        <f>hourly1!$F3641*유형화!$G$71/hourly1!$F$8763+유형화!$G$72*hourly1!$G3641/hourly1!$F$8763+유형화!$G$74*hourly1!I3641/hourly1!$I$8763</f>
        <v>0.40961927754730221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443">
        <f>유형화!$F$71*hourly1!B3642/hourly1!$B$8763+유형화!$F$72*hourly1!C3642/hourly1!$C$8763+유형화!$F$73*hourly1!D3642/hourly1!$D$8763+유형화!$F$74*hourly1!E3642/hourly1!$E$8763</f>
        <v>141.98728626483731</v>
      </c>
      <c r="C3641" s="441">
        <f>hourly1!$F3642*유형화!$G$71/hourly1!$F$8763+유형화!$G$72*hourly1!$G3642/hourly1!$F$8763+유형화!$G$74*hourly1!I3642/hourly1!$I$8763</f>
        <v>0.36869161102762132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443">
        <f>유형화!$F$71*hourly1!B3643/hourly1!$B$8763+유형화!$F$72*hourly1!C3643/hourly1!$C$8763+유형화!$F$73*hourly1!D3643/hourly1!$D$8763+유형화!$F$74*hourly1!E3643/hourly1!$E$8763</f>
        <v>140.24226520894211</v>
      </c>
      <c r="C3642" s="441">
        <f>hourly1!$F3643*유형화!$G$71/hourly1!$F$8763+유형화!$G$72*hourly1!$G3643/hourly1!$F$8763+유형화!$G$74*hourly1!I3643/hourly1!$I$8763</f>
        <v>0.40962588743988226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443">
        <f>유형화!$F$71*hourly1!B3644/hourly1!$B$8763+유형화!$F$72*hourly1!C3644/hourly1!$C$8763+유형화!$F$73*hourly1!D3644/hourly1!$D$8763+유형화!$F$74*hourly1!E3644/hourly1!$E$8763</f>
        <v>138.09880756924724</v>
      </c>
      <c r="C3643" s="441">
        <f>hourly1!$F3644*유형화!$G$71/hourly1!$F$8763+유형화!$G$72*hourly1!$G3644/hourly1!$F$8763+유형화!$G$74*hourly1!I3644/hourly1!$I$8763</f>
        <v>0.46425737730835537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443">
        <f>유형화!$F$71*hourly1!B3645/hourly1!$B$8763+유형화!$F$72*hourly1!C3645/hourly1!$C$8763+유형화!$F$73*hourly1!D3645/hourly1!$D$8763+유형화!$F$74*hourly1!E3645/hourly1!$E$8763</f>
        <v>143.92268225138312</v>
      </c>
      <c r="C3644" s="441">
        <f>hourly1!$F3645*유형화!$G$71/hourly1!$F$8763+유형화!$G$72*hourly1!$G3645/hourly1!$F$8763+유형화!$G$74*hourly1!I3645/hourly1!$I$8763</f>
        <v>0.55985764844118269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443">
        <f>유형화!$F$71*hourly1!B3646/hourly1!$B$8763+유형화!$F$72*hourly1!C3646/hourly1!$C$8763+유형화!$F$73*hourly1!D3646/hourly1!$D$8763+유형화!$F$74*hourly1!E3646/hourly1!$E$8763</f>
        <v>151.9397970573913</v>
      </c>
      <c r="C3645" s="441">
        <f>hourly1!$F3646*유형화!$G$71/hourly1!$F$8763+유형화!$G$72*hourly1!$G3646/hourly1!$F$8763+유형화!$G$74*hourly1!I3646/hourly1!$I$8763</f>
        <v>0.48821411430822292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443">
        <f>유형화!$F$71*hourly1!B3647/hourly1!$B$8763+유형화!$F$72*hourly1!C3647/hourly1!$C$8763+유형화!$F$73*hourly1!D3647/hourly1!$D$8763+유형화!$F$74*hourly1!E3647/hourly1!$E$8763</f>
        <v>80.399719274916777</v>
      </c>
      <c r="C3646" s="441">
        <f>hourly1!$F3647*유형화!$G$71/hourly1!$F$8763+유형화!$G$72*hourly1!$G3647/hourly1!$F$8763+유형화!$G$74*hourly1!I3647/hourly1!$I$8763</f>
        <v>0.36885334115157409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443">
        <f>유형화!$F$71*hourly1!B3648/hourly1!$B$8763+유형화!$F$72*hourly1!C3648/hourly1!$C$8763+유형화!$F$73*hourly1!D3648/hourly1!$D$8763+유형화!$F$74*hourly1!E3648/hourly1!$E$8763</f>
        <v>78.270493359282014</v>
      </c>
      <c r="C3647" s="441">
        <f>hourly1!$F3648*유형화!$G$71/hourly1!$F$8763+유형화!$G$72*hourly1!$G3648/hourly1!$F$8763+유형화!$G$74*hourly1!I3648/hourly1!$I$8763</f>
        <v>0.36548550992022866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443">
        <f>유형화!$F$71*hourly1!B3649/hourly1!$B$8763+유형화!$F$72*hourly1!C3649/hourly1!$C$8763+유형화!$F$73*hourly1!D3649/hourly1!$D$8763+유형화!$F$74*hourly1!E3649/hourly1!$E$8763</f>
        <v>76.141262703712897</v>
      </c>
      <c r="C3648" s="441">
        <f>hourly1!$F3649*유형화!$G$71/hourly1!$F$8763+유형화!$G$72*hourly1!$G3649/hourly1!$F$8763+유형화!$G$74*hourly1!I3649/hourly1!$I$8763</f>
        <v>0.33824923529999285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443">
        <f>유형화!$F$71*hourly1!B3650/hourly1!$B$8763+유형화!$F$72*hourly1!C3650/hourly1!$C$8763+유형화!$F$73*hourly1!D3650/hourly1!$D$8763+유형화!$F$74*hourly1!E3650/hourly1!$E$8763</f>
        <v>75.085871359332984</v>
      </c>
      <c r="C3649" s="441">
        <f>hourly1!$F3650*유형화!$G$71/hourly1!$F$8763+유형화!$G$72*hourly1!$G3650/hourly1!$F$8763+유형화!$G$74*hourly1!I3650/hourly1!$I$8763</f>
        <v>0.29068832933200384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443">
        <f>유형화!$F$71*hourly1!B3651/hourly1!$B$8763+유형화!$F$72*hourly1!C3651/hourly1!$C$8763+유형화!$F$73*hourly1!D3651/hourly1!$D$8763+유형화!$F$74*hourly1!E3651/hourly1!$E$8763</f>
        <v>75.085871359332984</v>
      </c>
      <c r="C3650" s="441">
        <f>hourly1!$F3651*유형화!$G$71/hourly1!$F$8763+유형화!$G$72*hourly1!$G3651/hourly1!$F$8763+유형화!$G$74*hourly1!I3651/hourly1!$I$8763</f>
        <v>0.26094799696583387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443">
        <f>유형화!$F$71*hourly1!B3652/hourly1!$B$8763+유형화!$F$72*hourly1!C3652/hourly1!$C$8763+유형화!$F$73*hourly1!D3652/hourly1!$D$8763+유형화!$F$74*hourly1!E3652/hourly1!$E$8763</f>
        <v>74.768210438129074</v>
      </c>
      <c r="C3651" s="441">
        <f>hourly1!$F3652*유형화!$G$71/hourly1!$F$8763+유형화!$G$72*hourly1!$G3652/hourly1!$F$8763+유형화!$G$74*hourly1!I3652/hourly1!$I$8763</f>
        <v>0.25010874339405981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443">
        <f>유형화!$F$71*hourly1!B3653/hourly1!$B$8763+유형화!$F$72*hourly1!C3653/hourly1!$C$8763+유형화!$F$73*hourly1!D3653/hourly1!$D$8763+유형화!$F$74*hourly1!E3653/hourly1!$E$8763</f>
        <v>74.768210438129074</v>
      </c>
      <c r="C3652" s="441">
        <f>hourly1!$F3653*유형화!$G$71/hourly1!$F$8763+유형화!$G$72*hourly1!$G3653/hourly1!$F$8763+유형화!$G$74*hourly1!I3653/hourly1!$I$8763</f>
        <v>0.24314640406472565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443">
        <f>유형화!$F$71*hourly1!B3654/hourly1!$B$8763+유형화!$F$72*hourly1!C3654/hourly1!$C$8763+유형화!$F$73*hourly1!D3654/hourly1!$D$8763+유형화!$F$74*hourly1!E3654/hourly1!$E$8763</f>
        <v>74.768210438129074</v>
      </c>
      <c r="C3653" s="441">
        <f>hourly1!$F3654*유형화!$G$71/hourly1!$F$8763+유형화!$G$72*hourly1!$G3654/hourly1!$F$8763+유형화!$G$74*hourly1!I3654/hourly1!$I$8763</f>
        <v>0.23259161843875792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443">
        <f>유형화!$F$71*hourly1!B3655/hourly1!$B$8763+유형화!$F$72*hourly1!C3655/hourly1!$C$8763+유형화!$F$73*hourly1!D3655/hourly1!$D$8763+유형화!$F$74*hourly1!E3655/hourly1!$E$8763</f>
        <v>74.768210438129074</v>
      </c>
      <c r="C3654" s="441">
        <f>hourly1!$F3655*유형화!$G$71/hourly1!$F$8763+유형화!$G$72*hourly1!$G3655/hourly1!$F$8763+유형화!$G$74*hourly1!I3655/hourly1!$I$8763</f>
        <v>0.23260926503271009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443">
        <f>유형화!$F$71*hourly1!B3656/hourly1!$B$8763+유형화!$F$72*hourly1!C3656/hourly1!$C$8763+유형화!$F$73*hourly1!D3656/hourly1!$D$8763+유형화!$F$74*hourly1!E3656/hourly1!$E$8763</f>
        <v>75.823601782508987</v>
      </c>
      <c r="C3655" s="441">
        <f>hourly1!$F3656*유형화!$G$71/hourly1!$F$8763+유형화!$G$72*hourly1!$G3656/hourly1!$F$8763+유형화!$G$74*hourly1!I3656/hourly1!$I$8763</f>
        <v>0.24316174629245726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443">
        <f>유형화!$F$71*hourly1!B3657/hourly1!$B$8763+유형화!$F$72*hourly1!C3657/hourly1!$C$8763+유형화!$F$73*hourly1!D3657/hourly1!$D$8763+유형화!$F$74*hourly1!E3657/hourly1!$E$8763</f>
        <v>82.639672705249694</v>
      </c>
      <c r="C3656" s="441">
        <f>hourly1!$F3657*유형화!$G$71/hourly1!$F$8763+유형화!$G$72*hourly1!$G3657/hourly1!$F$8763+유형화!$G$74*hourly1!I3657/hourly1!$I$8763</f>
        <v>0.29436858410988331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443">
        <f>유형화!$F$71*hourly1!B3658/hourly1!$B$8763+유형화!$F$72*hourly1!C3658/hourly1!$C$8763+유형화!$F$73*hourly1!D3658/hourly1!$D$8763+유형화!$F$74*hourly1!E3658/hourly1!$E$8763</f>
        <v>77.938527316167665</v>
      </c>
      <c r="C3657" s="441">
        <f>hourly1!$F3658*유형화!$G$71/hourly1!$F$8763+유형화!$G$72*hourly1!$G3658/hourly1!$F$8763+유형화!$G$74*hourly1!I3658/hourly1!$I$8763</f>
        <v>0.37330513412482674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443">
        <f>유형화!$F$71*hourly1!B3659/hourly1!$B$8763+유형화!$F$72*hourly1!C3659/hourly1!$C$8763+유형화!$F$73*hourly1!D3659/hourly1!$D$8763+유형화!$F$74*hourly1!E3659/hourly1!$E$8763</f>
        <v>81.805534109089038</v>
      </c>
      <c r="C3658" s="441">
        <f>hourly1!$F3659*유형화!$G$71/hourly1!$F$8763+유형화!$G$72*hourly1!$G3659/hourly1!$F$8763+유형화!$G$74*hourly1!I3659/hourly1!$I$8763</f>
        <v>0.4637358628479139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443">
        <f>유형화!$F$71*hourly1!B3660/hourly1!$B$8763+유형화!$F$72*hourly1!C3660/hourly1!$C$8763+유형화!$F$73*hourly1!D3660/hourly1!$D$8763+유형화!$F$74*hourly1!E3660/hourly1!$E$8763</f>
        <v>87.290679615846273</v>
      </c>
      <c r="C3659" s="441">
        <f>hourly1!$F3660*유형화!$G$71/hourly1!$F$8763+유형화!$G$72*hourly1!$G3660/hourly1!$F$8763+유형화!$G$74*hourly1!I3660/hourly1!$I$8763</f>
        <v>0.54283262695640189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443">
        <f>유형화!$F$71*hourly1!B3661/hourly1!$B$8763+유형화!$F$72*hourly1!C3661/hourly1!$C$8763+유형화!$F$73*hourly1!D3661/hourly1!$D$8763+유형화!$F$74*hourly1!E3661/hourly1!$E$8763</f>
        <v>91.581522043068276</v>
      </c>
      <c r="C3660" s="441">
        <f>hourly1!$F3661*유형화!$G$71/hourly1!$F$8763+유형화!$G$72*hourly1!$G3661/hourly1!$F$8763+유형화!$G$74*hourly1!I3661/hourly1!$I$8763</f>
        <v>0.5766435616099711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443">
        <f>유형화!$F$71*hourly1!B3662/hourly1!$B$8763+유형화!$F$72*hourly1!C3662/hourly1!$C$8763+유형화!$F$73*hourly1!D3662/hourly1!$D$8763+유형화!$F$74*hourly1!E3662/hourly1!$E$8763</f>
        <v>89.755680366333195</v>
      </c>
      <c r="C3661" s="441">
        <f>hourly1!$F3662*유형화!$G$71/hourly1!$F$8763+유형화!$G$72*hourly1!$G3662/hourly1!$F$8763+유형화!$G$74*hourly1!I3662/hourly1!$I$8763</f>
        <v>0.59538751901285558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443">
        <f>유형화!$F$71*hourly1!B3663/hourly1!$B$8763+유형화!$F$72*hourly1!C3663/hourly1!$C$8763+유형화!$F$73*hourly1!D3663/hourly1!$D$8763+유형화!$F$74*hourly1!E3663/hourly1!$E$8763</f>
        <v>87.926447887893403</v>
      </c>
      <c r="C3662" s="441">
        <f>hourly1!$F3663*유형화!$G$71/hourly1!$F$8763+유형화!$G$72*hourly1!$G3663/hourly1!$F$8763+유형화!$G$74*hourly1!I3663/hourly1!$I$8763</f>
        <v>0.54237957642919754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443">
        <f>유형화!$F$71*hourly1!B3664/hourly1!$B$8763+유형화!$F$72*hourly1!C3664/hourly1!$C$8763+유형화!$F$73*hourly1!D3664/hourly1!$D$8763+유형화!$F$74*hourly1!E3664/hourly1!$E$8763</f>
        <v>80.637204206354284</v>
      </c>
      <c r="C3663" s="441">
        <f>hourly1!$F3664*유형화!$G$71/hourly1!$F$8763+유형화!$G$72*hourly1!$G3664/hourly1!$F$8763+유형화!$G$74*hourly1!I3664/hourly1!$I$8763</f>
        <v>0.49718046391363024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443">
        <f>유형화!$F$71*hourly1!B3665/hourly1!$B$8763+유형화!$F$72*hourly1!C3665/hourly1!$C$8763+유형화!$F$73*hourly1!D3665/hourly1!$D$8763+유형화!$F$74*hourly1!E3665/hourly1!$E$8763</f>
        <v>83.233505695313269</v>
      </c>
      <c r="C3664" s="441">
        <f>hourly1!$F3665*유형화!$G$71/hourly1!$F$8763+유형화!$G$72*hourly1!$G3665/hourly1!$F$8763+유형화!$G$74*hourly1!I3665/hourly1!$I$8763</f>
        <v>0.43690139692708324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443">
        <f>유형화!$F$71*hourly1!B3666/hourly1!$B$8763+유형화!$F$72*hourly1!C3666/hourly1!$C$8763+유형화!$F$73*hourly1!D3666/hourly1!$D$8763+유형화!$F$74*hourly1!E3666/hourly1!$E$8763</f>
        <v>81.407664018578174</v>
      </c>
      <c r="C3665" s="441">
        <f>hourly1!$F3666*유형화!$G$71/hourly1!$F$8763+유형화!$G$72*hourly1!$G3666/hourly1!$F$8763+유형화!$G$74*hourly1!I3666/hourly1!$I$8763</f>
        <v>0.41056843386530617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443">
        <f>유형화!$F$71*hourly1!B3667/hourly1!$B$8763+유형화!$F$72*hourly1!C3667/hourly1!$C$8763+유형화!$F$73*hourly1!D3667/hourly1!$D$8763+유형화!$F$74*hourly1!E3667/hourly1!$E$8763</f>
        <v>79.58181286197437</v>
      </c>
      <c r="C3666" s="441">
        <f>hourly1!$F3667*유형화!$G$71/hourly1!$F$8763+유형화!$G$72*hourly1!$G3667/hourly1!$F$8763+유형화!$G$74*hourly1!I3667/hourly1!$I$8763</f>
        <v>0.3278484783635045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443">
        <f>유형화!$F$71*hourly1!B3668/hourly1!$B$8763+유형화!$F$72*hourly1!C3668/hourly1!$C$8763+유형화!$F$73*hourly1!D3668/hourly1!$D$8763+유형화!$F$74*hourly1!E3668/hourly1!$E$8763</f>
        <v>77.303172294219308</v>
      </c>
      <c r="C3667" s="441">
        <f>hourly1!$F3668*유형화!$G$71/hourly1!$F$8763+유형화!$G$72*hourly1!$G3668/hourly1!$F$8763+유형화!$G$74*hourly1!I3668/hourly1!$I$8763</f>
        <v>0.42568313575324435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443">
        <f>유형화!$F$71*hourly1!B3669/hourly1!$B$8763+유형화!$F$72*hourly1!C3669/hourly1!$C$8763+유형화!$F$73*hourly1!D3669/hourly1!$D$8763+유형화!$F$74*hourly1!E3669/hourly1!$E$8763</f>
        <v>83.275027727198065</v>
      </c>
      <c r="C3668" s="441">
        <f>hourly1!$F3669*유형화!$G$71/hourly1!$F$8763+유형화!$G$72*hourly1!$G3669/hourly1!$F$8763+유형화!$G$74*hourly1!I3669/hourly1!$I$8763</f>
        <v>0.48973305549486912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443">
        <f>유형화!$F$71*hourly1!B3670/hourly1!$B$8763+유형화!$F$72*hourly1!C3670/hourly1!$C$8763+유형화!$F$73*hourly1!D3670/hourly1!$D$8763+유형화!$F$74*hourly1!E3670/hourly1!$E$8763</f>
        <v>91.441545264358254</v>
      </c>
      <c r="C3669" s="441">
        <f>hourly1!$F3670*유형화!$G$71/hourly1!$F$8763+유형화!$G$72*hourly1!$G3670/hourly1!$F$8763+유형화!$G$74*hourly1!I3670/hourly1!$I$8763</f>
        <v>0.51241256719638362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443">
        <f>유형화!$F$71*hourly1!B3671/hourly1!$B$8763+유형화!$F$72*hourly1!C3671/hourly1!$C$8763+유형화!$F$73*hourly1!D3671/hourly1!$D$8763+유형화!$F$74*hourly1!E3671/hourly1!$E$8763</f>
        <v>80.399719274916777</v>
      </c>
      <c r="C3670" s="441">
        <f>hourly1!$F3671*유형화!$G$71/hourly1!$F$8763+유형화!$G$72*hourly1!$G3671/hourly1!$F$8763+유형화!$G$74*hourly1!I3671/hourly1!$I$8763</f>
        <v>0.36934022947749207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443">
        <f>유형화!$F$71*hourly1!B3672/hourly1!$B$8763+유형화!$F$72*hourly1!C3672/hourly1!$C$8763+유형화!$F$73*hourly1!D3672/hourly1!$D$8763+유형화!$F$74*hourly1!E3672/hourly1!$E$8763</f>
        <v>78.270493359282014</v>
      </c>
      <c r="C3671" s="441">
        <f>hourly1!$F3672*유형화!$G$71/hourly1!$F$8763+유형화!$G$72*hourly1!$G3672/hourly1!$F$8763+유형화!$G$74*hourly1!I3672/hourly1!$I$8763</f>
        <v>0.35807806406302933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443">
        <f>유형화!$F$71*hourly1!B3673/hourly1!$B$8763+유형화!$F$72*hourly1!C3673/hourly1!$C$8763+유형화!$F$73*hourly1!D3673/hourly1!$D$8763+유형화!$F$74*hourly1!E3673/hourly1!$E$8763</f>
        <v>76.141262703712897</v>
      </c>
      <c r="C3672" s="441">
        <f>hourly1!$F3673*유형화!$G$71/hourly1!$F$8763+유형화!$G$72*hourly1!$G3673/hourly1!$F$8763+유형화!$G$74*hourly1!I3673/hourly1!$I$8763</f>
        <v>0.3468186275033015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443">
        <f>유형화!$F$71*hourly1!B3674/hourly1!$B$8763+유형화!$F$72*hourly1!C3674/hourly1!$C$8763+유형화!$F$73*hourly1!D3674/hourly1!$D$8763+유형화!$F$74*hourly1!E3674/hourly1!$E$8763</f>
        <v>75.085871359332984</v>
      </c>
      <c r="C3673" s="441">
        <f>hourly1!$F3674*유형화!$G$71/hourly1!$F$8763+유형화!$G$72*hourly1!$G3674/hourly1!$F$8763+유형화!$G$74*hourly1!I3674/hourly1!$I$8763</f>
        <v>0.29054139566483511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443">
        <f>유형화!$F$71*hourly1!B3675/hourly1!$B$8763+유형화!$F$72*hourly1!C3675/hourly1!$C$8763+유형화!$F$73*hourly1!D3675/hourly1!$D$8763+유형화!$F$74*hourly1!E3675/hourly1!$E$8763</f>
        <v>75.085871359332984</v>
      </c>
      <c r="C3674" s="441">
        <f>hourly1!$F3675*유형화!$G$71/hourly1!$F$8763+유형화!$G$72*hourly1!$G3675/hourly1!$F$8763+유형화!$G$74*hourly1!I3675/hourly1!$I$8763</f>
        <v>0.25165733813549107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443">
        <f>유형화!$F$71*hourly1!B3676/hourly1!$B$8763+유형화!$F$72*hourly1!C3676/hourly1!$C$8763+유형화!$F$73*hourly1!D3676/hourly1!$D$8763+유형화!$F$74*hourly1!E3676/hourly1!$E$8763</f>
        <v>74.768210438129074</v>
      </c>
      <c r="C3675" s="441">
        <f>hourly1!$F3676*유형화!$G$71/hourly1!$F$8763+유형화!$G$72*hourly1!$G3676/hourly1!$F$8763+유형화!$G$74*hourly1!I3676/hourly1!$I$8763</f>
        <v>0.23732472601456756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443">
        <f>유형화!$F$71*hourly1!B3677/hourly1!$B$8763+유형화!$F$72*hourly1!C3677/hourly1!$C$8763+유형화!$F$73*hourly1!D3677/hourly1!$D$8763+유형화!$F$74*hourly1!E3677/hourly1!$E$8763</f>
        <v>74.768210438129074</v>
      </c>
      <c r="C3676" s="441">
        <f>hourly1!$F3677*유형화!$G$71/hourly1!$F$8763+유형화!$G$72*hourly1!$G3677/hourly1!$F$8763+유형화!$G$74*hourly1!I3677/hourly1!$I$8763</f>
        <v>0.23439436051783022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443">
        <f>유형화!$F$71*hourly1!B3678/hourly1!$B$8763+유형화!$F$72*hourly1!C3678/hourly1!$C$8763+유형화!$F$73*hourly1!D3678/hourly1!$D$8763+유형화!$F$74*hourly1!E3678/hourly1!$E$8763</f>
        <v>74.768210438129074</v>
      </c>
      <c r="C3677" s="441">
        <f>hourly1!$F3678*유형화!$G$71/hourly1!$F$8763+유형화!$G$72*hourly1!$G3678/hourly1!$F$8763+유형화!$G$74*hourly1!I3678/hourly1!$I$8763</f>
        <v>0.23441837443949709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443">
        <f>유형화!$F$71*hourly1!B3679/hourly1!$B$8763+유형화!$F$72*hourly1!C3679/hourly1!$C$8763+유형화!$F$73*hourly1!D3679/hourly1!$D$8763+유형화!$F$74*hourly1!E3679/hourly1!$E$8763</f>
        <v>74.768210438129074</v>
      </c>
      <c r="C3678" s="441">
        <f>hourly1!$F3679*유형화!$G$71/hourly1!$F$8763+유형화!$G$72*hourly1!$G3679/hourly1!$F$8763+유형화!$G$74*hourly1!I3679/hourly1!$I$8763</f>
        <v>0.23253267517648463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443">
        <f>유형화!$F$71*hourly1!B3680/hourly1!$B$8763+유형화!$F$72*hourly1!C3680/hourly1!$C$8763+유형화!$F$73*hourly1!D3680/hourly1!$D$8763+유형화!$F$74*hourly1!E3680/hourly1!$E$8763</f>
        <v>75.823601782508987</v>
      </c>
      <c r="C3679" s="441">
        <f>hourly1!$F3680*유형화!$G$71/hourly1!$F$8763+유형화!$G$72*hourly1!$G3680/hourly1!$F$8763+유형화!$G$74*hourly1!I3680/hourly1!$I$8763</f>
        <v>0.37016040192836108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443">
        <f>유형화!$F$71*hourly1!B3681/hourly1!$B$8763+유형화!$F$72*hourly1!C3681/hourly1!$C$8763+유형화!$F$73*hourly1!D3681/hourly1!$D$8763+유형화!$F$74*hourly1!E3681/hourly1!$E$8763</f>
        <v>82.639672705249694</v>
      </c>
      <c r="C3680" s="441">
        <f>hourly1!$F3681*유형화!$G$71/hourly1!$F$8763+유형화!$G$72*hourly1!$G3681/hourly1!$F$8763+유형화!$G$74*hourly1!I3681/hourly1!$I$8763</f>
        <v>0.61743248102668857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443">
        <f>유형화!$F$71*hourly1!B3682/hourly1!$B$8763+유형화!$F$72*hourly1!C3682/hourly1!$C$8763+유형화!$F$73*hourly1!D3682/hourly1!$D$8763+유형화!$F$74*hourly1!E3682/hourly1!$E$8763</f>
        <v>213.66225344764678</v>
      </c>
      <c r="C3681" s="441">
        <f>hourly1!$F3682*유형화!$G$71/hourly1!$F$8763+유형화!$G$72*hourly1!$G3682/hourly1!$F$8763+유형화!$G$74*hourly1!I3682/hourly1!$I$8763</f>
        <v>0.54171203791983169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443">
        <f>유형화!$F$71*hourly1!B3683/hourly1!$B$8763+유형화!$F$72*hourly1!C3683/hourly1!$C$8763+유형화!$F$73*hourly1!D3683/hourly1!$D$8763+유형화!$F$74*hourly1!E3683/hourly1!$E$8763</f>
        <v>358.75982789629273</v>
      </c>
      <c r="C3682" s="441">
        <f>hourly1!$F3683*유형화!$G$71/hourly1!$F$8763+유형화!$G$72*hourly1!$G3683/hourly1!$F$8763+유형화!$G$74*hourly1!I3683/hourly1!$I$8763</f>
        <v>0.48581793728614053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443">
        <f>유형화!$F$71*hourly1!B3684/hourly1!$B$8763+유형화!$F$72*hourly1!C3684/hourly1!$C$8763+유형화!$F$73*hourly1!D3684/hourly1!$D$8763+유형화!$F$74*hourly1!E3684/hourly1!$E$8763</f>
        <v>451.00618716083437</v>
      </c>
      <c r="C3683" s="441">
        <f>hourly1!$F3684*유형화!$G$71/hourly1!$F$8763+유형화!$G$72*hourly1!$G3684/hourly1!$F$8763+유형화!$G$74*hourly1!I3684/hourly1!$I$8763</f>
        <v>0.42188135597783805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443">
        <f>유형화!$F$71*hourly1!B3685/hourly1!$B$8763+유형화!$F$72*hourly1!C3685/hourly1!$C$8763+유형화!$F$73*hourly1!D3685/hourly1!$D$8763+유형화!$F$74*hourly1!E3685/hourly1!$E$8763</f>
        <v>541.89255894014912</v>
      </c>
      <c r="C3684" s="441">
        <f>hourly1!$F3685*유형화!$G$71/hourly1!$F$8763+유형화!$G$72*hourly1!$G3685/hourly1!$F$8763+유형화!$G$74*hourly1!I3685/hourly1!$I$8763</f>
        <v>0.39784833232782685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443">
        <f>유형화!$F$71*hourly1!B3686/hourly1!$B$8763+유형화!$F$72*hourly1!C3686/hourly1!$C$8763+유형화!$F$73*hourly1!D3686/hourly1!$D$8763+유형화!$F$74*hourly1!E3686/hourly1!$E$8763</f>
        <v>453.4447627772422</v>
      </c>
      <c r="C3685" s="441">
        <f>hourly1!$F3686*유형화!$G$71/hourly1!$F$8763+유형화!$G$72*hourly1!$G3686/hourly1!$F$8763+유형화!$G$74*hourly1!I3686/hourly1!$I$8763</f>
        <v>0.38577054255371868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443">
        <f>유형화!$F$71*hourly1!B3687/hourly1!$B$8763+유형화!$F$72*hourly1!C3687/hourly1!$C$8763+유형화!$F$73*hourly1!D3687/hourly1!$D$8763+유형화!$F$74*hourly1!E3687/hourly1!$E$8763</f>
        <v>246.31418914038727</v>
      </c>
      <c r="C3686" s="441">
        <f>hourly1!$F3687*유형화!$G$71/hourly1!$F$8763+유형화!$G$72*hourly1!$G3687/hourly1!$F$8763+유형화!$G$74*hourly1!I3687/hourly1!$I$8763</f>
        <v>0.46915664181691119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443">
        <f>유형화!$F$71*hourly1!B3688/hourly1!$B$8763+유형화!$F$72*hourly1!C3688/hourly1!$C$8763+유형화!$F$73*hourly1!D3688/hourly1!$D$8763+유형화!$F$74*hourly1!E3688/hourly1!$E$8763</f>
        <v>357.84567223389104</v>
      </c>
      <c r="C3687" s="441">
        <f>hourly1!$F3688*유형화!$G$71/hourly1!$F$8763+유형화!$G$72*hourly1!$G3688/hourly1!$F$8763+유형화!$G$74*hourly1!I3688/hourly1!$I$8763</f>
        <v>0.44135919338075319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443">
        <f>유형화!$F$71*hourly1!B3689/hourly1!$B$8763+유형화!$F$72*hourly1!C3689/hourly1!$C$8763+유형화!$F$73*hourly1!D3689/hourly1!$D$8763+유형화!$F$74*hourly1!E3689/hourly1!$E$8763</f>
        <v>533.72460795894665</v>
      </c>
      <c r="C3688" s="441">
        <f>hourly1!$F3689*유형화!$G$71/hourly1!$F$8763+유형화!$G$72*hourly1!$G3689/hourly1!$F$8763+유형화!$G$74*hourly1!I3689/hourly1!$I$8763</f>
        <v>0.34593993627867298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443">
        <f>유형화!$F$71*hourly1!B3690/hourly1!$B$8763+유형화!$F$72*hourly1!C3690/hourly1!$C$8763+유형화!$F$73*hourly1!D3690/hourly1!$D$8763+유형화!$F$74*hourly1!E3690/hourly1!$E$8763</f>
        <v>445.28448574977506</v>
      </c>
      <c r="C3689" s="441">
        <f>hourly1!$F3690*유형화!$G$71/hourly1!$F$8763+유형화!$G$72*hourly1!$G3690/hourly1!$F$8763+유형화!$G$74*hourly1!I3690/hourly1!$I$8763</f>
        <v>0.33007255561364152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443">
        <f>유형화!$F$71*hourly1!B3691/hourly1!$B$8763+유형화!$F$72*hourly1!C3691/hourly1!$C$8763+유형화!$F$73*hourly1!D3691/hourly1!$D$8763+유형화!$F$74*hourly1!E3691/hourly1!$E$8763</f>
        <v>389.03468926643836</v>
      </c>
      <c r="C3690" s="441">
        <f>hourly1!$F3691*유형화!$G$71/hourly1!$F$8763+유형화!$G$72*hourly1!$G3691/hourly1!$F$8763+유형화!$G$74*hourly1!I3691/hourly1!$I$8763</f>
        <v>0.34592410892121073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443">
        <f>유형화!$F$71*hourly1!B3692/hourly1!$B$8763+유형화!$F$72*hourly1!C3692/hourly1!$C$8763+유형화!$F$73*hourly1!D3692/hourly1!$D$8763+유형화!$F$74*hourly1!E3692/hourly1!$E$8763</f>
        <v>213.37518406282788</v>
      </c>
      <c r="C3691" s="441">
        <f>hourly1!$F3692*유형화!$G$71/hourly1!$F$8763+유형화!$G$72*hourly1!$G3692/hourly1!$F$8763+유형화!$G$74*hourly1!I3692/hourly1!$I$8763</f>
        <v>0.44139782183555576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443">
        <f>유형화!$F$71*hourly1!B3693/hourly1!$B$8763+유형화!$F$72*hourly1!C3693/hourly1!$C$8763+유형화!$F$73*hourly1!D3693/hourly1!$D$8763+유형화!$F$74*hourly1!E3693/hourly1!$E$8763</f>
        <v>143.78418610920255</v>
      </c>
      <c r="C3692" s="441">
        <f>hourly1!$F3693*유형화!$G$71/hourly1!$F$8763+유형화!$G$72*hourly1!$G3693/hourly1!$F$8763+유형화!$G$74*hourly1!I3693/hourly1!$I$8763</f>
        <v>0.53295623461752317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443">
        <f>유형화!$F$71*hourly1!B3694/hourly1!$B$8763+유형화!$F$72*hourly1!C3694/hourly1!$C$8763+유형화!$F$73*hourly1!D3694/hourly1!$D$8763+유형화!$F$74*hourly1!E3694/hourly1!$E$8763</f>
        <v>151.79618652603202</v>
      </c>
      <c r="C3693" s="441">
        <f>hourly1!$F3694*유형화!$G$71/hourly1!$F$8763+유형화!$G$72*hourly1!$G3694/hourly1!$F$8763+유형화!$G$74*hourly1!I3694/hourly1!$I$8763</f>
        <v>0.53698766267917297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443">
        <f>유형화!$F$71*hourly1!B3695/hourly1!$B$8763+유형화!$F$72*hourly1!C3695/hourly1!$C$8763+유형화!$F$73*hourly1!D3695/hourly1!$D$8763+유형화!$F$74*hourly1!E3695/hourly1!$E$8763</f>
        <v>80.399719274916777</v>
      </c>
      <c r="C3694" s="441">
        <f>hourly1!$F3695*유형화!$G$71/hourly1!$F$8763+유형화!$G$72*hourly1!$G3695/hourly1!$F$8763+유형화!$G$74*hourly1!I3695/hourly1!$I$8763</f>
        <v>0.46537657159695056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443">
        <f>유형화!$F$71*hourly1!B3696/hourly1!$B$8763+유형화!$F$72*hourly1!C3696/hourly1!$C$8763+유형화!$F$73*hourly1!D3696/hourly1!$D$8763+유형화!$F$74*hourly1!E3696/hourly1!$E$8763</f>
        <v>78.270493359282014</v>
      </c>
      <c r="C3695" s="441">
        <f>hourly1!$F3696*유형화!$G$71/hourly1!$F$8763+유형화!$G$72*hourly1!$G3696/hourly1!$F$8763+유형화!$G$74*hourly1!I3696/hourly1!$I$8763</f>
        <v>0.39768399463157122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443">
        <f>유형화!$F$71*hourly1!B3697/hourly1!$B$8763+유형화!$F$72*hourly1!C3697/hourly1!$C$8763+유형화!$F$73*hourly1!D3697/hourly1!$D$8763+유형화!$F$74*hourly1!E3697/hourly1!$E$8763</f>
        <v>76.141262703712897</v>
      </c>
      <c r="C3696" s="441">
        <f>hourly1!$F3697*유형화!$G$71/hourly1!$F$8763+유형화!$G$72*hourly1!$G3697/hourly1!$F$8763+유형화!$G$74*hourly1!I3697/hourly1!$I$8763</f>
        <v>0.3181983384027548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443">
        <f>유형화!$F$71*hourly1!B3698/hourly1!$B$8763+유형화!$F$72*hourly1!C3698/hourly1!$C$8763+유형화!$F$73*hourly1!D3698/hourly1!$D$8763+유형화!$F$74*hourly1!E3698/hourly1!$E$8763</f>
        <v>75.085871359332984</v>
      </c>
      <c r="C3697" s="441">
        <f>hourly1!$F3698*유형화!$G$71/hourly1!$F$8763+유형화!$G$72*hourly1!$G3698/hourly1!$F$8763+유형화!$G$74*hourly1!I3698/hourly1!$I$8763</f>
        <v>0.29445087424044436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443">
        <f>유형화!$F$71*hourly1!B3699/hourly1!$B$8763+유형화!$F$72*hourly1!C3699/hourly1!$C$8763+유형화!$F$73*hourly1!D3699/hourly1!$D$8763+유형화!$F$74*hourly1!E3699/hourly1!$E$8763</f>
        <v>75.085871359332984</v>
      </c>
      <c r="C3698" s="441">
        <f>hourly1!$F3699*유형화!$G$71/hourly1!$F$8763+유형화!$G$72*hourly1!$G3699/hourly1!$F$8763+유형화!$G$74*hourly1!I3699/hourly1!$I$8763</f>
        <v>0.2515335087717443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443">
        <f>유형화!$F$71*hourly1!B3700/hourly1!$B$8763+유형화!$F$72*hourly1!C3700/hourly1!$C$8763+유형화!$F$73*hourly1!D3700/hourly1!$D$8763+유형화!$F$74*hourly1!E3700/hourly1!$E$8763</f>
        <v>74.768210438129074</v>
      </c>
      <c r="C3699" s="441">
        <f>hourly1!$F3700*유형화!$G$71/hourly1!$F$8763+유형화!$G$72*hourly1!$G3700/hourly1!$F$8763+유형화!$G$74*hourly1!I3700/hourly1!$I$8763</f>
        <v>0.23718282556835427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443">
        <f>유형화!$F$71*hourly1!B3701/hourly1!$B$8763+유형화!$F$72*hourly1!C3701/hourly1!$C$8763+유형화!$F$73*hourly1!D3701/hourly1!$D$8763+유형화!$F$74*hourly1!E3701/hourly1!$E$8763</f>
        <v>74.768210438129074</v>
      </c>
      <c r="C3700" s="441">
        <f>hourly1!$F3701*유형화!$G$71/hourly1!$F$8763+유형화!$G$72*hourly1!$G3701/hourly1!$F$8763+유형화!$G$74*hourly1!I3701/hourly1!$I$8763</f>
        <v>0.23395707670687116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443">
        <f>유형화!$F$71*hourly1!B3702/hourly1!$B$8763+유형화!$F$72*hourly1!C3702/hourly1!$C$8763+유형화!$F$73*hourly1!D3702/hourly1!$D$8763+유형화!$F$74*hourly1!E3702/hourly1!$E$8763</f>
        <v>74.768210438129074</v>
      </c>
      <c r="C3701" s="441">
        <f>hourly1!$F3702*유형화!$G$71/hourly1!$F$8763+유형화!$G$72*hourly1!$G3702/hourly1!$F$8763+유형화!$G$74*hourly1!I3702/hourly1!$I$8763</f>
        <v>0.23394731347104197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443">
        <f>유형화!$F$71*hourly1!B3703/hourly1!$B$8763+유형화!$F$72*hourly1!C3703/hourly1!$C$8763+유형화!$F$73*hourly1!D3703/hourly1!$D$8763+유형화!$F$74*hourly1!E3703/hourly1!$E$8763</f>
        <v>74.768210438129074</v>
      </c>
      <c r="C3702" s="441">
        <f>hourly1!$F3703*유형화!$G$71/hourly1!$F$8763+유형화!$G$72*hourly1!$G3703/hourly1!$F$8763+유형화!$G$74*hourly1!I3703/hourly1!$I$8763</f>
        <v>0.23223935361309414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443">
        <f>유형화!$F$71*hourly1!B3704/hourly1!$B$8763+유형화!$F$72*hourly1!C3704/hourly1!$C$8763+유형화!$F$73*hourly1!D3704/hourly1!$D$8763+유형화!$F$74*hourly1!E3704/hourly1!$E$8763</f>
        <v>75.823601782508987</v>
      </c>
      <c r="C3703" s="441">
        <f>hourly1!$F3704*유형화!$G$71/hourly1!$F$8763+유형화!$G$72*hourly1!$G3704/hourly1!$F$8763+유형화!$G$74*hourly1!I3704/hourly1!$I$8763</f>
        <v>0.36981050211013422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443">
        <f>유형화!$F$71*hourly1!B3705/hourly1!$B$8763+유형화!$F$72*hourly1!C3705/hourly1!$C$8763+유형화!$F$73*hourly1!D3705/hourly1!$D$8763+유형화!$F$74*hourly1!E3705/hourly1!$E$8763</f>
        <v>82.639672705249694</v>
      </c>
      <c r="C3704" s="441">
        <f>hourly1!$F3705*유형화!$G$71/hourly1!$F$8763+유형화!$G$72*hourly1!$G3705/hourly1!$F$8763+유형화!$G$74*hourly1!I3705/hourly1!$I$8763</f>
        <v>0.61652801728511952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443">
        <f>유형화!$F$71*hourly1!B3706/hourly1!$B$8763+유형화!$F$72*hourly1!C3706/hourly1!$C$8763+유형화!$F$73*hourly1!D3706/hourly1!$D$8763+유형화!$F$74*hourly1!E3706/hourly1!$E$8763</f>
        <v>213.72872154723262</v>
      </c>
      <c r="C3705" s="441">
        <f>hourly1!$F3706*유형화!$G$71/hourly1!$F$8763+유형화!$G$72*hourly1!$G3706/hourly1!$F$8763+유형화!$G$74*hourly1!I3706/hourly1!$I$8763</f>
        <v>0.54088022235542599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443">
        <f>유형화!$F$71*hourly1!B3707/hourly1!$B$8763+유형화!$F$72*hourly1!C3707/hourly1!$C$8763+유형화!$F$73*hourly1!D3707/hourly1!$D$8763+유형화!$F$74*hourly1!E3707/hourly1!$E$8763</f>
        <v>359.02135851475856</v>
      </c>
      <c r="C3706" s="441">
        <f>hourly1!$F3707*유형화!$G$71/hourly1!$F$8763+유형화!$G$72*hourly1!$G3707/hourly1!$F$8763+유형화!$G$74*hourly1!I3707/hourly1!$I$8763</f>
        <v>0.48510334119290288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443">
        <f>유형화!$F$71*hourly1!B3708/hourly1!$B$8763+유형화!$F$72*hourly1!C3708/hourly1!$C$8763+유형화!$F$73*hourly1!D3708/hourly1!$D$8763+유형화!$F$74*hourly1!E3708/hourly1!$E$8763</f>
        <v>452.37663964355187</v>
      </c>
      <c r="C3707" s="441">
        <f>hourly1!$F3708*유형화!$G$71/hourly1!$F$8763+유형화!$G$72*hourly1!$G3708/hourly1!$F$8763+유형화!$G$74*hourly1!I3708/hourly1!$I$8763</f>
        <v>0.42138518954582155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443">
        <f>유형화!$F$71*hourly1!B3709/hourly1!$B$8763+유형화!$F$72*hourly1!C3709/hourly1!$C$8763+유형화!$F$73*hourly1!D3709/hourly1!$D$8763+유형화!$F$74*hourly1!E3709/hourly1!$E$8763</f>
        <v>546.13208895343769</v>
      </c>
      <c r="C3708" s="441">
        <f>hourly1!$F3709*유형화!$G$71/hourly1!$F$8763+유형화!$G$72*hourly1!$G3709/hourly1!$F$8763+유형화!$G$74*hourly1!I3709/hourly1!$I$8763</f>
        <v>0.39748412118254545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443">
        <f>유형화!$F$71*hourly1!B3710/hourly1!$B$8763+유형화!$F$72*hourly1!C3710/hourly1!$C$8763+유형화!$F$73*hourly1!D3710/hourly1!$D$8763+유형화!$F$74*hourly1!E3710/hourly1!$E$8763</f>
        <v>460.05497570260007</v>
      </c>
      <c r="C3709" s="441">
        <f>hourly1!$F3710*유형화!$G$71/hourly1!$F$8763+유형화!$G$72*hourly1!$G3710/hourly1!$F$8763+유형화!$G$74*hourly1!I3710/hourly1!$I$8763</f>
        <v>0.38553355668029976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443">
        <f>유형화!$F$71*hourly1!B3711/hourly1!$B$8763+유형화!$F$72*hourly1!C3711/hourly1!$C$8763+유형화!$F$73*hourly1!D3711/hourly1!$D$8763+유형화!$F$74*hourly1!E3711/hourly1!$E$8763</f>
        <v>249.14025650653969</v>
      </c>
      <c r="C3710" s="441">
        <f>hourly1!$F3711*유형화!$G$71/hourly1!$F$8763+유형화!$G$72*hourly1!$G3711/hourly1!$F$8763+유형화!$G$74*hourly1!I3711/hourly1!$I$8763</f>
        <v>0.46894075908677413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443">
        <f>유형화!$F$71*hourly1!B3712/hourly1!$B$8763+유형화!$F$72*hourly1!C3712/hourly1!$C$8763+유형화!$F$73*hourly1!D3712/hourly1!$D$8763+유형화!$F$74*hourly1!E3712/hourly1!$E$8763</f>
        <v>366.73504467868435</v>
      </c>
      <c r="C3711" s="441">
        <f>hourly1!$F3712*유형화!$G$71/hourly1!$F$8763+유형화!$G$72*hourly1!$G3712/hourly1!$F$8763+유형화!$G$74*hourly1!I3712/hourly1!$I$8763</f>
        <v>0.4411367613992524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443">
        <f>유형화!$F$71*hourly1!B3713/hourly1!$B$8763+유형화!$F$72*hourly1!C3713/hourly1!$C$8763+유형화!$F$73*hourly1!D3713/hourly1!$D$8763+유형화!$F$74*hourly1!E3713/hourly1!$E$8763</f>
        <v>554.05236631117793</v>
      </c>
      <c r="C3712" s="441">
        <f>hourly1!$F3713*유형화!$G$71/hourly1!$F$8763+유형화!$G$72*hourly1!$G3713/hourly1!$F$8763+유형화!$G$74*hourly1!I3713/hourly1!$I$8763</f>
        <v>0.34577517409390313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443">
        <f>유형화!$F$71*hourly1!B3714/hourly1!$B$8763+유형화!$F$72*hourly1!C3714/hourly1!$C$8763+유형화!$F$73*hourly1!D3714/hourly1!$D$8763+유형화!$F$74*hourly1!E3714/hourly1!$E$8763</f>
        <v>460.27119126200824</v>
      </c>
      <c r="C3713" s="441">
        <f>hourly1!$F3714*유형화!$G$71/hourly1!$F$8763+유형화!$G$72*hourly1!$G3714/hourly1!$F$8763+유형화!$G$74*hourly1!I3714/hourly1!$I$8763</f>
        <v>0.32994533034177959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443">
        <f>유형화!$F$71*hourly1!B3715/hourly1!$B$8763+유형화!$F$72*hourly1!C3715/hourly1!$C$8763+유형화!$F$73*hourly1!D3715/hourly1!$D$8763+유형화!$F$74*hourly1!E3715/hourly1!$E$8763</f>
        <v>414.56180012085724</v>
      </c>
      <c r="C3714" s="441">
        <f>hourly1!$F3715*유형화!$G$71/hourly1!$F$8763+유형화!$G$72*hourly1!$G3715/hourly1!$F$8763+유형화!$G$74*hourly1!I3715/hourly1!$I$8763</f>
        <v>0.34575425287426909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443">
        <f>유형화!$F$71*hourly1!B3716/hourly1!$B$8763+유형화!$F$72*hourly1!C3716/hourly1!$C$8763+유형화!$F$73*hourly1!D3716/hourly1!$D$8763+유형화!$F$74*hourly1!E3716/hourly1!$E$8763</f>
        <v>235.37390673645186</v>
      </c>
      <c r="C3715" s="441">
        <f>hourly1!$F3716*유형화!$G$71/hourly1!$F$8763+유형화!$G$72*hourly1!$G3716/hourly1!$F$8763+유형화!$G$74*hourly1!I3716/hourly1!$I$8763</f>
        <v>0.44109024958632692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443">
        <f>유형화!$F$71*hourly1!B3717/hourly1!$B$8763+유형화!$F$72*hourly1!C3717/hourly1!$C$8763+유형화!$F$73*hourly1!D3717/hourly1!$D$8763+유형화!$F$74*hourly1!E3717/hourly1!$E$8763</f>
        <v>154.3839970487717</v>
      </c>
      <c r="C3716" s="441">
        <f>hourly1!$F3717*유형화!$G$71/hourly1!$F$8763+유형화!$G$72*hourly1!$G3717/hourly1!$F$8763+유형화!$G$74*hourly1!I3717/hourly1!$I$8763</f>
        <v>0.53249978818220367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443">
        <f>유형화!$F$71*hourly1!B3718/hourly1!$B$8763+유형화!$F$72*hourly1!C3718/hourly1!$C$8763+유형화!$F$73*hourly1!D3718/hourly1!$D$8763+유형화!$F$74*hourly1!E3718/hourly1!$E$8763</f>
        <v>160.51107724695359</v>
      </c>
      <c r="C3717" s="441">
        <f>hourly1!$F3718*유형화!$G$71/hourly1!$F$8763+유형화!$G$72*hourly1!$G3718/hourly1!$F$8763+유형화!$G$74*hourly1!I3718/hourly1!$I$8763</f>
        <v>0.53648179365254478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443">
        <f>유형화!$F$71*hourly1!B3719/hourly1!$B$8763+유형화!$F$72*hourly1!C3719/hourly1!$C$8763+유형화!$F$73*hourly1!D3719/hourly1!$D$8763+유형화!$F$74*hourly1!E3719/hourly1!$E$8763</f>
        <v>80.440634388346467</v>
      </c>
      <c r="C3718" s="441">
        <f>hourly1!$F3719*유형화!$G$71/hourly1!$F$8763+유형화!$G$72*hourly1!$G3719/hourly1!$F$8763+유형화!$G$74*hourly1!I3719/hourly1!$I$8763</f>
        <v>0.46500532607057599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443">
        <f>유형화!$F$71*hourly1!B3720/hourly1!$B$8763+유형화!$F$72*hourly1!C3720/hourly1!$C$8763+유형화!$F$73*hourly1!D3720/hourly1!$D$8763+유형화!$F$74*hourly1!E3720/hourly1!$E$8763</f>
        <v>78.292439255387151</v>
      </c>
      <c r="C3719" s="441">
        <f>hourly1!$F3720*유형화!$G$71/hourly1!$F$8763+유형화!$G$72*hourly1!$G3720/hourly1!$F$8763+유형화!$G$74*hourly1!I3720/hourly1!$I$8763</f>
        <v>0.39745240582640518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443">
        <f>유형화!$F$71*hourly1!B3721/hourly1!$B$8763+유형화!$F$72*hourly1!C3721/hourly1!$C$8763+유형화!$F$73*hourly1!D3721/hourly1!$D$8763+유형화!$F$74*hourly1!E3721/hourly1!$E$8763</f>
        <v>76.152112413471997</v>
      </c>
      <c r="C3720" s="441">
        <f>hourly1!$F3721*유형화!$G$71/hourly1!$F$8763+유형화!$G$72*hourly1!$G3721/hourly1!$F$8763+유형화!$G$74*hourly1!I3721/hourly1!$I$8763</f>
        <v>0.31806777786399526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443">
        <f>유형화!$F$71*hourly1!B3722/hourly1!$B$8763+유형화!$F$72*hourly1!C3722/hourly1!$C$8763+유형화!$F$73*hourly1!D3722/hourly1!$D$8763+유형화!$F$74*hourly1!E3722/hourly1!$E$8763</f>
        <v>75.085871359332984</v>
      </c>
      <c r="C3721" s="441">
        <f>hourly1!$F3722*유형화!$G$71/hourly1!$F$8763+유형화!$G$72*hourly1!$G3722/hourly1!$F$8763+유형화!$G$74*hourly1!I3722/hourly1!$I$8763</f>
        <v>0.2943560313781029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443">
        <f>유형화!$F$71*hourly1!B3723/hourly1!$B$8763+유형화!$F$72*hourly1!C3723/hourly1!$C$8763+유형화!$F$73*hourly1!D3723/hourly1!$D$8763+유형화!$F$74*hourly1!E3723/hourly1!$E$8763</f>
        <v>75.085871359332984</v>
      </c>
      <c r="C3722" s="441">
        <f>hourly1!$F3723*유형화!$G$71/hourly1!$F$8763+유형화!$G$72*hourly1!$G3723/hourly1!$F$8763+유형화!$G$74*hourly1!I3723/hourly1!$I$8763</f>
        <v>0.25148693631760255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443">
        <f>유형화!$F$71*hourly1!B3724/hourly1!$B$8763+유형화!$F$72*hourly1!C3724/hourly1!$C$8763+유형화!$F$73*hourly1!D3724/hourly1!$D$8763+유형화!$F$74*hourly1!E3724/hourly1!$E$8763</f>
        <v>74.768210438129074</v>
      </c>
      <c r="C3723" s="441">
        <f>hourly1!$F3724*유형화!$G$71/hourly1!$F$8763+유형화!$G$72*hourly1!$G3724/hourly1!$F$8763+유형화!$G$74*hourly1!I3724/hourly1!$I$8763</f>
        <v>0.23713564670204923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443">
        <f>유형화!$F$71*hourly1!B3725/hourly1!$B$8763+유형화!$F$72*hourly1!C3725/hourly1!$C$8763+유형화!$F$73*hourly1!D3725/hourly1!$D$8763+유형화!$F$74*hourly1!E3725/hourly1!$E$8763</f>
        <v>74.768210438129074</v>
      </c>
      <c r="C3724" s="441">
        <f>hourly1!$F3725*유형화!$G$71/hourly1!$F$8763+유형화!$G$72*hourly1!$G3725/hourly1!$F$8763+유형화!$G$74*hourly1!I3725/hourly1!$I$8763</f>
        <v>0.23388564135403389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443">
        <f>유형화!$F$71*hourly1!B3726/hourly1!$B$8763+유형화!$F$72*hourly1!C3726/hourly1!$C$8763+유형화!$F$73*hourly1!D3726/hourly1!$D$8763+유형화!$F$74*hourly1!E3726/hourly1!$E$8763</f>
        <v>74.768210438129074</v>
      </c>
      <c r="C3725" s="441">
        <f>hourly1!$F3726*유형화!$G$71/hourly1!$F$8763+유형화!$G$72*hourly1!$G3726/hourly1!$F$8763+유형화!$G$74*hourly1!I3726/hourly1!$I$8763</f>
        <v>0.2339319712433103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443">
        <f>유형화!$F$71*hourly1!B3727/hourly1!$B$8763+유형화!$F$72*hourly1!C3727/hourly1!$C$8763+유형화!$F$73*hourly1!D3727/hourly1!$D$8763+유형화!$F$74*hourly1!E3727/hourly1!$E$8763</f>
        <v>74.768210438129074</v>
      </c>
      <c r="C3726" s="441">
        <f>hourly1!$F3727*유형화!$G$71/hourly1!$F$8763+유형화!$G$72*hourly1!$G3727/hourly1!$F$8763+유형화!$G$74*hourly1!I3727/hourly1!$I$8763</f>
        <v>0.23226730921382255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443">
        <f>유형화!$F$71*hourly1!B3728/hourly1!$B$8763+유형화!$F$72*hourly1!C3728/hourly1!$C$8763+유형화!$F$73*hourly1!D3728/hourly1!$D$8763+유형화!$F$74*hourly1!E3728/hourly1!$E$8763</f>
        <v>75.823601782508987</v>
      </c>
      <c r="C3727" s="441">
        <f>hourly1!$F3728*유형화!$G$71/hourly1!$F$8763+유형화!$G$72*hourly1!$G3728/hourly1!$F$8763+유형화!$G$74*hourly1!I3728/hourly1!$I$8763</f>
        <v>0.36991183358262247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443">
        <f>유형화!$F$71*hourly1!B3729/hourly1!$B$8763+유형화!$F$72*hourly1!C3729/hourly1!$C$8763+유형화!$F$73*hourly1!D3729/hourly1!$D$8763+유형화!$F$74*hourly1!E3729/hourly1!$E$8763</f>
        <v>82.639672705249694</v>
      </c>
      <c r="C3728" s="441">
        <f>hourly1!$F3729*유형화!$G$71/hourly1!$F$8763+유형화!$G$72*hourly1!$G3729/hourly1!$F$8763+유형화!$G$74*hourly1!I3729/hourly1!$I$8763</f>
        <v>0.61668768560771769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443">
        <f>유형화!$F$71*hourly1!B3730/hourly1!$B$8763+유형화!$F$72*hourly1!C3730/hourly1!$C$8763+유형화!$F$73*hourly1!D3730/hourly1!$D$8763+유형화!$F$74*hourly1!E3730/hourly1!$E$8763</f>
        <v>213.77098280202171</v>
      </c>
      <c r="C3729" s="441">
        <f>hourly1!$F3730*유형화!$G$71/hourly1!$F$8763+유형화!$G$72*hourly1!$G3730/hourly1!$F$8763+유형화!$G$74*hourly1!I3730/hourly1!$I$8763</f>
        <v>0.54092721929808263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443">
        <f>유형화!$F$71*hourly1!B3731/hourly1!$B$8763+유형화!$F$72*hourly1!C3731/hourly1!$C$8763+유형화!$F$73*hourly1!D3731/hourly1!$D$8763+유형화!$F$74*hourly1!E3731/hourly1!$E$8763</f>
        <v>359.81531648045939</v>
      </c>
      <c r="C3730" s="441">
        <f>hourly1!$F3731*유형화!$G$71/hourly1!$F$8763+유형화!$G$72*hourly1!$G3731/hourly1!$F$8763+유형화!$G$74*hourly1!I3731/hourly1!$I$8763</f>
        <v>0.48506501594418205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443">
        <f>유형화!$F$71*hourly1!B3732/hourly1!$B$8763+유형화!$F$72*hourly1!C3732/hourly1!$C$8763+유형화!$F$73*hourly1!D3732/hourly1!$D$8763+유형화!$F$74*hourly1!E3732/hourly1!$E$8763</f>
        <v>456.9717026536124</v>
      </c>
      <c r="C3731" s="441">
        <f>hourly1!$F3732*유형화!$G$71/hourly1!$F$8763+유형화!$G$72*hourly1!$G3732/hourly1!$F$8763+유형화!$G$74*hourly1!I3732/hourly1!$I$8763</f>
        <v>0.42129459156862442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443">
        <f>유형화!$F$71*hourly1!B3733/hourly1!$B$8763+유형화!$F$72*hourly1!C3733/hourly1!$C$8763+유형화!$F$73*hourly1!D3733/hourly1!$D$8763+유형화!$F$74*hourly1!E3733/hourly1!$E$8763</f>
        <v>559.67563612974459</v>
      </c>
      <c r="C3732" s="441">
        <f>hourly1!$F3733*유형화!$G$71/hourly1!$F$8763+유형화!$G$72*hourly1!$G3733/hourly1!$F$8763+유형화!$G$74*hourly1!I3733/hourly1!$I$8763</f>
        <v>0.39734804229309983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443">
        <f>유형화!$F$71*hourly1!B3734/hourly1!$B$8763+유형화!$F$72*hourly1!C3734/hourly1!$C$8763+유형화!$F$73*hourly1!D3734/hourly1!$D$8763+유형화!$F$74*hourly1!E3734/hourly1!$E$8763</f>
        <v>476.32718459388002</v>
      </c>
      <c r="C3733" s="441">
        <f>hourly1!$F3734*유형화!$G$71/hourly1!$F$8763+유형화!$G$72*hourly1!$G3734/hourly1!$F$8763+유형화!$G$74*hourly1!I3734/hourly1!$I$8763</f>
        <v>0.38537382771648476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443">
        <f>유형화!$F$71*hourly1!B3735/hourly1!$B$8763+유형화!$F$72*hourly1!C3735/hourly1!$C$8763+유형화!$F$73*hourly1!D3735/hourly1!$D$8763+유형화!$F$74*hourly1!E3735/hourly1!$E$8763</f>
        <v>264.12241486301082</v>
      </c>
      <c r="C3734" s="441">
        <f>hourly1!$F3735*유형화!$G$71/hourly1!$F$8763+유형화!$G$72*hourly1!$G3735/hourly1!$F$8763+유형화!$G$74*hourly1!I3735/hourly1!$I$8763</f>
        <v>0.46865701883556443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443">
        <f>유형화!$F$71*hourly1!B3736/hourly1!$B$8763+유형화!$F$72*hourly1!C3736/hourly1!$C$8763+유형화!$F$73*hourly1!D3736/hourly1!$D$8763+유형화!$F$74*hourly1!E3736/hourly1!$E$8763</f>
        <v>387.56508939308014</v>
      </c>
      <c r="C3735" s="441">
        <f>hourly1!$F3736*유형화!$G$71/hourly1!$F$8763+유형화!$G$72*hourly1!$G3736/hourly1!$F$8763+유형화!$G$74*hourly1!I3736/hourly1!$I$8763</f>
        <v>0.44085866078116148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443">
        <f>유형화!$F$71*hourly1!B3737/hourly1!$B$8763+유형화!$F$72*hourly1!C3737/hourly1!$C$8763+유형화!$F$73*hourly1!D3737/hourly1!$D$8763+유형화!$F$74*hourly1!E3737/hourly1!$E$8763</f>
        <v>615.87470666439322</v>
      </c>
      <c r="C3736" s="441">
        <f>hourly1!$F3737*유형화!$G$71/hourly1!$F$8763+유형화!$G$72*hourly1!$G3737/hourly1!$F$8763+유형화!$G$74*hourly1!I3737/hourly1!$I$8763</f>
        <v>0.34559549416991586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443">
        <f>유형화!$F$71*hourly1!B3738/hourly1!$B$8763+유형화!$F$72*hourly1!C3738/hourly1!$C$8763+유형화!$F$73*hourly1!D3738/hourly1!$D$8763+유형화!$F$74*hourly1!E3738/hourly1!$E$8763</f>
        <v>511.18659032179312</v>
      </c>
      <c r="C3737" s="441">
        <f>hourly1!$F3738*유형화!$G$71/hourly1!$F$8763+유형화!$G$72*hourly1!$G3738/hourly1!$F$8763+유형화!$G$74*hourly1!I3738/hourly1!$I$8763</f>
        <v>0.32974412278599569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443">
        <f>유형화!$F$71*hourly1!B3739/hourly1!$B$8763+유형화!$F$72*hourly1!C3739/hourly1!$C$8763+유형화!$F$73*hourly1!D3739/hourly1!$D$8763+유형화!$F$74*hourly1!E3739/hourly1!$E$8763</f>
        <v>459.40980090707421</v>
      </c>
      <c r="C3738" s="441">
        <f>hourly1!$F3739*유형화!$G$71/hourly1!$F$8763+유형화!$G$72*hourly1!$G3739/hourly1!$F$8763+유형화!$G$74*hourly1!I3739/hourly1!$I$8763</f>
        <v>0.34560598510034107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443">
        <f>유형화!$F$71*hourly1!B3740/hourly1!$B$8763+유형화!$F$72*hourly1!C3740/hourly1!$C$8763+유형화!$F$73*hourly1!D3740/hourly1!$D$8763+유형화!$F$74*hourly1!E3740/hourly1!$E$8763</f>
        <v>247.02701769883578</v>
      </c>
      <c r="C3739" s="441">
        <f>hourly1!$F3740*유형화!$G$71/hourly1!$F$8763+유형화!$G$72*hourly1!$G3740/hourly1!$F$8763+유형화!$G$74*hourly1!I3740/hourly1!$I$8763</f>
        <v>0.44090117027380854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443">
        <f>유형화!$F$71*hourly1!B3741/hourly1!$B$8763+유형화!$F$72*hourly1!C3741/hourly1!$C$8763+유형화!$F$73*hourly1!D3741/hourly1!$D$8763+유형화!$F$74*hourly1!E3741/hourly1!$E$8763</f>
        <v>162.90728174779989</v>
      </c>
      <c r="C3740" s="441">
        <f>hourly1!$F3741*유형화!$G$71/hourly1!$F$8763+유형화!$G$72*hourly1!$G3741/hourly1!$F$8763+유형화!$G$74*hourly1!I3741/hourly1!$I$8763</f>
        <v>0.53230682783184013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443">
        <f>유형화!$F$71*hourly1!B3742/hourly1!$B$8763+유형화!$F$72*hourly1!C3742/hourly1!$C$8763+유형화!$F$73*hourly1!D3742/hourly1!$D$8763+유형화!$F$74*hourly1!E3742/hourly1!$E$8763</f>
        <v>165.54975245471425</v>
      </c>
      <c r="C3741" s="441">
        <f>hourly1!$F3742*유형화!$G$71/hourly1!$F$8763+유형화!$G$72*hourly1!$G3742/hourly1!$F$8763+유형화!$G$74*hourly1!I3742/hourly1!$I$8763</f>
        <v>0.53637749076045571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443">
        <f>유형화!$F$71*hourly1!B3743/hourly1!$B$8763+유형화!$F$72*hourly1!C3743/hourly1!$C$8763+유형화!$F$73*hourly1!D3743/hourly1!$D$8763+유형화!$F$74*hourly1!E3743/hourly1!$E$8763</f>
        <v>80.452214047997643</v>
      </c>
      <c r="C3742" s="441">
        <f>hourly1!$F3743*유형화!$G$71/hourly1!$F$8763+유형화!$G$72*hourly1!$G3743/hourly1!$F$8763+유형화!$G$74*hourly1!I3743/hourly1!$I$8763</f>
        <v>0.46496184631846649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443">
        <f>유형화!$F$71*hourly1!B3744/hourly1!$B$8763+유형화!$F$72*hourly1!C3744/hourly1!$C$8763+유형화!$F$73*hourly1!D3744/hourly1!$D$8763+유형화!$F$74*hourly1!E3744/hourly1!$E$8763</f>
        <v>78.304601926965077</v>
      </c>
      <c r="C3743" s="441">
        <f>hourly1!$F3744*유형화!$G$71/hourly1!$F$8763+유형화!$G$72*hourly1!$G3744/hourly1!$F$8763+유형화!$G$74*hourly1!I3744/hourly1!$I$8763</f>
        <v>0.39743112075947318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443">
        <f>유형화!$F$71*hourly1!B3745/hourly1!$B$8763+유형화!$F$72*hourly1!C3745/hourly1!$C$8763+유형화!$F$73*hourly1!D3745/hourly1!$D$8763+유형화!$F$74*hourly1!E3745/hourly1!$E$8763</f>
        <v>76.150789971784462</v>
      </c>
      <c r="C3744" s="441">
        <f>hourly1!$F3745*유형화!$G$71/hourly1!$F$8763+유형화!$G$72*hourly1!$G3745/hourly1!$F$8763+유형화!$G$74*hourly1!I3745/hourly1!$I$8763</f>
        <v>0.31807359942076363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443">
        <f>유형화!$F$71*hourly1!B3746/hourly1!$B$8763+유형화!$F$72*hourly1!C3746/hourly1!$C$8763+유형화!$F$73*hourly1!D3746/hourly1!$D$8763+유형화!$F$74*hourly1!E3746/hourly1!$E$8763</f>
        <v>75.085871359332984</v>
      </c>
      <c r="C3745" s="441">
        <f>hourly1!$F3746*유형화!$G$71/hourly1!$F$8763+유형화!$G$72*hourly1!$G3746/hourly1!$F$8763+유형화!$G$74*hourly1!I3746/hourly1!$I$8763</f>
        <v>0.29437410246056994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443">
        <f>유형화!$F$71*hourly1!B3747/hourly1!$B$8763+유형화!$F$72*hourly1!C3747/hourly1!$C$8763+유형화!$F$73*hourly1!D3747/hourly1!$D$8763+유형화!$F$74*hourly1!E3747/hourly1!$E$8763</f>
        <v>75.085871359332984</v>
      </c>
      <c r="C3746" s="441">
        <f>hourly1!$F3747*유형화!$G$71/hourly1!$F$8763+유형화!$G$72*hourly1!$G3747/hourly1!$F$8763+유형화!$G$74*hourly1!I3747/hourly1!$I$8763</f>
        <v>0.25147129088378928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443">
        <f>유형화!$F$71*hourly1!B3748/hourly1!$B$8763+유형화!$F$72*hourly1!C3748/hourly1!$C$8763+유형화!$F$73*hourly1!D3748/hourly1!$D$8763+유형화!$F$74*hourly1!E3748/hourly1!$E$8763</f>
        <v>74.768210438129074</v>
      </c>
      <c r="C3747" s="441">
        <f>hourly1!$F3748*유형화!$G$71/hourly1!$F$8763+유형화!$G$72*hourly1!$G3748/hourly1!$F$8763+유형화!$G$74*hourly1!I3748/hourly1!$I$8763</f>
        <v>0.23707912908842921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443">
        <f>유형화!$F$71*hourly1!B3749/hourly1!$B$8763+유형화!$F$72*hourly1!C3749/hourly1!$C$8763+유형화!$F$73*hourly1!D3749/hourly1!$D$8763+유형화!$F$74*hourly1!E3749/hourly1!$E$8763</f>
        <v>74.768210438129074</v>
      </c>
      <c r="C3748" s="441">
        <f>hourly1!$F3749*유형화!$G$71/hourly1!$F$8763+유형화!$G$72*hourly1!$G3749/hourly1!$F$8763+유형화!$G$74*hourly1!I3749/hourly1!$I$8763</f>
        <v>0.23366072308266408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443">
        <f>유형화!$F$71*hourly1!B3750/hourly1!$B$8763+유형화!$F$72*hourly1!C3750/hourly1!$C$8763+유형화!$F$73*hourly1!D3750/hourly1!$D$8763+유형화!$F$74*hourly1!E3750/hourly1!$E$8763</f>
        <v>74.768210438129074</v>
      </c>
      <c r="C3749" s="441">
        <f>hourly1!$F3750*유형화!$G$71/hourly1!$F$8763+유형화!$G$72*hourly1!$G3750/hourly1!$F$8763+유형화!$G$74*hourly1!I3750/hourly1!$I$8763</f>
        <v>0.23367412479147312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443">
        <f>유형화!$F$71*hourly1!B3751/hourly1!$B$8763+유형화!$F$72*hourly1!C3751/hourly1!$C$8763+유형화!$F$73*hourly1!D3751/hourly1!$D$8763+유형화!$F$74*hourly1!E3751/hourly1!$E$8763</f>
        <v>74.768210438129074</v>
      </c>
      <c r="C3750" s="441">
        <f>hourly1!$F3751*유형화!$G$71/hourly1!$F$8763+유형화!$G$72*hourly1!$G3751/hourly1!$F$8763+유형화!$G$74*hourly1!I3751/hourly1!$I$8763</f>
        <v>0.232108489868253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443">
        <f>유형화!$F$71*hourly1!B3752/hourly1!$B$8763+유형화!$F$72*hourly1!C3752/hourly1!$C$8763+유형화!$F$73*hourly1!D3752/hourly1!$D$8763+유형화!$F$74*hourly1!E3752/hourly1!$E$8763</f>
        <v>75.823601782508987</v>
      </c>
      <c r="C3751" s="441">
        <f>hourly1!$F3752*유형화!$G$71/hourly1!$F$8763+유형화!$G$72*hourly1!$G3752/hourly1!$F$8763+유형화!$G$74*hourly1!I3752/hourly1!$I$8763</f>
        <v>0.36975168013029369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443">
        <f>유형화!$F$71*hourly1!B3753/hourly1!$B$8763+유형화!$F$72*hourly1!C3753/hourly1!$C$8763+유형화!$F$73*hourly1!D3753/hourly1!$D$8763+유형화!$F$74*hourly1!E3753/hourly1!$E$8763</f>
        <v>82.639672705249694</v>
      </c>
      <c r="C3752" s="441">
        <f>hourly1!$F3753*유형화!$G$71/hourly1!$F$8763+유형화!$G$72*hourly1!$G3753/hourly1!$F$8763+유형화!$G$74*hourly1!I3753/hourly1!$I$8763</f>
        <v>0.61637659616794227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443">
        <f>유형화!$F$71*hourly1!B3754/hourly1!$B$8763+유형화!$F$72*hourly1!C3754/hourly1!$C$8763+유형화!$F$73*hourly1!D3754/hourly1!$D$8763+유형화!$F$74*hourly1!E3754/hourly1!$E$8763</f>
        <v>214.03047524871107</v>
      </c>
      <c r="C3753" s="441">
        <f>hourly1!$F3754*유형화!$G$71/hourly1!$F$8763+유형화!$G$72*hourly1!$G3754/hourly1!$F$8763+유형화!$G$74*hourly1!I3754/hourly1!$I$8763</f>
        <v>0.54080690712488244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443">
        <f>유형화!$F$71*hourly1!B3755/hourly1!$B$8763+유형화!$F$72*hourly1!C3755/hourly1!$C$8763+유형화!$F$73*hourly1!D3755/hourly1!$D$8763+유형화!$F$74*hourly1!E3755/hourly1!$E$8763</f>
        <v>359.45861271989958</v>
      </c>
      <c r="C3754" s="441">
        <f>hourly1!$F3755*유형화!$G$71/hourly1!$F$8763+유형화!$G$72*hourly1!$G3755/hourly1!$F$8763+유형화!$G$74*hourly1!I3755/hourly1!$I$8763</f>
        <v>0.48507896342393741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443">
        <f>유형화!$F$71*hourly1!B3756/hourly1!$B$8763+유형화!$F$72*hourly1!C3756/hourly1!$C$8763+유형화!$F$73*hourly1!D3756/hourly1!$D$8763+유형화!$F$74*hourly1!E3756/hourly1!$E$8763</f>
        <v>454.65984706693428</v>
      </c>
      <c r="C3755" s="441">
        <f>hourly1!$F3756*유형화!$G$71/hourly1!$F$8763+유형화!$G$72*hourly1!$G3756/hourly1!$F$8763+유형화!$G$74*hourly1!I3756/hourly1!$I$8763</f>
        <v>0.42132230460448683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443">
        <f>유형화!$F$71*hourly1!B3757/hourly1!$B$8763+유형화!$F$72*hourly1!C3757/hourly1!$C$8763+유형화!$F$73*hourly1!D3757/hourly1!$D$8763+유형화!$F$74*hourly1!E3757/hourly1!$E$8763</f>
        <v>556.32400484131608</v>
      </c>
      <c r="C3756" s="441">
        <f>hourly1!$F3757*유형화!$G$71/hourly1!$F$8763+유형화!$G$72*hourly1!$G3757/hourly1!$F$8763+유형화!$G$74*hourly1!I3757/hourly1!$I$8763</f>
        <v>0.39739661590738051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443">
        <f>유형화!$F$71*hourly1!B3758/hourly1!$B$8763+유형화!$F$72*hourly1!C3758/hourly1!$C$8763+유형화!$F$73*hourly1!D3758/hourly1!$D$8763+유형화!$F$74*hourly1!E3758/hourly1!$E$8763</f>
        <v>474.56792951508982</v>
      </c>
      <c r="C3757" s="441">
        <f>hourly1!$F3758*유형화!$G$71/hourly1!$F$8763+유형화!$G$72*hourly1!$G3758/hourly1!$F$8763+유형화!$G$74*hourly1!I3758/hourly1!$I$8763</f>
        <v>0.38543768291728076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443">
        <f>유형화!$F$71*hourly1!B3759/hourly1!$B$8763+유형화!$F$72*hourly1!C3759/hourly1!$C$8763+유형화!$F$73*hourly1!D3759/hourly1!$D$8763+유형화!$F$74*hourly1!E3759/hourly1!$E$8763</f>
        <v>266.44859328336594</v>
      </c>
      <c r="C3758" s="441">
        <f>hourly1!$F3759*유형화!$G$71/hourly1!$F$8763+유형화!$G$72*hourly1!$G3759/hourly1!$F$8763+유형화!$G$74*hourly1!I3759/hourly1!$I$8763</f>
        <v>0.46870917028160863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443">
        <f>유형화!$F$71*hourly1!B3760/hourly1!$B$8763+유형화!$F$72*hourly1!C3760/hourly1!$C$8763+유형화!$F$73*hourly1!D3760/hourly1!$D$8763+유형화!$F$74*hourly1!E3760/hourly1!$E$8763</f>
        <v>415.43950259909474</v>
      </c>
      <c r="C3759" s="441">
        <f>hourly1!$F3760*유형화!$G$71/hourly1!$F$8763+유형화!$G$72*hourly1!$G3760/hourly1!$F$8763+유형화!$G$74*hourly1!I3760/hourly1!$I$8763</f>
        <v>0.44082458041758377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443">
        <f>유형화!$F$71*hourly1!B3761/hourly1!$B$8763+유형화!$F$72*hourly1!C3761/hourly1!$C$8763+유형화!$F$73*hourly1!D3761/hourly1!$D$8763+유형화!$F$74*hourly1!E3761/hourly1!$E$8763</f>
        <v>705.63078635573231</v>
      </c>
      <c r="C3760" s="441">
        <f>hourly1!$F3761*유형화!$G$71/hourly1!$F$8763+유형화!$G$72*hourly1!$G3761/hourly1!$F$8763+유형화!$G$74*hourly1!I3761/hourly1!$I$8763</f>
        <v>0.34552515035897258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443">
        <f>유형화!$F$71*hourly1!B3762/hourly1!$B$8763+유형화!$F$72*hourly1!C3762/hourly1!$C$8763+유형화!$F$73*hourly1!D3762/hourly1!$D$8763+유형화!$F$74*hourly1!E3762/hourly1!$E$8763</f>
        <v>599.43811687826405</v>
      </c>
      <c r="C3761" s="441">
        <f>hourly1!$F3762*유형화!$G$71/hourly1!$F$8763+유형화!$G$72*hourly1!$G3762/hourly1!$F$8763+유형화!$G$74*hourly1!I3762/hourly1!$I$8763</f>
        <v>0.32964400413783407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443">
        <f>유형화!$F$71*hourly1!B3763/hourly1!$B$8763+유형화!$F$72*hourly1!C3763/hourly1!$C$8763+유형화!$F$73*hourly1!D3763/hourly1!$D$8763+유형화!$F$74*hourly1!E3763/hourly1!$E$8763</f>
        <v>549.58692658805512</v>
      </c>
      <c r="C3762" s="441">
        <f>hourly1!$F3763*유형화!$G$71/hourly1!$F$8763+유형화!$G$72*hourly1!$G3763/hourly1!$F$8763+유형화!$G$74*hourly1!I3763/hourly1!$I$8763</f>
        <v>0.34547172544738536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443">
        <f>유형화!$F$71*hourly1!B3764/hourly1!$B$8763+유형화!$F$72*hourly1!C3764/hourly1!$C$8763+유형화!$F$73*hourly1!D3764/hourly1!$D$8763+유형화!$F$74*hourly1!E3764/hourly1!$E$8763</f>
        <v>312.22221259045688</v>
      </c>
      <c r="C3763" s="441">
        <f>hourly1!$F3764*유형화!$G$71/hourly1!$F$8763+유형화!$G$72*hourly1!$G3764/hourly1!$F$8763+유형화!$G$74*hourly1!I3764/hourly1!$I$8763</f>
        <v>0.44064447600508222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443">
        <f>유형화!$F$71*hourly1!B3765/hourly1!$B$8763+유형화!$F$72*hourly1!C3765/hourly1!$C$8763+유형화!$F$73*hourly1!D3765/hourly1!$D$8763+유형화!$F$74*hourly1!E3765/hourly1!$E$8763</f>
        <v>176.19202485526941</v>
      </c>
      <c r="C3764" s="441">
        <f>hourly1!$F3765*유형화!$G$71/hourly1!$F$8763+유형화!$G$72*hourly1!$G3765/hourly1!$F$8763+유형화!$G$74*hourly1!I3765/hourly1!$I$8763</f>
        <v>0.53193812923655148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443">
        <f>유형화!$F$71*hourly1!B3766/hourly1!$B$8763+유형화!$F$72*hourly1!C3766/hourly1!$C$8763+유형화!$F$73*hourly1!D3766/hourly1!$D$8763+유형화!$F$74*hourly1!E3766/hourly1!$E$8763</f>
        <v>180.20933120348781</v>
      </c>
      <c r="C3765" s="441">
        <f>hourly1!$F3766*유형화!$G$71/hourly1!$F$8763+유형화!$G$72*hourly1!$G3766/hourly1!$F$8763+유형화!$G$74*hourly1!I3766/hourly1!$I$8763</f>
        <v>0.53596591882522082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443">
        <f>유형화!$F$71*hourly1!B3767/hourly1!$B$8763+유형화!$F$72*hourly1!C3767/hourly1!$C$8763+유형화!$F$73*hourly1!D3767/hourly1!$D$8763+유형화!$F$74*hourly1!E3767/hourly1!$E$8763</f>
        <v>80.691663142422641</v>
      </c>
      <c r="C3766" s="441">
        <f>hourly1!$F3767*유형화!$G$71/hourly1!$F$8763+유형화!$G$72*hourly1!$G3767/hourly1!$F$8763+유형화!$G$74*hourly1!I3767/hourly1!$I$8763</f>
        <v>0.46462522692661601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443">
        <f>유형화!$F$71*hourly1!B3768/hourly1!$B$8763+유형화!$F$72*hourly1!C3768/hourly1!$C$8763+유형화!$F$73*hourly1!D3768/hourly1!$D$8763+유형화!$F$74*hourly1!E3768/hourly1!$E$8763</f>
        <v>78.446216945957133</v>
      </c>
      <c r="C3767" s="441">
        <f>hourly1!$F3768*유형화!$G$71/hourly1!$F$8763+유형화!$G$72*hourly1!$G3768/hourly1!$F$8763+유형화!$G$74*hourly1!I3768/hourly1!$I$8763</f>
        <v>0.39717297110155436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443">
        <f>유형화!$F$71*hourly1!B3769/hourly1!$B$8763+유형화!$F$72*hourly1!C3769/hourly1!$C$8763+유형화!$F$73*hourly1!D3769/hourly1!$D$8763+유형화!$F$74*hourly1!E3769/hourly1!$E$8763</f>
        <v>76.247641050643253</v>
      </c>
      <c r="C3768" s="441">
        <f>hourly1!$F3769*유형화!$G$71/hourly1!$F$8763+유형화!$G$72*hourly1!$G3769/hourly1!$F$8763+유형화!$G$74*hourly1!I3769/hourly1!$I$8763</f>
        <v>0.31790792761774872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443">
        <f>유형화!$F$71*hourly1!B3770/hourly1!$B$8763+유형화!$F$72*hourly1!C3770/hourly1!$C$8763+유형화!$F$73*hourly1!D3770/hourly1!$D$8763+유형화!$F$74*hourly1!E3770/hourly1!$E$8763</f>
        <v>75.166957416497254</v>
      </c>
      <c r="C3769" s="441">
        <f>hourly1!$F3770*유형화!$G$71/hourly1!$F$8763+유형화!$G$72*hourly1!$G3770/hourly1!$F$8763+유형화!$G$74*hourly1!I3770/hourly1!$I$8763</f>
        <v>0.29423232329678872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443">
        <f>유형화!$F$71*hourly1!B3771/hourly1!$B$8763+유형화!$F$72*hourly1!C3771/hourly1!$C$8763+유형화!$F$73*hourly1!D3771/hourly1!$D$8763+유형화!$F$74*hourly1!E3771/hourly1!$E$8763</f>
        <v>75.139930310753954</v>
      </c>
      <c r="C3770" s="441">
        <f>hourly1!$F3771*유형화!$G$71/hourly1!$F$8763+유형화!$G$72*hourly1!$G3771/hourly1!$F$8763+유형화!$G$74*hourly1!I3771/hourly1!$I$8763</f>
        <v>0.25137778212820766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443">
        <f>유형화!$F$71*hourly1!B3772/hourly1!$B$8763+유형화!$F$72*hourly1!C3772/hourly1!$C$8763+유형화!$F$73*hourly1!D3772/hourly1!$D$8763+유형화!$F$74*hourly1!E3772/hourly1!$E$8763</f>
        <v>74.792630579972197</v>
      </c>
      <c r="C3771" s="441">
        <f>hourly1!$F3772*유형화!$G$71/hourly1!$F$8763+유형화!$G$72*hourly1!$G3772/hourly1!$F$8763+유형화!$G$74*hourly1!I3772/hourly1!$I$8763</f>
        <v>0.23698392237879032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443">
        <f>유형화!$F$71*hourly1!B3773/hourly1!$B$8763+유형화!$F$72*hourly1!C3773/hourly1!$C$8763+유형화!$F$73*hourly1!D3773/hourly1!$D$8763+유형화!$F$74*hourly1!E3773/hourly1!$E$8763</f>
        <v>74.775225540987748</v>
      </c>
      <c r="C3772" s="441">
        <f>hourly1!$F3773*유형화!$G$71/hourly1!$F$8763+유형화!$G$72*hourly1!$G3773/hourly1!$F$8763+유형화!$G$74*hourly1!I3773/hourly1!$I$8763</f>
        <v>0.23341409525584811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443">
        <f>유형화!$F$71*hourly1!B3774/hourly1!$B$8763+유형화!$F$72*hourly1!C3774/hourly1!$C$8763+유형화!$F$73*hourly1!D3774/hourly1!$D$8763+유형화!$F$74*hourly1!E3774/hourly1!$E$8763</f>
        <v>74.768210438129074</v>
      </c>
      <c r="C3773" s="441">
        <f>hourly1!$F3774*유형화!$G$71/hourly1!$F$8763+유형화!$G$72*hourly1!$G3774/hourly1!$F$8763+유형화!$G$74*hourly1!I3774/hourly1!$I$8763</f>
        <v>0.23345618025998147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443">
        <f>유형화!$F$71*hourly1!B3775/hourly1!$B$8763+유형화!$F$72*hourly1!C3775/hourly1!$C$8763+유형화!$F$73*hourly1!D3775/hourly1!$D$8763+유형화!$F$74*hourly1!E3775/hourly1!$E$8763</f>
        <v>74.768210438129074</v>
      </c>
      <c r="C3774" s="441">
        <f>hourly1!$F3775*유형화!$G$71/hourly1!$F$8763+유형화!$G$72*hourly1!$G3775/hourly1!$F$8763+유형화!$G$74*hourly1!I3775/hourly1!$I$8763</f>
        <v>0.23200036657953574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443">
        <f>유형화!$F$71*hourly1!B3776/hourly1!$B$8763+유형화!$F$72*hourly1!C3776/hourly1!$C$8763+유형화!$F$73*hourly1!D3776/hourly1!$D$8763+유형화!$F$74*hourly1!E3776/hourly1!$E$8763</f>
        <v>75.823601782508987</v>
      </c>
      <c r="C3775" s="441">
        <f>hourly1!$F3776*유형화!$G$71/hourly1!$F$8763+유형화!$G$72*hourly1!$G3776/hourly1!$F$8763+유형화!$G$74*hourly1!I3776/hourly1!$I$8763</f>
        <v>0.36966920807608483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443">
        <f>유형화!$F$71*hourly1!B3777/hourly1!$B$8763+유형화!$F$72*hourly1!C3777/hourly1!$C$8763+유형화!$F$73*hourly1!D3777/hourly1!$D$8763+유형화!$F$74*hourly1!E3777/hourly1!$E$8763</f>
        <v>82.639672705249694</v>
      </c>
      <c r="C3776" s="441">
        <f>hourly1!$F3777*유형화!$G$71/hourly1!$F$8763+유형화!$G$72*hourly1!$G3777/hourly1!$F$8763+유형화!$G$74*hourly1!I3777/hourly1!$I$8763</f>
        <v>0.61618023990946436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443">
        <f>유형화!$F$71*hourly1!B3778/hourly1!$B$8763+유형화!$F$72*hourly1!C3778/hourly1!$C$8763+유형화!$F$73*hourly1!D3778/hourly1!$D$8763+유형화!$F$74*hourly1!E3778/hourly1!$E$8763</f>
        <v>216.01115162137933</v>
      </c>
      <c r="C3777" s="441">
        <f>hourly1!$F3778*유형화!$G$71/hourly1!$F$8763+유형화!$G$72*hourly1!$G3778/hourly1!$F$8763+유형화!$G$74*hourly1!I3778/hourly1!$I$8763</f>
        <v>0.5405895690055541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443">
        <f>유형화!$F$71*hourly1!B3779/hourly1!$B$8763+유형화!$F$72*hourly1!C3779/hourly1!$C$8763+유형화!$F$73*hourly1!D3779/hourly1!$D$8763+유형화!$F$74*hourly1!E3779/hourly1!$E$8763</f>
        <v>365.24557488518724</v>
      </c>
      <c r="C3778" s="441">
        <f>hourly1!$F3779*유형화!$G$71/hourly1!$F$8763+유형화!$G$72*hourly1!$G3779/hourly1!$F$8763+유형화!$G$74*hourly1!I3779/hourly1!$I$8763</f>
        <v>0.48484470640525279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443">
        <f>유형화!$F$71*hourly1!B3780/hourly1!$B$8763+유형화!$F$72*hourly1!C3780/hourly1!$C$8763+유형화!$F$73*hourly1!D3780/hourly1!$D$8763+유형화!$F$74*hourly1!E3780/hourly1!$E$8763</f>
        <v>454.83674141739726</v>
      </c>
      <c r="C3779" s="441">
        <f>hourly1!$F3780*유형화!$G$71/hourly1!$F$8763+유형화!$G$72*hourly1!$G3780/hourly1!$F$8763+유형화!$G$74*hourly1!I3780/hourly1!$I$8763</f>
        <v>0.4212951373395708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443">
        <f>유형화!$F$71*hourly1!B3781/hourly1!$B$8763+유형화!$F$72*hourly1!C3781/hourly1!$C$8763+유형화!$F$73*hourly1!D3781/hourly1!$D$8763+유형화!$F$74*hourly1!E3781/hourly1!$E$8763</f>
        <v>552.1085631744653</v>
      </c>
      <c r="C3780" s="441">
        <f>hourly1!$F3781*유형화!$G$71/hourly1!$F$8763+유형화!$G$72*hourly1!$G3781/hourly1!$F$8763+유형화!$G$74*hourly1!I3781/hourly1!$I$8763</f>
        <v>0.39741589981417363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443">
        <f>유형화!$F$71*hourly1!B3782/hourly1!$B$8763+유형화!$F$72*hourly1!C3782/hourly1!$C$8763+유형화!$F$73*hourly1!D3782/hourly1!$D$8763+유형화!$F$74*hourly1!E3782/hourly1!$E$8763</f>
        <v>468.39609415931716</v>
      </c>
      <c r="C3781" s="441">
        <f>hourly1!$F3782*유형화!$G$71/hourly1!$F$8763+유형화!$G$72*hourly1!$G3782/hourly1!$F$8763+유형화!$G$74*hourly1!I3782/hourly1!$I$8763</f>
        <v>0.38548631717277776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443">
        <f>유형화!$F$71*hourly1!B3783/hourly1!$B$8763+유형화!$F$72*hourly1!C3783/hourly1!$C$8763+유형화!$F$73*hourly1!D3783/hourly1!$D$8763+유형화!$F$74*hourly1!E3783/hourly1!$E$8763</f>
        <v>259.37723021048197</v>
      </c>
      <c r="C3782" s="441">
        <f>hourly1!$F3783*유형화!$G$71/hourly1!$F$8763+유형화!$G$72*hourly1!$G3783/hourly1!$F$8763+유형화!$G$74*hourly1!I3783/hourly1!$I$8763</f>
        <v>0.46884894828525037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443">
        <f>유형화!$F$71*hourly1!B3784/hourly1!$B$8763+유형화!$F$72*hourly1!C3784/hourly1!$C$8763+유형화!$F$73*hourly1!D3784/hourly1!$D$8763+유형화!$F$74*hourly1!E3784/hourly1!$E$8763</f>
        <v>386.63876850271578</v>
      </c>
      <c r="C3783" s="441">
        <f>hourly1!$F3784*유형화!$G$71/hourly1!$F$8763+유형화!$G$72*hourly1!$G3784/hourly1!$F$8763+유형화!$G$74*hourly1!I3784/hourly1!$I$8763</f>
        <v>0.44100547316589755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443">
        <f>유형화!$F$71*hourly1!B3785/hourly1!$B$8763+유형화!$F$72*hourly1!C3785/hourly1!$C$8763+유형화!$F$73*hourly1!D3785/hourly1!$D$8763+유형화!$F$74*hourly1!E3785/hourly1!$E$8763</f>
        <v>643.24730324363361</v>
      </c>
      <c r="C3784" s="441">
        <f>hourly1!$F3785*유형화!$G$71/hourly1!$F$8763+유형화!$G$72*hourly1!$G3785/hourly1!$F$8763+유형화!$G$74*hourly1!I3785/hourly1!$I$8763</f>
        <v>0.34564443163149394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443">
        <f>유형화!$F$71*hourly1!B3786/hourly1!$B$8763+유형화!$F$72*hourly1!C3786/hourly1!$C$8763+유형화!$F$73*hourly1!D3786/hourly1!$D$8763+유형화!$F$74*hourly1!E3786/hourly1!$E$8763</f>
        <v>546.10747349869268</v>
      </c>
      <c r="C3785" s="441">
        <f>hourly1!$F3786*유형화!$G$71/hourly1!$F$8763+유형화!$G$72*hourly1!$G3786/hourly1!$F$8763+유형화!$G$74*hourly1!I3786/hourly1!$I$8763</f>
        <v>0.32976055655562064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443">
        <f>유형화!$F$71*hourly1!B3787/hourly1!$B$8763+유형화!$F$72*hourly1!C3787/hourly1!$C$8763+유형화!$F$73*hourly1!D3787/hourly1!$D$8763+유형화!$F$74*hourly1!E3787/hourly1!$E$8763</f>
        <v>499.32034777181116</v>
      </c>
      <c r="C3786" s="441">
        <f>hourly1!$F3787*유형화!$G$71/hourly1!$F$8763+유형화!$G$72*hourly1!$G3787/hourly1!$F$8763+유형화!$G$74*hourly1!I3787/hourly1!$I$8763</f>
        <v>0.34560052739087133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443">
        <f>유형화!$F$71*hourly1!B3788/hourly1!$B$8763+유형화!$F$72*hourly1!C3788/hourly1!$C$8763+유형화!$F$73*hourly1!D3788/hourly1!$D$8763+유형화!$F$74*hourly1!E3788/hourly1!$E$8763</f>
        <v>256.20649902144731</v>
      </c>
      <c r="C3787" s="441">
        <f>hourly1!$F3788*유형화!$G$71/hourly1!$F$8763+유형화!$G$72*hourly1!$G3788/hourly1!$F$8763+유형화!$G$74*hourly1!I3788/hourly1!$I$8763</f>
        <v>0.44088594932851022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443">
        <f>유형화!$F$71*hourly1!B3789/hourly1!$B$8763+유형화!$F$72*hourly1!C3789/hourly1!$C$8763+유형화!$F$73*hourly1!D3789/hourly1!$D$8763+유형화!$F$74*hourly1!E3789/hourly1!$E$8763</f>
        <v>170.04837413741279</v>
      </c>
      <c r="C3788" s="441">
        <f>hourly1!$F3789*유형화!$G$71/hourly1!$F$8763+유형화!$G$72*hourly1!$G3789/hourly1!$F$8763+유형화!$G$74*hourly1!I3789/hourly1!$I$8763</f>
        <v>0.53221471382423469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443">
        <f>유형화!$F$71*hourly1!B3790/hourly1!$B$8763+유형화!$F$72*hourly1!C3790/hourly1!$C$8763+유형화!$F$73*hourly1!D3790/hourly1!$D$8763+유형화!$F$74*hourly1!E3790/hourly1!$E$8763</f>
        <v>170.92444969374228</v>
      </c>
      <c r="C3789" s="441">
        <f>hourly1!$F3790*유형화!$G$71/hourly1!$F$8763+유형화!$G$72*hourly1!$G3790/hourly1!$F$8763+유형화!$G$74*hourly1!I3790/hourly1!$I$8763</f>
        <v>0.53623692442100179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443">
        <f>유형화!$F$71*hourly1!B3791/hourly1!$B$8763+유형화!$F$72*hourly1!C3791/hourly1!$C$8763+유형화!$F$73*hourly1!D3791/hourly1!$D$8763+유형화!$F$74*hourly1!E3791/hourly1!$E$8763</f>
        <v>80.463713128764596</v>
      </c>
      <c r="C3790" s="441">
        <f>hourly1!$F3791*유형화!$G$71/hourly1!$F$8763+유형화!$G$72*hourly1!$G3791/hourly1!$F$8763+유형화!$G$74*hourly1!I3791/hourly1!$I$8763</f>
        <v>0.46482825371889103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443">
        <f>유형화!$F$71*hourly1!B3792/hourly1!$B$8763+유형화!$F$72*hourly1!C3792/hourly1!$C$8763+유형화!$F$73*hourly1!D3792/hourly1!$D$8763+유형화!$F$74*hourly1!E3792/hourly1!$E$8763</f>
        <v>78.324557050637353</v>
      </c>
      <c r="C3791" s="441">
        <f>hourly1!$F3792*유형화!$G$71/hourly1!$F$8763+유형화!$G$72*hourly1!$G3792/hourly1!$F$8763+유형화!$G$74*hourly1!I3792/hourly1!$I$8763</f>
        <v>0.39731948028020819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443">
        <f>유형화!$F$71*hourly1!B3793/hourly1!$B$8763+유형화!$F$72*hourly1!C3793/hourly1!$C$8763+유형화!$F$73*hourly1!D3793/hourly1!$D$8763+유형화!$F$74*hourly1!E3793/hourly1!$E$8763</f>
        <v>76.177058688029518</v>
      </c>
      <c r="C3792" s="441">
        <f>hourly1!$F3793*유형화!$G$71/hourly1!$F$8763+유형화!$G$72*hourly1!$G3793/hourly1!$F$8763+유형화!$G$74*hourly1!I3793/hourly1!$I$8763</f>
        <v>0.31799597866385998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443">
        <f>유형화!$F$71*hourly1!B3794/hourly1!$B$8763+유형화!$F$72*hourly1!C3794/hourly1!$C$8763+유형화!$F$73*hourly1!D3794/hourly1!$D$8763+유형화!$F$74*hourly1!E3794/hourly1!$E$8763</f>
        <v>75.102181473479376</v>
      </c>
      <c r="C3793" s="441">
        <f>hourly1!$F3794*유형화!$G$71/hourly1!$F$8763+유형화!$G$72*hourly1!$G3794/hourly1!$F$8763+유형화!$G$74*hourly1!I3794/hourly1!$I$8763</f>
        <v>0.29430175748948711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443">
        <f>유형화!$F$71*hourly1!B3795/hourly1!$B$8763+유형화!$F$72*hourly1!C3795/hourly1!$C$8763+유형화!$F$73*hourly1!D3795/hourly1!$D$8763+유형화!$F$74*hourly1!E3795/hourly1!$E$8763</f>
        <v>75.09699598528519</v>
      </c>
      <c r="C3794" s="441">
        <f>hourly1!$F3795*유형화!$G$71/hourly1!$F$8763+유형화!$G$72*hourly1!$G3795/hourly1!$F$8763+유형화!$G$74*hourly1!I3795/hourly1!$I$8763</f>
        <v>0.25031552994174677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443">
        <f>유형화!$F$71*hourly1!B3796/hourly1!$B$8763+유형화!$F$72*hourly1!C3796/hourly1!$C$8763+유형화!$F$73*hourly1!D3796/hourly1!$D$8763+유형화!$F$74*hourly1!E3796/hourly1!$E$8763</f>
        <v>74.773230028620503</v>
      </c>
      <c r="C3795" s="441">
        <f>hourly1!$F3796*유형화!$G$71/hourly1!$F$8763+유형화!$G$72*hourly1!$G3796/hourly1!$F$8763+유형화!$G$74*hourly1!I3796/hourly1!$I$8763</f>
        <v>0.25357329736545237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443">
        <f>유형화!$F$71*hourly1!B3797/hourly1!$B$8763+유형화!$F$72*hourly1!C3797/hourly1!$C$8763+유형화!$F$73*hourly1!D3797/hourly1!$D$8763+유형화!$F$74*hourly1!E3797/hourly1!$E$8763</f>
        <v>74.768210438129074</v>
      </c>
      <c r="C3796" s="441">
        <f>hourly1!$F3797*유형화!$G$71/hourly1!$F$8763+유형화!$G$72*hourly1!$G3797/hourly1!$F$8763+유형화!$G$74*hourly1!I3797/hourly1!$I$8763</f>
        <v>0.24087733103207204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443">
        <f>유형화!$F$71*hourly1!B3798/hourly1!$B$8763+유형화!$F$72*hourly1!C3798/hourly1!$C$8763+유형화!$F$73*hourly1!D3798/hourly1!$D$8763+유형화!$F$74*hourly1!E3798/hourly1!$E$8763</f>
        <v>74.768210438129074</v>
      </c>
      <c r="C3797" s="441">
        <f>hourly1!$F3798*유형화!$G$71/hourly1!$F$8763+유형화!$G$72*hourly1!$G3798/hourly1!$F$8763+유형화!$G$74*hourly1!I3798/hourly1!$I$8763</f>
        <v>0.23176847456828803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443">
        <f>유형화!$F$71*hourly1!B3799/hourly1!$B$8763+유형화!$F$72*hourly1!C3799/hourly1!$C$8763+유형화!$F$73*hourly1!D3799/hourly1!$D$8763+유형화!$F$74*hourly1!E3799/hourly1!$E$8763</f>
        <v>74.768210438129074</v>
      </c>
      <c r="C3798" s="441">
        <f>hourly1!$F3799*유형화!$G$71/hourly1!$F$8763+유형화!$G$72*hourly1!$G3799/hourly1!$F$8763+유형화!$G$74*hourly1!I3799/hourly1!$I$8763</f>
        <v>0.23177860165141528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443">
        <f>유형화!$F$71*hourly1!B3800/hourly1!$B$8763+유형화!$F$72*hourly1!C3800/hourly1!$C$8763+유형화!$F$73*hourly1!D3800/hourly1!$D$8763+유형화!$F$74*hourly1!E3800/hourly1!$E$8763</f>
        <v>75.823601782508987</v>
      </c>
      <c r="C3799" s="441">
        <f>hourly1!$F3800*유형화!$G$71/hourly1!$F$8763+유형화!$G$72*hourly1!$G3800/hourly1!$F$8763+유형화!$G$74*hourly1!I3800/hourly1!$I$8763</f>
        <v>0.26016930310693426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443">
        <f>유형화!$F$71*hourly1!B3801/hourly1!$B$8763+유형화!$F$72*hourly1!C3801/hourly1!$C$8763+유형화!$F$73*hourly1!D3801/hourly1!$D$8763+유형화!$F$74*hourly1!E3801/hourly1!$E$8763</f>
        <v>82.654001526831948</v>
      </c>
      <c r="C3800" s="441">
        <f>hourly1!$F3801*유형화!$G$71/hourly1!$F$8763+유형화!$G$72*hourly1!$G3801/hourly1!$F$8763+유형화!$G$74*hourly1!I3801/hourly1!$I$8763</f>
        <v>0.33097798961467123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443">
        <f>유형화!$F$71*hourly1!B3802/hourly1!$B$8763+유형화!$F$72*hourly1!C3802/hourly1!$C$8763+유형화!$F$73*hourly1!D3802/hourly1!$D$8763+유형화!$F$74*hourly1!E3802/hourly1!$E$8763</f>
        <v>142.86041765305424</v>
      </c>
      <c r="C3801" s="441">
        <f>hourly1!$F3802*유형화!$G$71/hourly1!$F$8763+유형화!$G$72*hourly1!$G3802/hourly1!$F$8763+유형화!$G$74*hourly1!I3802/hourly1!$I$8763</f>
        <v>0.40917447422551823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443">
        <f>유형화!$F$71*hourly1!B3803/hourly1!$B$8763+유형화!$F$72*hourly1!C3803/hourly1!$C$8763+유형화!$F$73*hourly1!D3803/hourly1!$D$8763+유형화!$F$74*hourly1!E3803/hourly1!$E$8763</f>
        <v>154.81631677538331</v>
      </c>
      <c r="C3802" s="441">
        <f>hourly1!$F3803*유형화!$G$71/hourly1!$F$8763+유형화!$G$72*hourly1!$G3803/hourly1!$F$8763+유형화!$G$74*hourly1!I3803/hourly1!$I$8763</f>
        <v>0.52825599458096517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443">
        <f>유형화!$F$71*hourly1!B3804/hourly1!$B$8763+유형화!$F$72*hourly1!C3804/hourly1!$C$8763+유형화!$F$73*hourly1!D3804/hourly1!$D$8763+유형화!$F$74*hourly1!E3804/hourly1!$E$8763</f>
        <v>168.02879823646819</v>
      </c>
      <c r="C3803" s="441">
        <f>hourly1!$F3804*유형화!$G$71/hourly1!$F$8763+유형화!$G$72*hourly1!$G3804/hourly1!$F$8763+유형화!$G$74*hourly1!I3804/hourly1!$I$8763</f>
        <v>0.52471375921145325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443">
        <f>유형화!$F$71*hourly1!B3805/hourly1!$B$8763+유형화!$F$72*hourly1!C3805/hourly1!$C$8763+유형화!$F$73*hourly1!D3805/hourly1!$D$8763+유형화!$F$74*hourly1!E3805/hourly1!$E$8763</f>
        <v>179.16291863103405</v>
      </c>
      <c r="C3804" s="441">
        <f>hourly1!$F3805*유형화!$G$71/hourly1!$F$8763+유형화!$G$72*hourly1!$G3805/hourly1!$F$8763+유형화!$G$74*hourly1!I3805/hourly1!$I$8763</f>
        <v>0.4939300947183175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443">
        <f>유형화!$F$71*hourly1!B3806/hourly1!$B$8763+유형화!$F$72*hourly1!C3806/hourly1!$C$8763+유형화!$F$73*hourly1!D3806/hourly1!$D$8763+유형화!$F$74*hourly1!E3806/hourly1!$E$8763</f>
        <v>179.97176581927192</v>
      </c>
      <c r="C3805" s="441">
        <f>hourly1!$F3806*유형화!$G$71/hourly1!$F$8763+유형화!$G$72*hourly1!$G3806/hourly1!$F$8763+유형화!$G$74*hourly1!I3806/hourly1!$I$8763</f>
        <v>0.51427613241543535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443">
        <f>유형화!$F$71*hourly1!B3807/hourly1!$B$8763+유형화!$F$72*hourly1!C3807/hourly1!$C$8763+유형화!$F$73*hourly1!D3807/hourly1!$D$8763+유형화!$F$74*hourly1!E3807/hourly1!$E$8763</f>
        <v>179.88006785556715</v>
      </c>
      <c r="C3806" s="441">
        <f>hourly1!$F3807*유형화!$G$71/hourly1!$F$8763+유형화!$G$72*hourly1!$G3807/hourly1!$F$8763+유형화!$G$74*hourly1!I3807/hourly1!$I$8763</f>
        <v>0.51752716866412896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443">
        <f>유형화!$F$71*hourly1!B3808/hourly1!$B$8763+유형화!$F$72*hourly1!C3808/hourly1!$C$8763+유형화!$F$73*hourly1!D3808/hourly1!$D$8763+유형화!$F$74*hourly1!E3808/hourly1!$E$8763</f>
        <v>175.08883926680826</v>
      </c>
      <c r="C3807" s="441">
        <f>hourly1!$F3808*유형화!$G$71/hourly1!$F$8763+유형화!$G$72*hourly1!$G3808/hourly1!$F$8763+유형화!$G$74*hourly1!I3808/hourly1!$I$8763</f>
        <v>0.45635976849955684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443">
        <f>유형화!$F$71*hourly1!B3809/hourly1!$B$8763+유형화!$F$72*hourly1!C3809/hourly1!$C$8763+유형화!$F$73*hourly1!D3809/hourly1!$D$8763+유형화!$F$74*hourly1!E3809/hourly1!$E$8763</f>
        <v>183.61412404920847</v>
      </c>
      <c r="C3808" s="441">
        <f>hourly1!$F3809*유형화!$G$71/hourly1!$F$8763+유형화!$G$72*hourly1!$G3809/hourly1!$F$8763+유형화!$G$74*hourly1!I3809/hourly1!$I$8763</f>
        <v>0.40872251524020664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443">
        <f>유형화!$F$71*hourly1!B3810/hourly1!$B$8763+유형화!$F$72*hourly1!C3810/hourly1!$C$8763+유형화!$F$73*hourly1!D3810/hourly1!$D$8763+유형화!$F$74*hourly1!E3810/hourly1!$E$8763</f>
        <v>184.93466462163298</v>
      </c>
      <c r="C3809" s="441">
        <f>hourly1!$F3810*유형화!$G$71/hourly1!$F$8763+유형화!$G$72*hourly1!$G3810/hourly1!$F$8763+유형화!$G$74*hourly1!I3810/hourly1!$I$8763</f>
        <v>0.36792025475589774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443">
        <f>유형화!$F$71*hourly1!B3811/hourly1!$B$8763+유형화!$F$72*hourly1!C3811/hourly1!$C$8763+유형화!$F$73*hourly1!D3811/hourly1!$D$8763+유형화!$F$74*hourly1!E3811/hourly1!$E$8763</f>
        <v>185.6930477282877</v>
      </c>
      <c r="C3810" s="441">
        <f>hourly1!$F3811*유형화!$G$71/hourly1!$F$8763+유형화!$G$72*hourly1!$G3811/hourly1!$F$8763+유형화!$G$74*hourly1!I3811/hourly1!$I$8763</f>
        <v>0.4086363440718016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443">
        <f>유형화!$F$71*hourly1!B3812/hourly1!$B$8763+유형화!$F$72*hourly1!C3812/hourly1!$C$8763+유형화!$F$73*hourly1!D3812/hourly1!$D$8763+유형화!$F$74*hourly1!E3812/hourly1!$E$8763</f>
        <v>182.90132048540059</v>
      </c>
      <c r="C3811" s="441">
        <f>hourly1!$F3812*유형화!$G$71/hourly1!$F$8763+유형화!$G$72*hourly1!$G3812/hourly1!$F$8763+유형화!$G$74*hourly1!I3812/hourly1!$I$8763</f>
        <v>0.46298348727690175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443">
        <f>유형화!$F$71*hourly1!B3813/hourly1!$B$8763+유형화!$F$72*hourly1!C3813/hourly1!$C$8763+유형화!$F$73*hourly1!D3813/hourly1!$D$8763+유형화!$F$74*hourly1!E3813/hourly1!$E$8763</f>
        <v>183.28963542733052</v>
      </c>
      <c r="C3812" s="441">
        <f>hourly1!$F3813*유형화!$G$71/hourly1!$F$8763+유형화!$G$72*hourly1!$G3813/hourly1!$F$8763+유형화!$G$74*hourly1!I3813/hourly1!$I$8763</f>
        <v>0.55812003502844931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443">
        <f>유형화!$F$71*hourly1!B3814/hourly1!$B$8763+유형화!$F$72*hourly1!C3814/hourly1!$C$8763+유형화!$F$73*hourly1!D3814/hourly1!$D$8763+유형화!$F$74*hourly1!E3814/hourly1!$E$8763</f>
        <v>186.00120997784882</v>
      </c>
      <c r="C3813" s="441">
        <f>hourly1!$F3814*유형화!$G$71/hourly1!$F$8763+유형화!$G$72*hourly1!$G3814/hourly1!$F$8763+유형화!$G$74*hourly1!I3814/hourly1!$I$8763</f>
        <v>0.48683143393467243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443">
        <f>유형화!$F$71*hourly1!B3815/hourly1!$B$8763+유형화!$F$72*hourly1!C3815/hourly1!$C$8763+유형화!$F$73*hourly1!D3815/hourly1!$D$8763+유형화!$F$74*hourly1!E3815/hourly1!$E$8763</f>
        <v>82.833112187419317</v>
      </c>
      <c r="C3814" s="441">
        <f>hourly1!$F3815*유형화!$G$71/hourly1!$F$8763+유형화!$G$72*hourly1!$G3815/hourly1!$F$8763+유형화!$G$74*hourly1!I3815/hourly1!$I$8763</f>
        <v>0.36802000955676134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443">
        <f>유형화!$F$71*hourly1!B3816/hourly1!$B$8763+유형화!$F$72*hourly1!C3816/hourly1!$C$8763+유형화!$F$73*hourly1!D3816/hourly1!$D$8763+유형화!$F$74*hourly1!E3816/hourly1!$E$8763</f>
        <v>79.108362076930618</v>
      </c>
      <c r="C3815" s="441">
        <f>hourly1!$F3816*유형화!$G$71/hourly1!$F$8763+유형화!$G$72*hourly1!$G3816/hourly1!$F$8763+유형화!$G$74*hourly1!I3816/hourly1!$I$8763</f>
        <v>0.36465897014164489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443">
        <f>유형화!$F$71*hourly1!B3817/hourly1!$B$8763+유형화!$F$72*hourly1!C3817/hourly1!$C$8763+유형화!$F$73*hourly1!D3817/hourly1!$D$8763+유형화!$F$74*hourly1!E3817/hourly1!$E$8763</f>
        <v>76.437309524217142</v>
      </c>
      <c r="C3816" s="441">
        <f>hourly1!$F3817*유형화!$G$71/hourly1!$F$8763+유형화!$G$72*hourly1!$G3817/hourly1!$F$8763+유형화!$G$74*hourly1!I3817/hourly1!$I$8763</f>
        <v>0.33754094589325356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443">
        <f>유형화!$F$71*hourly1!B3818/hourly1!$B$8763+유형화!$F$72*hourly1!C3818/hourly1!$C$8763+유형화!$F$73*hourly1!D3818/hourly1!$D$8763+유형화!$F$74*hourly1!E3818/hourly1!$E$8763</f>
        <v>75.276881234331881</v>
      </c>
      <c r="C3817" s="441">
        <f>hourly1!$F3818*유형화!$G$71/hourly1!$F$8763+유형화!$G$72*hourly1!$G3818/hourly1!$F$8763+유형화!$G$74*hourly1!I3818/hourly1!$I$8763</f>
        <v>0.29017536528306376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443">
        <f>유형화!$F$71*hourly1!B3819/hourly1!$B$8763+유형화!$F$72*hourly1!C3819/hourly1!$C$8763+유형화!$F$73*hourly1!D3819/hourly1!$D$8763+유형화!$F$74*hourly1!E3819/hourly1!$E$8763</f>
        <v>75.187286994984291</v>
      </c>
      <c r="C3818" s="441">
        <f>hourly1!$F3819*유형화!$G$71/hourly1!$F$8763+유형화!$G$72*hourly1!$G3819/hourly1!$F$8763+유형화!$G$74*hourly1!I3819/hourly1!$I$8763</f>
        <v>0.26052478191706352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443">
        <f>유형화!$F$71*hourly1!B3820/hourly1!$B$8763+유형화!$F$72*hourly1!C3820/hourly1!$C$8763+유형화!$F$73*hourly1!D3820/hourly1!$D$8763+유형화!$F$74*hourly1!E3820/hourly1!$E$8763</f>
        <v>74.832768344166226</v>
      </c>
      <c r="C3819" s="441">
        <f>hourly1!$F3820*유형화!$G$71/hourly1!$F$8763+유형화!$G$72*hourly1!$G3820/hourly1!$F$8763+유형화!$G$74*hourly1!I3820/hourly1!$I$8763</f>
        <v>0.24968613475745283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443">
        <f>유형화!$F$71*hourly1!B3821/hourly1!$B$8763+유형화!$F$72*hourly1!C3821/hourly1!$C$8763+유형화!$F$73*hourly1!D3821/hourly1!$D$8763+유형화!$F$74*hourly1!E3821/hourly1!$E$8763</f>
        <v>74.820743130684846</v>
      </c>
      <c r="C3820" s="441">
        <f>hourly1!$F3821*유형화!$G$71/hourly1!$F$8763+유형화!$G$72*hourly1!$G3821/hourly1!$F$8763+유형화!$G$74*hourly1!I3821/hourly1!$I$8763</f>
        <v>0.24269208007197776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443">
        <f>유형화!$F$71*hourly1!B3822/hourly1!$B$8763+유형화!$F$72*hourly1!C3822/hourly1!$C$8763+유형화!$F$73*hourly1!D3822/hourly1!$D$8763+유형화!$F$74*hourly1!E3822/hourly1!$E$8763</f>
        <v>74.808229703963988</v>
      </c>
      <c r="C3821" s="441">
        <f>hourly1!$F3822*유형화!$G$71/hourly1!$F$8763+유형화!$G$72*hourly1!$G3822/hourly1!$F$8763+유형화!$G$74*hourly1!I3822/hourly1!$I$8763</f>
        <v>0.23167757338500863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443">
        <f>유형화!$F$71*hourly1!B3823/hourly1!$B$8763+유형화!$F$72*hourly1!C3823/hourly1!$C$8763+유형화!$F$73*hourly1!D3823/hourly1!$D$8763+유형화!$F$74*hourly1!E3823/hourly1!$E$8763</f>
        <v>74.801043963468231</v>
      </c>
      <c r="C3822" s="441">
        <f>hourly1!$F3823*유형화!$G$71/hourly1!$F$8763+유형화!$G$72*hourly1!$G3823/hourly1!$F$8763+유형화!$G$74*hourly1!I3823/hourly1!$I$8763</f>
        <v>0.23169042932287076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443">
        <f>유형화!$F$71*hourly1!B3824/hourly1!$B$8763+유형화!$F$72*hourly1!C3824/hourly1!$C$8763+유형화!$F$73*hourly1!D3824/hourly1!$D$8763+유형화!$F$74*hourly1!E3824/hourly1!$E$8763</f>
        <v>75.855899695265023</v>
      </c>
      <c r="C3823" s="441">
        <f>hourly1!$F3824*유형화!$G$71/hourly1!$F$8763+유형화!$G$72*hourly1!$G3824/hourly1!$F$8763+유형화!$G$74*hourly1!I3824/hourly1!$I$8763</f>
        <v>0.24270942345984822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443">
        <f>유형화!$F$71*hourly1!B3825/hourly1!$B$8763+유형화!$F$72*hourly1!C3825/hourly1!$C$8763+유형화!$F$73*hourly1!D3825/hourly1!$D$8763+유형화!$F$74*hourly1!E3825/hourly1!$E$8763</f>
        <v>82.685830186085937</v>
      </c>
      <c r="C3824" s="441">
        <f>hourly1!$F3825*유형화!$G$71/hourly1!$F$8763+유형화!$G$72*hourly1!$G3825/hourly1!$F$8763+유형화!$G$74*hourly1!I3825/hourly1!$I$8763</f>
        <v>0.29388733541708523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443">
        <f>유형화!$F$71*hourly1!B3826/hourly1!$B$8763+유형화!$F$72*hourly1!C3826/hourly1!$C$8763+유형화!$F$73*hourly1!D3826/hourly1!$D$8763+유형화!$F$74*hourly1!E3826/hourly1!$E$8763</f>
        <v>78.00253538981859</v>
      </c>
      <c r="C3825" s="441">
        <f>hourly1!$F3826*유형화!$G$71/hourly1!$F$8763+유형화!$G$72*hourly1!$G3826/hourly1!$F$8763+유형화!$G$74*hourly1!I3826/hourly1!$I$8763</f>
        <v>0.37256428038491796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443">
        <f>유형화!$F$71*hourly1!B3827/hourly1!$B$8763+유형화!$F$72*hourly1!C3827/hourly1!$C$8763+유형화!$F$73*hourly1!D3827/hourly1!$D$8763+유형화!$F$74*hourly1!E3827/hourly1!$E$8763</f>
        <v>81.964757131670524</v>
      </c>
      <c r="C3826" s="441">
        <f>hourly1!$F3827*유형화!$G$71/hourly1!$F$8763+유형화!$G$72*hourly1!$G3827/hourly1!$F$8763+유형화!$G$74*hourly1!I3827/hourly1!$I$8763</f>
        <v>0.46264704980870025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443">
        <f>유형화!$F$71*hourly1!B3828/hourly1!$B$8763+유형화!$F$72*hourly1!C3828/hourly1!$C$8763+유형화!$F$73*hourly1!D3828/hourly1!$D$8763+유형화!$F$74*hourly1!E3828/hourly1!$E$8763</f>
        <v>90.348135047914809</v>
      </c>
      <c r="C3827" s="441">
        <f>hourly1!$F3828*유형화!$G$71/hourly1!$F$8763+유형화!$G$72*hourly1!$G3828/hourly1!$F$8763+유형화!$G$74*hourly1!I3828/hourly1!$I$8763</f>
        <v>0.54143715128620573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443">
        <f>유형화!$F$71*hourly1!B3829/hourly1!$B$8763+유형화!$F$72*hourly1!C3829/hourly1!$C$8763+유형화!$F$73*hourly1!D3829/hourly1!$D$8763+유형화!$F$74*hourly1!E3829/hourly1!$E$8763</f>
        <v>96.679404789890455</v>
      </c>
      <c r="C3828" s="441">
        <f>hourly1!$F3829*유형화!$G$71/hourly1!$F$8763+유형화!$G$72*hourly1!$G3829/hourly1!$F$8763+유형화!$G$74*hourly1!I3829/hourly1!$I$8763</f>
        <v>0.57517483135044778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443">
        <f>유형화!$F$71*hourly1!B3830/hourly1!$B$8763+유형화!$F$72*hourly1!C3830/hourly1!$C$8763+유형화!$F$73*hourly1!D3830/hourly1!$D$8763+유형화!$F$74*hourly1!E3830/hourly1!$E$8763</f>
        <v>96.324527461528319</v>
      </c>
      <c r="C3829" s="441">
        <f>hourly1!$F3830*유형화!$G$71/hourly1!$F$8763+유형화!$G$72*hourly1!$G3830/hourly1!$F$8763+유형화!$G$74*hourly1!I3830/hourly1!$I$8763</f>
        <v>0.59384820237752278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443">
        <f>유형화!$F$71*hourly1!B3831/hourly1!$B$8763+유형화!$F$72*hourly1!C3831/hourly1!$C$8763+유형화!$F$73*hourly1!D3831/hourly1!$D$8763+유형화!$F$74*hourly1!E3831/hourly1!$E$8763</f>
        <v>95.205736177743489</v>
      </c>
      <c r="C3830" s="441">
        <f>hourly1!$F3831*유형화!$G$71/hourly1!$F$8763+유형화!$G$72*hourly1!$G3831/hourly1!$F$8763+유형화!$G$74*hourly1!I3831/hourly1!$I$8763</f>
        <v>0.54106814948483473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443">
        <f>유형화!$F$71*hourly1!B3832/hourly1!$B$8763+유형화!$F$72*hourly1!C3832/hourly1!$C$8763+유형화!$F$73*hourly1!D3832/hourly1!$D$8763+유형화!$F$74*hourly1!E3832/hourly1!$E$8763</f>
        <v>89.301379348895694</v>
      </c>
      <c r="C3831" s="441">
        <f>hourly1!$F3832*유형화!$G$71/hourly1!$F$8763+유형화!$G$72*hourly1!$G3832/hourly1!$F$8763+유형화!$G$74*hourly1!I3832/hourly1!$I$8763</f>
        <v>0.49604871689325525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443">
        <f>유형화!$F$71*hourly1!B3833/hourly1!$B$8763+유형화!$F$72*hourly1!C3833/hourly1!$C$8763+유형화!$F$73*hourly1!D3833/hourly1!$D$8763+유형화!$F$74*hourly1!E3833/hourly1!$E$8763</f>
        <v>93.234633675751013</v>
      </c>
      <c r="C3832" s="441">
        <f>hourly1!$F3833*유형화!$G$71/hourly1!$F$8763+유형화!$G$72*hourly1!$G3833/hourly1!$F$8763+유형화!$G$74*hourly1!I3833/hourly1!$I$8763</f>
        <v>0.43601282118419282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443">
        <f>유형화!$F$71*hourly1!B3834/hourly1!$B$8763+유형화!$F$72*hourly1!C3834/hourly1!$C$8763+유형화!$F$73*hourly1!D3834/hourly1!$D$8763+유형화!$F$74*hourly1!E3834/hourly1!$E$8763</f>
        <v>92.399427066945393</v>
      </c>
      <c r="C3833" s="441">
        <f>hourly1!$F3834*유형화!$G$71/hourly1!$F$8763+유형화!$G$72*hourly1!$G3834/hourly1!$F$8763+유형화!$G$74*hourly1!I3834/hourly1!$I$8763</f>
        <v>0.40973182764481153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443">
        <f>유형화!$F$71*hourly1!B3835/hourly1!$B$8763+유형화!$F$72*hourly1!C3835/hourly1!$C$8763+유형화!$F$73*hourly1!D3835/hourly1!$D$8763+유형화!$F$74*hourly1!E3835/hourly1!$E$8763</f>
        <v>88.086336004082369</v>
      </c>
      <c r="C3834" s="441">
        <f>hourly1!$F3835*유형화!$G$71/hourly1!$F$8763+유형화!$G$72*hourly1!$G3835/hourly1!$F$8763+유형화!$G$74*hourly1!I3835/hourly1!$I$8763</f>
        <v>0.32730634588951069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443">
        <f>유형화!$F$71*hourly1!B3836/hourly1!$B$8763+유형화!$F$72*hourly1!C3836/hourly1!$C$8763+유형화!$F$73*hourly1!D3836/hourly1!$D$8763+유형화!$F$74*hourly1!E3836/hourly1!$E$8763</f>
        <v>81.335273266897303</v>
      </c>
      <c r="C3835" s="441">
        <f>hourly1!$F3836*유형화!$G$71/hourly1!$F$8763+유형화!$G$72*hourly1!$G3836/hourly1!$F$8763+유형화!$G$74*hourly1!I3836/hourly1!$I$8763</f>
        <v>0.4248065669711874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443">
        <f>유형화!$F$71*hourly1!B3837/hourly1!$B$8763+유형화!$F$72*hourly1!C3837/hourly1!$C$8763+유형화!$F$73*hourly1!D3837/hourly1!$D$8763+유형화!$F$74*hourly1!E3837/hourly1!$E$8763</f>
        <v>86.753908361467509</v>
      </c>
      <c r="C3836" s="441">
        <f>hourly1!$F3837*유형화!$G$71/hourly1!$F$8763+유형화!$G$72*hourly1!$G3837/hourly1!$F$8763+유형화!$G$74*hourly1!I3837/hourly1!$I$8763</f>
        <v>0.48856213424874351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443">
        <f>유형화!$F$71*hourly1!B3838/hourly1!$B$8763+유형화!$F$72*hourly1!C3838/hourly1!$C$8763+유형화!$F$73*hourly1!D3838/hourly1!$D$8763+유형화!$F$74*hourly1!E3838/hourly1!$E$8763</f>
        <v>95.35573692267991</v>
      </c>
      <c r="C3837" s="441">
        <f>hourly1!$F3838*유형화!$G$71/hourly1!$F$8763+유형화!$G$72*hourly1!$G3838/hourly1!$F$8763+유형화!$G$74*hourly1!I3838/hourly1!$I$8763</f>
        <v>0.51112157634192479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443">
        <f>유형화!$F$71*hourly1!B3839/hourly1!$B$8763+유형화!$F$72*hourly1!C3839/hourly1!$C$8763+유형화!$F$73*hourly1!D3839/hourly1!$D$8763+유형화!$F$74*hourly1!E3839/hourly1!$E$8763</f>
        <v>81.631747277077338</v>
      </c>
      <c r="C3838" s="441">
        <f>hourly1!$F3839*유형화!$G$71/hourly1!$F$8763+유형화!$G$72*hourly1!$G3839/hourly1!$F$8763+유형화!$G$74*hourly1!I3839/hourly1!$I$8763</f>
        <v>0.36863679136805855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443">
        <f>유형화!$F$71*hourly1!B3840/hourly1!$B$8763+유형화!$F$72*hourly1!C3840/hourly1!$C$8763+유형화!$F$73*hourly1!D3840/hourly1!$D$8763+유형화!$F$74*hourly1!E3840/hourly1!$E$8763</f>
        <v>78.479420186176668</v>
      </c>
      <c r="C3839" s="441">
        <f>hourly1!$F3840*유형화!$G$71/hourly1!$F$8763+유형화!$G$72*hourly1!$G3840/hourly1!$F$8763+유형화!$G$74*hourly1!I3840/hourly1!$I$8763</f>
        <v>0.35743272023883987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443">
        <f>유형화!$F$71*hourly1!B3841/hourly1!$B$8763+유형화!$F$72*hourly1!C3841/hourly1!$C$8763+유형화!$F$73*hourly1!D3841/hourly1!$D$8763+유형화!$F$74*hourly1!E3841/hourly1!$E$8763</f>
        <v>76.228235759357219</v>
      </c>
      <c r="C3840" s="441">
        <f>hourly1!$F3841*유형화!$G$71/hourly1!$F$8763+유형화!$G$72*hourly1!$G3841/hourly1!$F$8763+유형화!$G$74*hourly1!I3841/hourly1!$I$8763</f>
        <v>0.34623034706367906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443">
        <f>유형화!$F$71*hourly1!B3842/hourly1!$B$8763+유형화!$F$72*hourly1!C3842/hourly1!$C$8763+유형화!$F$73*hourly1!D3842/hourly1!$D$8763+유형화!$F$74*hourly1!E3842/hourly1!$E$8763</f>
        <v>75.139119781977726</v>
      </c>
      <c r="C3841" s="441">
        <f>hourly1!$F3842*유형화!$G$71/hourly1!$F$8763+유형화!$G$72*hourly1!$G3842/hourly1!$F$8763+유형화!$G$74*hourly1!I3842/hourly1!$I$8763</f>
        <v>0.29015323123910375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443">
        <f>유형화!$F$71*hourly1!B3843/hourly1!$B$8763+유형화!$F$72*hourly1!C3843/hourly1!$C$8763+유형화!$F$73*hourly1!D3843/hourly1!$D$8763+유형화!$F$74*hourly1!E3843/hourly1!$E$8763</f>
        <v>75.115164153702267</v>
      </c>
      <c r="C3842" s="441">
        <f>hourly1!$F3843*유형화!$G$71/hourly1!$F$8763+유형화!$G$72*hourly1!$G3843/hourly1!$F$8763+유형화!$G$74*hourly1!I3843/hourly1!$I$8763</f>
        <v>0.25133393852880076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443">
        <f>유형화!$F$71*hourly1!B3844/hourly1!$B$8763+유형화!$F$72*hourly1!C3844/hourly1!$C$8763+유형화!$F$73*hourly1!D3844/hourly1!$D$8763+유형화!$F$74*hourly1!E3844/hourly1!$E$8763</f>
        <v>74.772936152689951</v>
      </c>
      <c r="C3843" s="441">
        <f>hourly1!$F3844*유형화!$G$71/hourly1!$F$8763+유형화!$G$72*hourly1!$G3844/hourly1!$F$8763+유형화!$G$74*hourly1!I3844/hourly1!$I$8763</f>
        <v>0.23690757508743027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443">
        <f>유형화!$F$71*hourly1!B3845/hourly1!$B$8763+유형화!$F$72*hourly1!C3845/hourly1!$C$8763+유형화!$F$73*hourly1!D3845/hourly1!$D$8763+유형화!$F$74*hourly1!E3845/hourly1!$E$8763</f>
        <v>74.768210438129074</v>
      </c>
      <c r="C3844" s="441">
        <f>hourly1!$F3845*유형화!$G$71/hourly1!$F$8763+유형화!$G$72*hourly1!$G3845/hourly1!$F$8763+유형화!$G$74*hourly1!I3845/hourly1!$I$8763</f>
        <v>0.23314872929318592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443">
        <f>유형화!$F$71*hourly1!B3846/hourly1!$B$8763+유형화!$F$72*hourly1!C3846/hourly1!$C$8763+유형화!$F$73*hourly1!D3846/hourly1!$D$8763+유형화!$F$74*hourly1!E3846/hourly1!$E$8763</f>
        <v>74.768210438129074</v>
      </c>
      <c r="C3845" s="441">
        <f>hourly1!$F3846*유형화!$G$71/hourly1!$F$8763+유형화!$G$72*hourly1!$G3846/hourly1!$F$8763+유형화!$G$74*hourly1!I3846/hourly1!$I$8763</f>
        <v>0.23319166327434795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443">
        <f>유형화!$F$71*hourly1!B3847/hourly1!$B$8763+유형화!$F$72*hourly1!C3847/hourly1!$C$8763+유형화!$F$73*hourly1!D3847/hourly1!$D$8763+유형화!$F$74*hourly1!E3847/hourly1!$E$8763</f>
        <v>74.768210438129074</v>
      </c>
      <c r="C3846" s="441">
        <f>hourly1!$F3847*유형화!$G$71/hourly1!$F$8763+유형화!$G$72*hourly1!$G3847/hourly1!$F$8763+유형화!$G$74*hourly1!I3847/hourly1!$I$8763</f>
        <v>0.23186471217860455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443">
        <f>유형화!$F$71*hourly1!B3848/hourly1!$B$8763+유형화!$F$72*hourly1!C3848/hourly1!$C$8763+유형화!$F$73*hourly1!D3848/hourly1!$D$8763+유형화!$F$74*hourly1!E3848/hourly1!$E$8763</f>
        <v>75.823601782508987</v>
      </c>
      <c r="C3847" s="441">
        <f>hourly1!$F3848*유형화!$G$71/hourly1!$F$8763+유형화!$G$72*hourly1!$G3848/hourly1!$F$8763+유형화!$G$74*hourly1!I3848/hourly1!$I$8763</f>
        <v>0.36959322463202282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443">
        <f>유형화!$F$71*hourly1!B3849/hourly1!$B$8763+유형화!$F$72*hourly1!C3849/hourly1!$C$8763+유형화!$F$73*hourly1!D3849/hourly1!$D$8763+유형화!$F$74*hourly1!E3849/hourly1!$E$8763</f>
        <v>82.644242001976551</v>
      </c>
      <c r="C3848" s="441">
        <f>hourly1!$F3849*유형화!$G$71/hourly1!$F$8763+유형화!$G$72*hourly1!$G3849/hourly1!$F$8763+유형화!$G$74*hourly1!I3849/hourly1!$I$8763</f>
        <v>0.61589013233053924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443">
        <f>유형화!$F$71*hourly1!B3850/hourly1!$B$8763+유형화!$F$72*hourly1!C3850/hourly1!$C$8763+유형화!$F$73*hourly1!D3850/hourly1!$D$8763+유형화!$F$74*hourly1!E3850/hourly1!$E$8763</f>
        <v>214.90311138491933</v>
      </c>
      <c r="C3849" s="441">
        <f>hourly1!$F3850*유형화!$G$71/hourly1!$F$8763+유형화!$G$72*hourly1!$G3850/hourly1!$F$8763+유형화!$G$74*hourly1!I3850/hourly1!$I$8763</f>
        <v>0.54025840732317398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443">
        <f>유형화!$F$71*hourly1!B3851/hourly1!$B$8763+유형화!$F$72*hourly1!C3851/hourly1!$C$8763+유형화!$F$73*hourly1!D3851/hourly1!$D$8763+유형화!$F$74*hourly1!E3851/hourly1!$E$8763</f>
        <v>364.33668576141417</v>
      </c>
      <c r="C3850" s="441">
        <f>hourly1!$F3851*유형화!$G$71/hourly1!$F$8763+유형화!$G$72*hourly1!$G3851/hourly1!$F$8763+유형화!$G$74*hourly1!I3851/hourly1!$I$8763</f>
        <v>0.4845231866762687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443">
        <f>유형화!$F$71*hourly1!B3852/hourly1!$B$8763+유형화!$F$72*hourly1!C3852/hourly1!$C$8763+유형화!$F$73*hourly1!D3852/hourly1!$D$8763+유형화!$F$74*hourly1!E3852/hourly1!$E$8763</f>
        <v>471.09399271486001</v>
      </c>
      <c r="C3851" s="441">
        <f>hourly1!$F3852*유형화!$G$71/hourly1!$F$8763+유형화!$G$72*hourly1!$G3852/hourly1!$F$8763+유형화!$G$74*hourly1!I3852/hourly1!$I$8763</f>
        <v>0.42087719807662183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443">
        <f>유형화!$F$71*hourly1!B3853/hourly1!$B$8763+유형화!$F$72*hourly1!C3853/hourly1!$C$8763+유형화!$F$73*hourly1!D3853/hourly1!$D$8763+유형화!$F$74*hourly1!E3853/hourly1!$E$8763</f>
        <v>623.75722717423764</v>
      </c>
      <c r="C3852" s="441">
        <f>hourly1!$F3853*유형화!$G$71/hourly1!$F$8763+유형화!$G$72*hourly1!$G3853/hourly1!$F$8763+유형화!$G$74*hourly1!I3853/hourly1!$I$8763</f>
        <v>0.39698377050660272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443">
        <f>유형화!$F$71*hourly1!B3854/hourly1!$B$8763+유형화!$F$72*hourly1!C3854/hourly1!$C$8763+유형화!$F$73*hourly1!D3854/hourly1!$D$8763+유형화!$F$74*hourly1!E3854/hourly1!$E$8763</f>
        <v>553.51341313944988</v>
      </c>
      <c r="C3853" s="441">
        <f>hourly1!$F3854*유형화!$G$71/hourly1!$F$8763+유형화!$G$72*hourly1!$G3854/hourly1!$F$8763+유형화!$G$74*hourly1!I3854/hourly1!$I$8763</f>
        <v>0.38501428594486198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443">
        <f>유형화!$F$71*hourly1!B3855/hourly1!$B$8763+유형화!$F$72*hourly1!C3855/hourly1!$C$8763+유형화!$F$73*hourly1!D3855/hourly1!$D$8763+유형화!$F$74*hourly1!E3855/hourly1!$E$8763</f>
        <v>286.05371709989032</v>
      </c>
      <c r="C3854" s="441">
        <f>hourly1!$F3855*유형화!$G$71/hourly1!$F$8763+유형화!$G$72*hourly1!$G3855/hourly1!$F$8763+유형화!$G$74*hourly1!I3855/hourly1!$I$8763</f>
        <v>0.46813526181025711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443">
        <f>유형화!$F$71*hourly1!B3856/hourly1!$B$8763+유형화!$F$72*hourly1!C3856/hourly1!$C$8763+유형화!$F$73*hourly1!D3856/hourly1!$D$8763+유형화!$F$74*hourly1!E3856/hourly1!$E$8763</f>
        <v>479.23036287241172</v>
      </c>
      <c r="C3855" s="441">
        <f>hourly1!$F3856*유형화!$G$71/hourly1!$F$8763+유형화!$G$72*hourly1!$G3856/hourly1!$F$8763+유형화!$G$74*hourly1!I3856/hourly1!$I$8763</f>
        <v>0.44038584121743274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443">
        <f>유형화!$F$71*hourly1!B3857/hourly1!$B$8763+유형화!$F$72*hourly1!C3857/hourly1!$C$8763+유형화!$F$73*hourly1!D3857/hourly1!$D$8763+유형화!$F$74*hourly1!E3857/hourly1!$E$8763</f>
        <v>749.7376365468665</v>
      </c>
      <c r="C3856" s="441">
        <f>hourly1!$F3857*유형화!$G$71/hourly1!$F$8763+유형화!$G$72*hourly1!$G3857/hourly1!$F$8763+유형화!$G$74*hourly1!I3857/hourly1!$I$8763</f>
        <v>0.34529841285111229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443">
        <f>유형화!$F$71*hourly1!B3858/hourly1!$B$8763+유형화!$F$72*hourly1!C3858/hourly1!$C$8763+유형화!$F$73*hourly1!D3858/hourly1!$D$8763+유형화!$F$74*hourly1!E3858/hourly1!$E$8763</f>
        <v>642.23689340807687</v>
      </c>
      <c r="C3857" s="441">
        <f>hourly1!$F3858*유형화!$G$71/hourly1!$F$8763+유형화!$G$72*hourly1!$G3858/hourly1!$F$8763+유형화!$G$74*hourly1!I3858/hourly1!$I$8763</f>
        <v>0.32946790204561038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443">
        <f>유형화!$F$71*hourly1!B3859/hourly1!$B$8763+유형화!$F$72*hourly1!C3859/hourly1!$C$8763+유형화!$F$73*hourly1!D3859/hourly1!$D$8763+유형화!$F$74*hourly1!E3859/hourly1!$E$8763</f>
        <v>573.84256593706414</v>
      </c>
      <c r="C3858" s="441">
        <f>hourly1!$F3859*유형화!$G$71/hourly1!$F$8763+유형화!$G$72*hourly1!$G3859/hourly1!$F$8763+유형화!$G$74*hourly1!I3859/hourly1!$I$8763</f>
        <v>0.34530174811801051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443">
        <f>유형화!$F$71*hourly1!B3860/hourly1!$B$8763+유형화!$F$72*hourly1!C3860/hourly1!$C$8763+유형화!$F$73*hourly1!D3860/hourly1!$D$8763+유형화!$F$74*hourly1!E3860/hourly1!$E$8763</f>
        <v>323.80780714211443</v>
      </c>
      <c r="C3859" s="441">
        <f>hourly1!$F3860*유형화!$G$71/hourly1!$F$8763+유형화!$G$72*hourly1!$G3860/hourly1!$F$8763+유형화!$G$74*hourly1!I3860/hourly1!$I$8763</f>
        <v>0.44039863651407851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443">
        <f>유형화!$F$71*hourly1!B3861/hourly1!$B$8763+유형화!$F$72*hourly1!C3861/hourly1!$C$8763+유형화!$F$73*hourly1!D3861/hourly1!$D$8763+유형화!$F$74*hourly1!E3861/hourly1!$E$8763</f>
        <v>179.49920826961869</v>
      </c>
      <c r="C3860" s="441">
        <f>hourly1!$F3861*유형화!$G$71/hourly1!$F$8763+유형화!$G$72*hourly1!$G3861/hourly1!$F$8763+유형화!$G$74*hourly1!I3861/hourly1!$I$8763</f>
        <v>0.53162431094204121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443">
        <f>유형화!$F$71*hourly1!B3862/hourly1!$B$8763+유형화!$F$72*hourly1!C3862/hourly1!$C$8763+유형화!$F$73*hourly1!D3862/hourly1!$D$8763+유형화!$F$74*hourly1!E3862/hourly1!$E$8763</f>
        <v>180.79704647387675</v>
      </c>
      <c r="C3861" s="441">
        <f>hourly1!$F3862*유형화!$G$71/hourly1!$F$8763+유형화!$G$72*hourly1!$G3862/hourly1!$F$8763+유형화!$G$74*hourly1!I3862/hourly1!$I$8763</f>
        <v>0.53568721179496659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443">
        <f>유형화!$F$71*hourly1!B3863/hourly1!$B$8763+유형화!$F$72*hourly1!C3863/hourly1!$C$8763+유형화!$F$73*hourly1!D3863/hourly1!$D$8763+유형화!$F$74*hourly1!E3863/hourly1!$E$8763</f>
        <v>81.86267859457908</v>
      </c>
      <c r="C3862" s="441">
        <f>hourly1!$F3863*유형화!$G$71/hourly1!$F$8763+유형화!$G$72*hourly1!$G3863/hourly1!$F$8763+유형화!$G$74*hourly1!I3863/hourly1!$I$8763</f>
        <v>0.4644030375099818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443">
        <f>유형화!$F$71*hourly1!B3864/hourly1!$B$8763+유형화!$F$72*hourly1!C3864/hourly1!$C$8763+유형화!$F$73*hourly1!D3864/hourly1!$D$8763+유형화!$F$74*hourly1!E3864/hourly1!$E$8763</f>
        <v>78.540437361243946</v>
      </c>
      <c r="C3863" s="441">
        <f>hourly1!$F3864*유형화!$G$71/hourly1!$F$8763+유형화!$G$72*hourly1!$G3864/hourly1!$F$8763+유형화!$G$74*hourly1!I3864/hourly1!$I$8763</f>
        <v>0.39700626839786129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443">
        <f>유형화!$F$71*hourly1!B3865/hourly1!$B$8763+유형화!$F$72*hourly1!C3865/hourly1!$C$8763+유형화!$F$73*hourly1!D3865/hourly1!$D$8763+유형화!$F$74*hourly1!E3865/hourly1!$E$8763</f>
        <v>76.297211284221561</v>
      </c>
      <c r="C3864" s="441">
        <f>hourly1!$F3865*유형화!$G$71/hourly1!$F$8763+유형화!$G$72*hourly1!$G3865/hourly1!$F$8763+유형화!$G$74*hourly1!I3865/hourly1!$I$8763</f>
        <v>0.31780277574863108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443">
        <f>유형화!$F$71*hourly1!B3866/hourly1!$B$8763+유형화!$F$72*hourly1!C3866/hourly1!$C$8763+유형화!$F$73*hourly1!D3866/hourly1!$D$8763+유형화!$F$74*hourly1!E3866/hourly1!$E$8763</f>
        <v>75.171341855783922</v>
      </c>
      <c r="C3865" s="441">
        <f>hourly1!$F3866*유형화!$G$71/hourly1!$F$8763+유형화!$G$72*hourly1!$G3866/hourly1!$F$8763+유형화!$G$74*hourly1!I3866/hourly1!$I$8763</f>
        <v>0.29413869325877445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443">
        <f>유형화!$F$71*hourly1!B3867/hourly1!$B$8763+유형화!$F$72*hourly1!C3867/hourly1!$C$8763+유형화!$F$73*hourly1!D3867/hourly1!$D$8763+유형화!$F$74*hourly1!E3867/hourly1!$E$8763</f>
        <v>75.15544411592721</v>
      </c>
      <c r="C3866" s="441">
        <f>hourly1!$F3867*유형화!$G$71/hourly1!$F$8763+유형화!$G$72*hourly1!$G3867/hourly1!$F$8763+유형화!$G$74*hourly1!I3867/hourly1!$I$8763</f>
        <v>0.25127754219761339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443">
        <f>유형화!$F$71*hourly1!B3868/hourly1!$B$8763+유형화!$F$72*hourly1!C3868/hourly1!$C$8763+유형화!$F$73*hourly1!D3868/hourly1!$D$8763+유형화!$F$74*hourly1!E3868/hourly1!$E$8763</f>
        <v>74.823961546117985</v>
      </c>
      <c r="C3867" s="441">
        <f>hourly1!$F3868*유형화!$G$71/hourly1!$F$8763+유형화!$G$72*hourly1!$G3868/hourly1!$F$8763+유형화!$G$74*hourly1!I3868/hourly1!$I$8763</f>
        <v>0.23682831701768634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443">
        <f>유형화!$F$71*hourly1!B3869/hourly1!$B$8763+유형화!$F$72*hourly1!C3869/hourly1!$C$8763+유형화!$F$73*hourly1!D3869/hourly1!$D$8763+유형화!$F$74*hourly1!E3869/hourly1!$E$8763</f>
        <v>74.818771317989444</v>
      </c>
      <c r="C3868" s="441">
        <f>hourly1!$F3869*유형화!$G$71/hourly1!$F$8763+유형화!$G$72*hourly1!$G3869/hourly1!$F$8763+유형화!$G$74*hourly1!I3869/hourly1!$I$8763</f>
        <v>0.23290658891637833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443">
        <f>유형화!$F$71*hourly1!B3870/hourly1!$B$8763+유형화!$F$72*hourly1!C3870/hourly1!$C$8763+유형화!$F$73*hourly1!D3870/hourly1!$D$8763+유형화!$F$74*hourly1!E3870/hourly1!$E$8763</f>
        <v>74.811083144451089</v>
      </c>
      <c r="C3869" s="441">
        <f>hourly1!$F3870*유형화!$G$71/hourly1!$F$8763+유형화!$G$72*hourly1!$G3870/hourly1!$F$8763+유형화!$G$74*hourly1!I3870/hourly1!$I$8763</f>
        <v>0.23293314976913115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443">
        <f>유형화!$F$71*hourly1!B3871/hourly1!$B$8763+유형화!$F$72*hourly1!C3871/hourly1!$C$8763+유형화!$F$73*hourly1!D3871/hourly1!$D$8763+유형화!$F$74*hourly1!E3871/hourly1!$E$8763</f>
        <v>74.805513721573448</v>
      </c>
      <c r="C3870" s="441">
        <f>hourly1!$F3871*유형화!$G$71/hourly1!$F$8763+유형화!$G$72*hourly1!$G3871/hourly1!$F$8763+유형화!$G$74*hourly1!I3871/hourly1!$I$8763</f>
        <v>0.23170352782559814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443">
        <f>유형화!$F$71*hourly1!B3872/hourly1!$B$8763+유형화!$F$72*hourly1!C3872/hourly1!$C$8763+유형화!$F$73*hourly1!D3872/hourly1!$D$8763+유형화!$F$74*hourly1!E3872/hourly1!$E$8763</f>
        <v>75.861549697026859</v>
      </c>
      <c r="C3871" s="441">
        <f>hourly1!$F3872*유형화!$G$71/hourly1!$F$8763+유형화!$G$72*hourly1!$G3872/hourly1!$F$8763+유형화!$G$74*hourly1!I3872/hourly1!$I$8763</f>
        <v>0.36940208351814918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443">
        <f>유형화!$F$71*hourly1!B3873/hourly1!$B$8763+유형화!$F$72*hourly1!C3873/hourly1!$C$8763+유형화!$F$73*hourly1!D3873/hourly1!$D$8763+유형화!$F$74*hourly1!E3873/hourly1!$E$8763</f>
        <v>82.747159734242047</v>
      </c>
      <c r="C3872" s="441">
        <f>hourly1!$F3873*유형화!$G$71/hourly1!$F$8763+유형화!$G$72*hourly1!$G3873/hourly1!$F$8763+유형화!$G$74*hourly1!I3873/hourly1!$I$8763</f>
        <v>0.61544035642901562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443">
        <f>유형화!$F$71*hourly1!B3874/hourly1!$B$8763+유형화!$F$72*hourly1!C3874/hourly1!$C$8763+유형화!$F$73*hourly1!D3874/hourly1!$D$8763+유형화!$F$74*hourly1!E3874/hourly1!$E$8763</f>
        <v>232.34962524405736</v>
      </c>
      <c r="C3873" s="441">
        <f>hourly1!$F3874*유형화!$G$71/hourly1!$F$8763+유형화!$G$72*hourly1!$G3874/hourly1!$F$8763+유형화!$G$74*hourly1!I3874/hourly1!$I$8763</f>
        <v>0.53987545804204706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443">
        <f>유형화!$F$71*hourly1!B3875/hourly1!$B$8763+유형화!$F$72*hourly1!C3875/hourly1!$C$8763+유형화!$F$73*hourly1!D3875/hourly1!$D$8763+유형화!$F$74*hourly1!E3875/hourly1!$E$8763</f>
        <v>442.03003767486166</v>
      </c>
      <c r="C3874" s="441">
        <f>hourly1!$F3875*유형화!$G$71/hourly1!$F$8763+유형화!$G$72*hourly1!$G3875/hourly1!$F$8763+유형화!$G$74*hourly1!I3875/hourly1!$I$8763</f>
        <v>0.48414490676879918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443">
        <f>유형화!$F$71*hourly1!B3876/hourly1!$B$8763+유형화!$F$72*hourly1!C3876/hourly1!$C$8763+유형화!$F$73*hourly1!D3876/hourly1!$D$8763+유형화!$F$74*hourly1!E3876/hourly1!$E$8763</f>
        <v>665.0074723518901</v>
      </c>
      <c r="C3875" s="441">
        <f>hourly1!$F3876*유형화!$G$71/hourly1!$F$8763+유형화!$G$72*hourly1!$G3876/hourly1!$F$8763+유형화!$G$74*hourly1!I3876/hourly1!$I$8763</f>
        <v>0.4205731430179408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443">
        <f>유형화!$F$71*hourly1!B3877/hourly1!$B$8763+유형화!$F$72*hourly1!C3877/hourly1!$C$8763+유형화!$F$73*hourly1!D3877/hourly1!$D$8763+유형화!$F$74*hourly1!E3877/hourly1!$E$8763</f>
        <v>848.08267825222595</v>
      </c>
      <c r="C3876" s="441">
        <f>hourly1!$F3877*유형화!$G$71/hourly1!$F$8763+유형화!$G$72*hourly1!$G3877/hourly1!$F$8763+유형화!$G$74*hourly1!I3877/hourly1!$I$8763</f>
        <v>0.39668711367631465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443">
        <f>유형화!$F$71*hourly1!B3878/hourly1!$B$8763+유형화!$F$72*hourly1!C3878/hourly1!$C$8763+유형화!$F$73*hourly1!D3878/hourly1!$D$8763+유형화!$F$74*hourly1!E3878/hourly1!$E$8763</f>
        <v>783.78107260094703</v>
      </c>
      <c r="C3877" s="441">
        <f>hourly1!$F3878*유형화!$G$71/hourly1!$F$8763+유형화!$G$72*hourly1!$G3878/hourly1!$F$8763+유형화!$G$74*hourly1!I3878/hourly1!$I$8763</f>
        <v>0.3847104734510457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443">
        <f>유형화!$F$71*hourly1!B3879/hourly1!$B$8763+유형화!$F$72*hourly1!C3879/hourly1!$C$8763+유형화!$F$73*hourly1!D3879/hourly1!$D$8763+유형화!$F$74*hourly1!E3879/hourly1!$E$8763</f>
        <v>508.09197122365572</v>
      </c>
      <c r="C3878" s="441">
        <f>hourly1!$F3879*유형화!$G$71/hourly1!$F$8763+유형화!$G$72*hourly1!$G3879/hourly1!$F$8763+유형화!$G$74*hourly1!I3879/hourly1!$I$8763</f>
        <v>0.46775000816290957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443">
        <f>유형화!$F$71*hourly1!B3880/hourly1!$B$8763+유형화!$F$72*hourly1!C3880/hourly1!$C$8763+유형화!$F$73*hourly1!D3880/hourly1!$D$8763+유형화!$F$74*hourly1!E3880/hourly1!$E$8763</f>
        <v>716.64750996706789</v>
      </c>
      <c r="C3879" s="441">
        <f>hourly1!$F3880*유형화!$G$71/hourly1!$F$8763+유형화!$G$72*hourly1!$G3880/hourly1!$F$8763+유형화!$G$74*hourly1!I3880/hourly1!$I$8763</f>
        <v>0.44000022372278735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443">
        <f>유형화!$F$71*hourly1!B3881/hourly1!$B$8763+유형화!$F$72*hourly1!C3881/hourly1!$C$8763+유형화!$F$73*hourly1!D3881/hourly1!$D$8763+유형화!$F$74*hourly1!E3881/hourly1!$E$8763</f>
        <v>1020.1378735743949</v>
      </c>
      <c r="C3880" s="441">
        <f>hourly1!$F3881*유형화!$G$71/hourly1!$F$8763+유형화!$G$72*hourly1!$G3881/hourly1!$F$8763+유형화!$G$74*hourly1!I3881/hourly1!$I$8763</f>
        <v>0.34505354361956986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443">
        <f>유형화!$F$71*hourly1!B3882/hourly1!$B$8763+유형화!$F$72*hourly1!C3882/hourly1!$C$8763+유형화!$F$73*hourly1!D3882/hourly1!$D$8763+유형화!$F$74*hourly1!E3882/hourly1!$E$8763</f>
        <v>899.03161981843573</v>
      </c>
      <c r="C3881" s="441">
        <f>hourly1!$F3882*유형화!$G$71/hourly1!$F$8763+유형화!$G$72*hourly1!$G3882/hourly1!$F$8763+유형화!$G$74*hourly1!I3882/hourly1!$I$8763</f>
        <v>0.32925547586480414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443">
        <f>유형화!$F$71*hourly1!B3883/hourly1!$B$8763+유형화!$F$72*hourly1!C3883/hourly1!$C$8763+유형화!$F$73*hourly1!D3883/hourly1!$D$8763+유형화!$F$74*hourly1!E3883/hourly1!$E$8763</f>
        <v>822.67071174371927</v>
      </c>
      <c r="C3882" s="441">
        <f>hourly1!$F3883*유형화!$G$71/hourly1!$F$8763+유형화!$G$72*hourly1!$G3883/hourly1!$F$8763+유형화!$G$74*hourly1!I3883/hourly1!$I$8763</f>
        <v>0.34506482288580792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443">
        <f>유형화!$F$71*hourly1!B3884/hourly1!$B$8763+유형화!$F$72*hourly1!C3884/hourly1!$C$8763+유형화!$F$73*hourly1!D3884/hourly1!$D$8763+유형화!$F$74*hourly1!E3884/hourly1!$E$8763</f>
        <v>544.49879015542751</v>
      </c>
      <c r="C3883" s="441">
        <f>hourly1!$F3884*유형화!$G$71/hourly1!$F$8763+유형화!$G$72*hourly1!$G3884/hourly1!$F$8763+유형화!$G$74*hourly1!I3884/hourly1!$I$8763</f>
        <v>0.44003272741474042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443">
        <f>유형화!$F$71*hourly1!B3885/hourly1!$B$8763+유형화!$F$72*hourly1!C3885/hourly1!$C$8763+유형화!$F$73*hourly1!D3885/hourly1!$D$8763+유형화!$F$74*hourly1!E3885/hourly1!$E$8763</f>
        <v>215.25926544194422</v>
      </c>
      <c r="C3884" s="441">
        <f>hourly1!$F3885*유형화!$G$71/hourly1!$F$8763+유형화!$G$72*hourly1!$G3885/hourly1!$F$8763+유형화!$G$74*hourly1!I3885/hourly1!$I$8763</f>
        <v>0.53117890120809386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443">
        <f>유형화!$F$71*hourly1!B3886/hourly1!$B$8763+유형화!$F$72*hourly1!C3886/hourly1!$C$8763+유형화!$F$73*hourly1!D3886/hourly1!$D$8763+유형화!$F$74*hourly1!E3886/hourly1!$E$8763</f>
        <v>215.25275082703857</v>
      </c>
      <c r="C3885" s="441">
        <f>hourly1!$F3886*유형화!$G$71/hourly1!$F$8763+유형화!$G$72*hourly1!$G3886/hourly1!$F$8763+유형화!$G$74*hourly1!I3886/hourly1!$I$8763</f>
        <v>0.53522039571165403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443">
        <f>유형화!$F$71*hourly1!B3887/hourly1!$B$8763+유형화!$F$72*hourly1!C3887/hourly1!$C$8763+유형화!$F$73*hourly1!D3887/hourly1!$D$8763+유형화!$F$74*hourly1!E3887/hourly1!$E$8763</f>
        <v>92.741648697901013</v>
      </c>
      <c r="C3886" s="441">
        <f>hourly1!$F3887*유형화!$G$71/hourly1!$F$8763+유형화!$G$72*hourly1!$G3887/hourly1!$F$8763+유형화!$G$74*hourly1!I3887/hourly1!$I$8763</f>
        <v>0.464022331953859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443">
        <f>유형화!$F$71*hourly1!B3888/hourly1!$B$8763+유형화!$F$72*hourly1!C3888/hourly1!$C$8763+유형화!$F$73*hourly1!D3888/hourly1!$D$8763+유형화!$F$74*hourly1!E3888/hourly1!$E$8763</f>
        <v>84.504566295026635</v>
      </c>
      <c r="C3887" s="441">
        <f>hourly1!$F3888*유형화!$G$71/hourly1!$F$8763+유형화!$G$72*hourly1!$G3888/hourly1!$F$8763+유형화!$G$74*hourly1!I3888/hourly1!$I$8763</f>
        <v>0.39674872515210635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443">
        <f>유형화!$F$71*hourly1!B3889/hourly1!$B$8763+유형화!$F$72*hourly1!C3889/hourly1!$C$8763+유형화!$F$73*hourly1!D3889/hourly1!$D$8763+유형화!$F$74*hourly1!E3889/hourly1!$E$8763</f>
        <v>77.977655474342157</v>
      </c>
      <c r="C3888" s="441">
        <f>hourly1!$F3889*유형화!$G$71/hourly1!$F$8763+유형화!$G$72*hourly1!$G3889/hourly1!$F$8763+유형화!$G$74*hourly1!I3889/hourly1!$I$8763</f>
        <v>0.31767051725581491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443">
        <f>유형화!$F$71*hourly1!B3890/hourly1!$B$8763+유형화!$F$72*hourly1!C3890/hourly1!$C$8763+유형화!$F$73*hourly1!D3890/hourly1!$D$8763+유형화!$F$74*hourly1!E3890/hourly1!$E$8763</f>
        <v>75.340770809623692</v>
      </c>
      <c r="C3889" s="441">
        <f>hourly1!$F3890*유형화!$G$71/hourly1!$F$8763+유형화!$G$72*hourly1!$G3890/hourly1!$F$8763+유형화!$G$74*hourly1!I3890/hourly1!$I$8763</f>
        <v>0.29405415940320978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443">
        <f>유형화!$F$71*hourly1!B3891/hourly1!$B$8763+유형화!$F$72*hourly1!C3891/hourly1!$C$8763+유형화!$F$73*hourly1!D3891/hourly1!$D$8763+유형화!$F$74*hourly1!E3891/hourly1!$E$8763</f>
        <v>75.171939087513778</v>
      </c>
      <c r="C3890" s="441">
        <f>hourly1!$F3891*유형화!$G$71/hourly1!$F$8763+유형화!$G$72*hourly1!$G3891/hourly1!$F$8763+유형화!$G$74*hourly1!I3891/hourly1!$I$8763</f>
        <v>0.25123096974347153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443">
        <f>유형화!$F$71*hourly1!B3892/hourly1!$B$8763+유형화!$F$72*hourly1!C3892/hourly1!$C$8763+유형화!$F$73*hourly1!D3892/hourly1!$D$8763+유형화!$F$74*hourly1!E3892/hourly1!$E$8763</f>
        <v>74.809135031427516</v>
      </c>
      <c r="C3891" s="441">
        <f>hourly1!$F3892*유형화!$G$71/hourly1!$F$8763+유형화!$G$72*hourly1!$G3892/hourly1!$F$8763+유형화!$G$74*hourly1!I3892/hourly1!$I$8763</f>
        <v>0.23679096202842681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443">
        <f>유형화!$F$71*hourly1!B3893/hourly1!$B$8763+유형화!$F$72*hourly1!C3893/hourly1!$C$8763+유형화!$F$73*hourly1!D3893/hourly1!$D$8763+유형화!$F$74*hourly1!E3893/hourly1!$E$8763</f>
        <v>74.788388338716459</v>
      </c>
      <c r="C3892" s="441">
        <f>hourly1!$F3893*유형화!$G$71/hourly1!$F$8763+유형화!$G$72*hourly1!$G3893/hourly1!$F$8763+유형화!$G$74*hourly1!I3893/hourly1!$I$8763</f>
        <v>0.23280258923037156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443">
        <f>유형화!$F$71*hourly1!B3894/hourly1!$B$8763+유형화!$F$72*hourly1!C3894/hourly1!$C$8763+유형화!$F$73*hourly1!D3894/hourly1!$D$8763+유형화!$F$74*hourly1!E3894/hourly1!$E$8763</f>
        <v>74.768210438129074</v>
      </c>
      <c r="C3893" s="441">
        <f>hourly1!$F3894*유형화!$G$71/hourly1!$F$8763+유형화!$G$72*hourly1!$G3894/hourly1!$F$8763+유형화!$G$74*hourly1!I3894/hourly1!$I$8763</f>
        <v>0.23287226598793534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443">
        <f>유형화!$F$71*hourly1!B3895/hourly1!$B$8763+유형화!$F$72*hourly1!C3895/hourly1!$C$8763+유형화!$F$73*hourly1!D3895/hourly1!$D$8763+유형화!$F$74*hourly1!E3895/hourly1!$E$8763</f>
        <v>74.768210438129074</v>
      </c>
      <c r="C3894" s="441">
        <f>hourly1!$F3895*유형화!$G$71/hourly1!$F$8763+유형화!$G$72*hourly1!$G3895/hourly1!$F$8763+유형화!$G$74*hourly1!I3895/hourly1!$I$8763</f>
        <v>0.23169619023842217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443">
        <f>유형화!$F$71*hourly1!B3896/hourly1!$B$8763+유형화!$F$72*hourly1!C3896/hourly1!$C$8763+유형화!$F$73*hourly1!D3896/hourly1!$D$8763+유형화!$F$74*hourly1!E3896/hourly1!$E$8763</f>
        <v>75.823601782508987</v>
      </c>
      <c r="C3895" s="441">
        <f>hourly1!$F3896*유형화!$G$71/hourly1!$F$8763+유형화!$G$72*hourly1!$G3896/hourly1!$F$8763+유형화!$G$74*hourly1!I3896/hourly1!$I$8763</f>
        <v>0.36946114806285502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443">
        <f>유형화!$F$71*hourly1!B3897/hourly1!$B$8763+유형화!$F$72*hourly1!C3897/hourly1!$C$8763+유형화!$F$73*hourly1!D3897/hourly1!$D$8763+유형화!$F$74*hourly1!E3897/hourly1!$E$8763</f>
        <v>82.667108907043428</v>
      </c>
      <c r="C3896" s="441">
        <f>hourly1!$F3897*유형화!$G$71/hourly1!$F$8763+유형화!$G$72*hourly1!$G3897/hourly1!$F$8763+유형화!$G$74*hourly1!I3897/hourly1!$I$8763</f>
        <v>0.61558644111915628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443">
        <f>유형화!$F$71*hourly1!B3898/hourly1!$B$8763+유형화!$F$72*hourly1!C3898/hourly1!$C$8763+유형화!$F$73*hourly1!D3898/hourly1!$D$8763+유형화!$F$74*hourly1!E3898/hourly1!$E$8763</f>
        <v>221.9404727620219</v>
      </c>
      <c r="C3897" s="441">
        <f>hourly1!$F3898*유형화!$G$71/hourly1!$F$8763+유형화!$G$72*hourly1!$G3898/hourly1!$F$8763+유형화!$G$74*hourly1!I3898/hourly1!$I$8763</f>
        <v>0.54004816422615565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443">
        <f>유형화!$F$71*hourly1!B3899/hourly1!$B$8763+유형화!$F$72*hourly1!C3899/hourly1!$C$8763+유형화!$F$73*hourly1!D3899/hourly1!$D$8763+유형화!$F$74*hourly1!E3899/hourly1!$E$8763</f>
        <v>387.80133181997024</v>
      </c>
      <c r="C3898" s="441">
        <f>hourly1!$F3899*유형화!$G$71/hourly1!$F$8763+유형화!$G$72*hourly1!$G3899/hourly1!$F$8763+유형화!$G$74*hourly1!I3899/hourly1!$I$8763</f>
        <v>0.48434471957660807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443">
        <f>유형화!$F$71*hourly1!B3900/hourly1!$B$8763+유형화!$F$72*hourly1!C3900/hourly1!$C$8763+유형화!$F$73*hourly1!D3900/hourly1!$D$8763+유형화!$F$74*hourly1!E3900/hourly1!$E$8763</f>
        <v>565.76522643081614</v>
      </c>
      <c r="C3899" s="441">
        <f>hourly1!$F3900*유형화!$G$71/hourly1!$F$8763+유형화!$G$72*hourly1!$G3900/hourly1!$F$8763+유형화!$G$74*hourly1!I3900/hourly1!$I$8763</f>
        <v>0.42075555179666224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443">
        <f>유형화!$F$71*hourly1!B3901/hourly1!$B$8763+유형화!$F$72*hourly1!C3901/hourly1!$C$8763+유형화!$F$73*hourly1!D3901/hourly1!$D$8763+유형화!$F$74*hourly1!E3901/hourly1!$E$8763</f>
        <v>727.31256811074343</v>
      </c>
      <c r="C3900" s="441">
        <f>hourly1!$F3901*유형화!$G$71/hourly1!$F$8763+유형화!$G$72*hourly1!$G3901/hourly1!$F$8763+유형화!$G$74*hourly1!I3901/hourly1!$I$8763</f>
        <v>0.39689014046858845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443">
        <f>유형화!$F$71*hourly1!B3902/hourly1!$B$8763+유형화!$F$72*hourly1!C3902/hourly1!$C$8763+유형화!$F$73*hourly1!D3902/hourly1!$D$8763+유형화!$F$74*hourly1!E3902/hourly1!$E$8763</f>
        <v>650.09155175462593</v>
      </c>
      <c r="C3901" s="441">
        <f>hourly1!$F3902*유형화!$G$71/hourly1!$F$8763+유형화!$G$72*hourly1!$G3902/hourly1!$F$8763+유형화!$G$74*hourly1!I3902/hourly1!$I$8763</f>
        <v>0.38493260222646419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443">
        <f>유형화!$F$71*hourly1!B3903/hourly1!$B$8763+유형화!$F$72*hourly1!C3903/hourly1!$C$8763+유형화!$F$73*hourly1!D3903/hourly1!$D$8763+유형화!$F$74*hourly1!E3903/hourly1!$E$8763</f>
        <v>343.48880938153474</v>
      </c>
      <c r="C3902" s="441">
        <f>hourly1!$F3903*유형화!$G$71/hourly1!$F$8763+유형화!$G$72*hourly1!$G3903/hourly1!$F$8763+유형화!$G$74*hourly1!I3903/hourly1!$I$8763</f>
        <v>0.46803920612358951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443">
        <f>유형화!$F$71*hourly1!B3904/hourly1!$B$8763+유형화!$F$72*hourly1!C3904/hourly1!$C$8763+유형화!$F$73*hourly1!D3904/hourly1!$D$8763+유형화!$F$74*hourly1!E3904/hourly1!$E$8763</f>
        <v>575.75060696546893</v>
      </c>
      <c r="C3903" s="441">
        <f>hourly1!$F3904*유형화!$G$71/hourly1!$F$8763+유형화!$G$72*hourly1!$G3904/hourly1!$F$8763+유형화!$G$74*hourly1!I3904/hourly1!$I$8763</f>
        <v>0.4402935452861772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443">
        <f>유형화!$F$71*hourly1!B3905/hourly1!$B$8763+유형화!$F$72*hourly1!C3905/hourly1!$C$8763+유형화!$F$73*hourly1!D3905/hourly1!$D$8763+유형화!$F$74*hourly1!E3905/hourly1!$E$8763</f>
        <v>871.16166282922404</v>
      </c>
      <c r="C3904" s="441">
        <f>hourly1!$F3905*유형화!$G$71/hourly1!$F$8763+유형화!$G$72*hourly1!$G3905/hourly1!$F$8763+유형화!$G$74*hourly1!I3905/hourly1!$I$8763</f>
        <v>0.3452406824131663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443">
        <f>유형화!$F$71*hourly1!B3906/hourly1!$B$8763+유형화!$F$72*hourly1!C3906/hourly1!$C$8763+유형화!$F$73*hourly1!D3906/hourly1!$D$8763+유형화!$F$74*hourly1!E3906/hourly1!$E$8763</f>
        <v>757.92300125342069</v>
      </c>
      <c r="C3905" s="441">
        <f>hourly1!$F3906*유형화!$G$71/hourly1!$F$8763+유형화!$G$72*hourly1!$G3906/hourly1!$F$8763+유형화!$G$74*hourly1!I3906/hourly1!$I$8763</f>
        <v>0.32942351267525588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443">
        <f>유형화!$F$71*hourly1!B3907/hourly1!$B$8763+유형화!$F$72*hourly1!C3907/hourly1!$C$8763+유형화!$F$73*hourly1!D3907/hourly1!$D$8763+유형화!$F$74*hourly1!E3907/hourly1!$E$8763</f>
        <v>660.07754256554131</v>
      </c>
      <c r="C3906" s="441">
        <f>hourly1!$F3907*유형화!$G$71/hourly1!$F$8763+유형화!$G$72*hourly1!$G3907/hourly1!$F$8763+유형화!$G$74*hourly1!I3907/hourly1!$I$8763</f>
        <v>0.34525408412197472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443">
        <f>유형화!$F$71*hourly1!B3908/hourly1!$B$8763+유형화!$F$72*hourly1!C3908/hourly1!$C$8763+유형화!$F$73*hourly1!D3908/hourly1!$D$8763+유형화!$F$74*hourly1!E3908/hourly1!$E$8763</f>
        <v>370.29812002762077</v>
      </c>
      <c r="C3907" s="441">
        <f>hourly1!$F3908*유형화!$G$71/hourly1!$F$8763+유형화!$G$72*hourly1!$G3908/hourly1!$F$8763+유형화!$G$74*hourly1!I3908/hourly1!$I$8763</f>
        <v>0.44033375041260492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443">
        <f>유형화!$F$71*hourly1!B3909/hourly1!$B$8763+유형화!$F$72*hourly1!C3909/hourly1!$C$8763+유형화!$F$73*hourly1!D3909/hourly1!$D$8763+유형화!$F$74*hourly1!E3909/hourly1!$E$8763</f>
        <v>182.60523774949129</v>
      </c>
      <c r="C3908" s="441">
        <f>hourly1!$F3909*유형화!$G$71/hourly1!$F$8763+유형화!$G$72*hourly1!$G3909/hourly1!$F$8763+유형화!$G$74*hourly1!I3909/hourly1!$I$8763</f>
        <v>0.53153698759052481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443">
        <f>유형화!$F$71*hourly1!B3910/hourly1!$B$8763+유형화!$F$72*hourly1!C3910/hourly1!$C$8763+유형화!$F$73*hourly1!D3910/hourly1!$D$8763+유형화!$F$74*hourly1!E3910/hourly1!$E$8763</f>
        <v>184.38862300417938</v>
      </c>
      <c r="C3909" s="441">
        <f>hourly1!$F3910*유형화!$G$71/hourly1!$F$8763+유형화!$G$72*hourly1!$G3910/hourly1!$F$8763+유형화!$G$74*hourly1!I3910/hourly1!$I$8763</f>
        <v>0.53558284826166191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443">
        <f>유형화!$F$71*hourly1!B3911/hourly1!$B$8763+유형화!$F$72*hourly1!C3911/hourly1!$C$8763+유형화!$F$73*hourly1!D3911/hourly1!$D$8763+유형화!$F$74*hourly1!E3911/hourly1!$E$8763</f>
        <v>80.776279409993236</v>
      </c>
      <c r="C3910" s="441">
        <f>hourly1!$F3911*유형화!$G$71/hourly1!$F$8763+유형화!$G$72*hourly1!$G3911/hourly1!$F$8763+유형화!$G$74*hourly1!I3911/hourly1!$I$8763</f>
        <v>0.46435858749841091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443">
        <f>유형화!$F$71*hourly1!B3912/hourly1!$B$8763+유형화!$F$72*hourly1!C3912/hourly1!$C$8763+유형화!$F$73*hourly1!D3912/hourly1!$D$8763+유형화!$F$74*hourly1!E3912/hourly1!$E$8763</f>
        <v>78.352707520824922</v>
      </c>
      <c r="C3911" s="441">
        <f>hourly1!$F3912*유형화!$G$71/hourly1!$F$8763+유형화!$G$72*hourly1!$G3912/hourly1!$F$8763+유형화!$G$74*hourly1!I3912/hourly1!$I$8763</f>
        <v>0.39700887597016354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443">
        <f>유형화!$F$71*hourly1!B3913/hourly1!$B$8763+유형화!$F$72*hourly1!C3913/hourly1!$C$8763+유형화!$F$73*hourly1!D3913/hourly1!$D$8763+유형화!$F$74*hourly1!E3913/hourly1!$E$8763</f>
        <v>76.184253908394012</v>
      </c>
      <c r="C3912" s="441">
        <f>hourly1!$F3913*유형화!$G$71/hourly1!$F$8763+유형화!$G$72*hourly1!$G3913/hourly1!$F$8763+유형화!$G$74*hourly1!I3913/hourly1!$I$8763</f>
        <v>0.31782521299867394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443">
        <f>유형화!$F$71*hourly1!B3914/hourly1!$B$8763+유형화!$F$72*hourly1!C3914/hourly1!$C$8763+유형화!$F$73*hourly1!D3914/hourly1!$D$8763+유형화!$F$74*hourly1!E3914/hourly1!$E$8763</f>
        <v>75.09090042969315</v>
      </c>
      <c r="C3913" s="441">
        <f>hourly1!$F3914*유형화!$G$71/hourly1!$F$8763+유형화!$G$72*hourly1!$G3914/hourly1!$F$8763+유형화!$G$74*hourly1!I3914/hourly1!$I$8763</f>
        <v>0.29417780684330763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443">
        <f>유형화!$F$71*hourly1!B3915/hourly1!$B$8763+유형화!$F$72*hourly1!C3915/hourly1!$C$8763+유형화!$F$73*hourly1!D3915/hourly1!$D$8763+유형화!$F$74*hourly1!E3915/hourly1!$E$8763</f>
        <v>75.085871359332984</v>
      </c>
      <c r="C3914" s="441">
        <f>hourly1!$F3915*유형화!$G$71/hourly1!$F$8763+유형화!$G$72*hourly1!$G3915/hourly1!$F$8763+유형화!$G$74*hourly1!I3915/hourly1!$I$8763</f>
        <v>0.25131538231660361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443">
        <f>유형화!$F$71*hourly1!B3916/hourly1!$B$8763+유형화!$F$72*hourly1!C3916/hourly1!$C$8763+유형화!$F$73*hourly1!D3916/hourly1!$D$8763+유형화!$F$74*hourly1!E3916/hourly1!$E$8763</f>
        <v>74.768210438129074</v>
      </c>
      <c r="C3915" s="441">
        <f>hourly1!$F3916*유형화!$G$71/hourly1!$F$8763+유형화!$G$72*hourly1!$G3916/hourly1!$F$8763+유형화!$G$74*hourly1!I3916/hourly1!$I$8763</f>
        <v>0.23687028073938707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443">
        <f>유형화!$F$71*hourly1!B3917/hourly1!$B$8763+유형화!$F$72*hourly1!C3917/hourly1!$C$8763+유형화!$F$73*hourly1!D3917/hourly1!$D$8763+유형화!$F$74*hourly1!E3917/hourly1!$E$8763</f>
        <v>74.768210438129074</v>
      </c>
      <c r="C3916" s="441">
        <f>hourly1!$F3917*유형화!$G$71/hourly1!$F$8763+유형화!$G$72*hourly1!$G3917/hourly1!$F$8763+유형화!$G$74*hourly1!I3917/hourly1!$I$8763</f>
        <v>0.23299221431383701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443">
        <f>유형화!$F$71*hourly1!B3918/hourly1!$B$8763+유형화!$F$72*hourly1!C3918/hourly1!$C$8763+유형화!$F$73*hourly1!D3918/hourly1!$D$8763+유형화!$F$74*hourly1!E3918/hourly1!$E$8763</f>
        <v>74.768210438129074</v>
      </c>
      <c r="C3917" s="441">
        <f>hourly1!$F3918*유형화!$G$71/hourly1!$F$8763+유형화!$G$72*hourly1!$G3918/hourly1!$F$8763+유형화!$G$74*hourly1!I3918/hourly1!$I$8763</f>
        <v>0.23303678560783991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443">
        <f>유형화!$F$71*hourly1!B3919/hourly1!$B$8763+유형화!$F$72*hourly1!C3919/hourly1!$C$8763+유형화!$F$73*hourly1!D3919/hourly1!$D$8763+유형화!$F$74*hourly1!E3919/hourly1!$E$8763</f>
        <v>74.768210438129074</v>
      </c>
      <c r="C3918" s="441">
        <f>hourly1!$F3919*유형화!$G$71/hourly1!$F$8763+유형화!$G$72*hourly1!$G3919/hourly1!$F$8763+유형화!$G$74*hourly1!I3919/hourly1!$I$8763</f>
        <v>0.23179321618455093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443">
        <f>유형화!$F$71*hourly1!B3920/hourly1!$B$8763+유형화!$F$72*hourly1!C3920/hourly1!$C$8763+유형화!$F$73*hourly1!D3920/hourly1!$D$8763+유형화!$F$74*hourly1!E3920/hourly1!$E$8763</f>
        <v>75.823601782508987</v>
      </c>
      <c r="C3919" s="441">
        <f>hourly1!$F3920*유형화!$G$71/hourly1!$F$8763+유형화!$G$72*hourly1!$G3920/hourly1!$F$8763+유형화!$G$74*hourly1!I3920/hourly1!$I$8763</f>
        <v>0.36957054481711515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443">
        <f>유형화!$F$71*hourly1!B3921/hourly1!$B$8763+유형화!$F$72*hourly1!C3921/hourly1!$C$8763+유형화!$F$73*hourly1!D3921/hourly1!$D$8763+유형화!$F$74*hourly1!E3921/hourly1!$E$8763</f>
        <v>82.639672705249694</v>
      </c>
      <c r="C3920" s="441">
        <f>hourly1!$F3921*유형화!$G$71/hourly1!$F$8763+유형화!$G$72*hourly1!$G3921/hourly1!$F$8763+유형화!$G$74*hourly1!I3921/hourly1!$I$8763</f>
        <v>0.61586150967643138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443">
        <f>유형화!$F$71*hourly1!B3922/hourly1!$B$8763+유형화!$F$72*hourly1!C3922/hourly1!$C$8763+유형화!$F$73*hourly1!D3922/hourly1!$D$8763+유형화!$F$74*hourly1!E3922/hourly1!$E$8763</f>
        <v>214.71359458924508</v>
      </c>
      <c r="C3921" s="441">
        <f>hourly1!$F3922*유형화!$G$71/hourly1!$F$8763+유형화!$G$72*hourly1!$G3922/hourly1!$F$8763+유형화!$G$74*hourly1!I3922/hourly1!$I$8763</f>
        <v>0.54024276188936071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443">
        <f>유형화!$F$71*hourly1!B3923/hourly1!$B$8763+유형화!$F$72*hourly1!C3923/hourly1!$C$8763+유형화!$F$73*hourly1!D3923/hourly1!$D$8763+유형화!$F$74*hourly1!E3923/hourly1!$E$8763</f>
        <v>364.53176874680571</v>
      </c>
      <c r="C3922" s="441">
        <f>hourly1!$F3923*유형화!$G$71/hourly1!$F$8763+유형화!$G$72*hourly1!$G3923/hourly1!$F$8763+유형화!$G$74*hourly1!I3923/hourly1!$I$8763</f>
        <v>0.48449213837350746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443">
        <f>유형화!$F$71*hourly1!B3924/hourly1!$B$8763+유형화!$F$72*hourly1!C3924/hourly1!$C$8763+유형화!$F$73*hourly1!D3924/hourly1!$D$8763+유형화!$F$74*hourly1!E3924/hourly1!$E$8763</f>
        <v>482.47378739075072</v>
      </c>
      <c r="C3923" s="441">
        <f>hourly1!$F3924*유형화!$G$71/hourly1!$F$8763+유형화!$G$72*hourly1!$G3924/hourly1!$F$8763+유형화!$G$74*hourly1!I3924/hourly1!$I$8763</f>
        <v>0.42085815673469407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443">
        <f>유형화!$F$71*hourly1!B3925/hourly1!$B$8763+유형화!$F$72*hourly1!C3925/hourly1!$C$8763+유형화!$F$73*hourly1!D3925/hourly1!$D$8763+유형화!$F$74*hourly1!E3925/hourly1!$E$8763</f>
        <v>645.30737637643847</v>
      </c>
      <c r="C3924" s="441">
        <f>hourly1!$F3925*유형화!$G$71/hourly1!$F$8763+유형화!$G$72*hourly1!$G3925/hourly1!$F$8763+유형화!$G$74*hourly1!I3925/hourly1!$I$8763</f>
        <v>0.39695636067682194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443">
        <f>유형화!$F$71*hourly1!B3926/hourly1!$B$8763+유형화!$F$72*hourly1!C3926/hourly1!$C$8763+유형화!$F$73*hourly1!D3926/hourly1!$D$8763+유형화!$F$74*hourly1!E3926/hourly1!$E$8763</f>
        <v>574.82788391675649</v>
      </c>
      <c r="C3925" s="441">
        <f>hourly1!$F3926*유형화!$G$71/hourly1!$F$8763+유형화!$G$72*hourly1!$G3926/hourly1!$F$8763+유형화!$G$74*hourly1!I3926/hourly1!$I$8763</f>
        <v>0.38499706383942411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443">
        <f>유형화!$F$71*hourly1!B3927/hourly1!$B$8763+유형화!$F$72*hourly1!C3927/hourly1!$C$8763+유형화!$F$73*hourly1!D3927/hourly1!$D$8763+유형화!$F$74*hourly1!E3927/hourly1!$E$8763</f>
        <v>288.11085404193994</v>
      </c>
      <c r="C3926" s="441">
        <f>hourly1!$F3927*유형화!$G$71/hourly1!$F$8763+유형화!$G$72*hourly1!$G3927/hourly1!$F$8763+유형화!$G$74*hourly1!I3927/hourly1!$I$8763</f>
        <v>0.46812167817779837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443">
        <f>유형화!$F$71*hourly1!B3928/hourly1!$B$8763+유형화!$F$72*hourly1!C3928/hourly1!$C$8763+유형화!$F$73*hourly1!D3928/hourly1!$D$8763+유형화!$F$74*hourly1!E3928/hourly1!$E$8763</f>
        <v>495.31777716375956</v>
      </c>
      <c r="C3927" s="441">
        <f>hourly1!$F3928*유형화!$G$71/hourly1!$F$8763+유형화!$G$72*hourly1!$G3928/hourly1!$F$8763+유형화!$G$74*hourly1!I3928/hourly1!$I$8763</f>
        <v>0.4403678914173984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443">
        <f>유형화!$F$71*hourly1!B3929/hourly1!$B$8763+유형화!$F$72*hourly1!C3929/hourly1!$C$8763+유형화!$F$73*hourly1!D3929/hourly1!$D$8763+유형화!$F$74*hourly1!E3929/hourly1!$E$8763</f>
        <v>781.82759597953009</v>
      </c>
      <c r="C3928" s="441">
        <f>hourly1!$F3929*유형화!$G$71/hourly1!$F$8763+유형화!$G$72*hourly1!$G3929/hourly1!$F$8763+유형화!$G$74*hourly1!I3929/hourly1!$I$8763</f>
        <v>0.34529222744704724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443">
        <f>유형화!$F$71*hourly1!B3930/hourly1!$B$8763+유형화!$F$72*hourly1!C3930/hourly1!$C$8763+유형화!$F$73*hourly1!D3930/hourly1!$D$8763+유형화!$F$74*hourly1!E3930/hourly1!$E$8763</f>
        <v>667.06682011394901</v>
      </c>
      <c r="C3929" s="441">
        <f>hourly1!$F3930*유형화!$G$71/hourly1!$F$8763+유형화!$G$72*hourly1!$G3930/hourly1!$F$8763+유형화!$G$74*hourly1!I3930/hourly1!$I$8763</f>
        <v>0.32946923615236967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443">
        <f>유형화!$F$71*hourly1!B3931/hourly1!$B$8763+유형화!$F$72*hourly1!C3931/hourly1!$C$8763+유형화!$F$73*hourly1!D3931/hourly1!$D$8763+유형화!$F$74*hourly1!E3931/hourly1!$E$8763</f>
        <v>580.54821097040406</v>
      </c>
      <c r="C3930" s="441">
        <f>hourly1!$F3931*유형화!$G$71/hourly1!$F$8763+유형화!$G$72*hourly1!$G3931/hourly1!$F$8763+유형화!$G$74*hourly1!I3931/hourly1!$I$8763</f>
        <v>0.34530556851463934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443">
        <f>유형화!$F$71*hourly1!B3932/hourly1!$B$8763+유형화!$F$72*hourly1!C3932/hourly1!$C$8763+유형화!$F$73*hourly1!D3932/hourly1!$D$8763+유형화!$F$74*hourly1!E3932/hourly1!$E$8763</f>
        <v>313.09085654571271</v>
      </c>
      <c r="C3931" s="441">
        <f>hourly1!$F3932*유형화!$G$71/hourly1!$F$8763+유형화!$G$72*hourly1!$G3932/hourly1!$F$8763+유형화!$G$74*hourly1!I3932/hourly1!$I$8763</f>
        <v>0.44041840555060163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443">
        <f>유형화!$F$71*hourly1!B3933/hourly1!$B$8763+유형화!$F$72*hourly1!C3933/hourly1!$C$8763+유형화!$F$73*hourly1!D3933/hourly1!$D$8763+유형화!$F$74*hourly1!E3933/hourly1!$E$8763</f>
        <v>170.22652136741786</v>
      </c>
      <c r="C3932" s="441">
        <f>hourly1!$F3933*유형화!$G$71/hourly1!$F$8763+유형화!$G$72*hourly1!$G3933/hourly1!$F$8763+유형화!$G$74*hourly1!I3933/hourly1!$I$8763</f>
        <v>0.53165093243600969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443">
        <f>유형화!$F$71*hourly1!B3934/hourly1!$B$8763+유형화!$F$72*hourly1!C3934/hourly1!$C$8763+유형화!$F$73*hourly1!D3934/hourly1!$D$8763+유형화!$F$74*hourly1!E3934/hourly1!$E$8763</f>
        <v>173.27942311597272</v>
      </c>
      <c r="C3933" s="441">
        <f>hourly1!$F3934*유형화!$G$71/hourly1!$F$8763+유형화!$G$72*hourly1!$G3934/hourly1!$F$8763+유형화!$G$74*hourly1!I3934/hourly1!$I$8763</f>
        <v>0.53571631957880528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443">
        <f>유형화!$F$71*hourly1!B3935/hourly1!$B$8763+유형화!$F$72*hourly1!C3935/hourly1!$C$8763+유형화!$F$73*hourly1!D3935/hourly1!$D$8763+유형화!$F$74*hourly1!E3935/hourly1!$E$8763</f>
        <v>80.533201823402223</v>
      </c>
      <c r="C3934" s="441">
        <f>hourly1!$F3935*유형화!$G$71/hourly1!$F$8763+유형화!$G$72*hourly1!$G3935/hourly1!$F$8763+유형화!$G$74*hourly1!I3935/hourly1!$I$8763</f>
        <v>0.46444742688033569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443">
        <f>유형화!$F$71*hourly1!B3936/hourly1!$B$8763+유형화!$F$72*hourly1!C3936/hourly1!$C$8763+유형화!$F$73*hourly1!D3936/hourly1!$D$8763+유형화!$F$74*hourly1!E3936/hourly1!$E$8763</f>
        <v>78.330207052399203</v>
      </c>
      <c r="C3935" s="441">
        <f>hourly1!$F3936*유형화!$G$71/hourly1!$F$8763+유형화!$G$72*hourly1!$G3936/hourly1!$F$8763+유형화!$G$74*hourly1!I3936/hourly1!$I$8763</f>
        <v>0.39704999071483615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443">
        <f>유형화!$F$71*hourly1!B3937/hourly1!$B$8763+유형화!$F$72*hourly1!C3937/hourly1!$C$8763+유형화!$F$73*hourly1!D3937/hourly1!$D$8763+유형화!$F$74*hourly1!E3937/hourly1!$E$8763</f>
        <v>76.178229451817415</v>
      </c>
      <c r="C3936" s="441">
        <f>hourly1!$F3937*유형화!$G$71/hourly1!$F$8763+유형화!$G$72*hourly1!$G3937/hourly1!$F$8763+유형화!$G$74*hourly1!I3937/hourly1!$I$8763</f>
        <v>0.31784207125681385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443">
        <f>유형화!$F$71*hourly1!B3938/hourly1!$B$8763+유형화!$F$72*hourly1!C3938/hourly1!$C$8763+유형화!$F$73*hourly1!D3938/hourly1!$D$8763+유형화!$F$74*hourly1!E3938/hourly1!$E$8763</f>
        <v>75.097635876424334</v>
      </c>
      <c r="C3937" s="441">
        <f>hourly1!$F3938*유형화!$G$71/hourly1!$F$8763+유형화!$G$72*hourly1!$G3938/hourly1!$F$8763+유형화!$G$74*hourly1!I3938/hourly1!$I$8763</f>
        <v>0.29417980800344651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443">
        <f>유형화!$F$71*hourly1!B3939/hourly1!$B$8763+유형화!$F$72*hourly1!C3939/hourly1!$C$8763+유형화!$F$73*hourly1!D3939/hourly1!$D$8763+유형화!$F$74*hourly1!E3939/hourly1!$E$8763</f>
        <v>75.085871359332984</v>
      </c>
      <c r="C3938" s="441">
        <f>hourly1!$F3939*유형화!$G$71/hourly1!$F$8763+유형화!$G$72*hourly1!$G3939/hourly1!$F$8763+유형화!$G$74*hourly1!I3939/hourly1!$I$8763</f>
        <v>0.25131295666795039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443">
        <f>유형화!$F$71*hourly1!B3940/hourly1!$B$8763+유형화!$F$72*hourly1!C3940/hourly1!$C$8763+유형화!$F$73*hourly1!D3940/hourly1!$D$8763+유형화!$F$74*hourly1!E3940/hourly1!$E$8763</f>
        <v>74.768210438129074</v>
      </c>
      <c r="C3939" s="441">
        <f>hourly1!$F3940*유형화!$G$71/hourly1!$F$8763+유형화!$G$72*hourly1!$G3940/hourly1!$F$8763+유형화!$G$74*hourly1!I3940/hourly1!$I$8763</f>
        <v>0.23686718803735415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443">
        <f>유형화!$F$71*hourly1!B3941/hourly1!$B$8763+유형화!$F$72*hourly1!C3941/hourly1!$C$8763+유형화!$F$73*hourly1!D3941/hourly1!$D$8763+유형화!$F$74*hourly1!E3941/hourly1!$E$8763</f>
        <v>74.768210438129074</v>
      </c>
      <c r="C3940" s="441">
        <f>hourly1!$F3941*유형화!$G$71/hourly1!$F$8763+유형화!$G$72*hourly1!$G3941/hourly1!$F$8763+유형화!$G$74*hourly1!I3941/hourly1!$I$8763</f>
        <v>0.23301519733482629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443">
        <f>유형화!$F$71*hourly1!B3942/hourly1!$B$8763+유형화!$F$72*hourly1!C3942/hourly1!$C$8763+유형화!$F$73*hourly1!D3942/hourly1!$D$8763+유형화!$F$74*hourly1!E3942/hourly1!$E$8763</f>
        <v>74.768210438129074</v>
      </c>
      <c r="C3941" s="441">
        <f>hourly1!$F3942*유형화!$G$71/hourly1!$F$8763+유형화!$G$72*hourly1!$G3942/hourly1!$F$8763+유형화!$G$74*hourly1!I3942/hourly1!$I$8763</f>
        <v>0.23303630047810922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443">
        <f>유형화!$F$71*hourly1!B3943/hourly1!$B$8763+유형화!$F$72*hourly1!C3943/hourly1!$C$8763+유형화!$F$73*hourly1!D3943/hourly1!$D$8763+유형화!$F$74*hourly1!E3943/hourly1!$E$8763</f>
        <v>74.768210438129074</v>
      </c>
      <c r="C3942" s="441">
        <f>hourly1!$F3943*유형화!$G$71/hourly1!$F$8763+유형화!$G$72*hourly1!$G3943/hourly1!$F$8763+유형화!$G$74*hourly1!I3943/hourly1!$I$8763</f>
        <v>0.2317756908730314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443">
        <f>유형화!$F$71*hourly1!B3944/hourly1!$B$8763+유형화!$F$72*hourly1!C3944/hourly1!$C$8763+유형화!$F$73*hourly1!D3944/hourly1!$D$8763+유형화!$F$74*hourly1!E3944/hourly1!$E$8763</f>
        <v>75.823601782508987</v>
      </c>
      <c r="C3943" s="441">
        <f>hourly1!$F3944*유형화!$G$71/hourly1!$F$8763+유형화!$G$72*hourly1!$G3944/hourly1!$F$8763+유형화!$G$74*hourly1!I3944/hourly1!$I$8763</f>
        <v>0.36953603996502316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443">
        <f>유형화!$F$71*hourly1!B3945/hourly1!$B$8763+유형화!$F$72*hourly1!C3945/hourly1!$C$8763+유형화!$F$73*hourly1!D3945/hourly1!$D$8763+유형화!$F$74*hourly1!E3945/hourly1!$E$8763</f>
        <v>82.639672705249694</v>
      </c>
      <c r="C3944" s="441">
        <f>hourly1!$F3945*유형화!$G$71/hourly1!$F$8763+유형화!$G$72*hourly1!$G3945/hourly1!$F$8763+유형화!$G$74*hourly1!I3945/hourly1!$I$8763</f>
        <v>0.61600674538954281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443">
        <f>유형화!$F$71*hourly1!B3946/hourly1!$B$8763+유형화!$F$72*hourly1!C3946/hourly1!$C$8763+유형화!$F$73*hourly1!D3946/hourly1!$D$8763+유형화!$F$74*hourly1!E3946/hourly1!$E$8763</f>
        <v>213.78946854604115</v>
      </c>
      <c r="C3945" s="441">
        <f>hourly1!$F3946*유형화!$G$71/hourly1!$F$8763+유형화!$G$72*hourly1!$G3946/hourly1!$F$8763+유형화!$G$74*hourly1!I3946/hourly1!$I$8763</f>
        <v>0.54044645573501471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443">
        <f>유형화!$F$71*hourly1!B3947/hourly1!$B$8763+유형화!$F$72*hourly1!C3947/hourly1!$C$8763+유형화!$F$73*hourly1!D3947/hourly1!$D$8763+유형화!$F$74*hourly1!E3947/hourly1!$E$8763</f>
        <v>359.10479557936736</v>
      </c>
      <c r="C3946" s="441">
        <f>hourly1!$F3947*유형화!$G$71/hourly1!$F$8763+유형화!$G$72*hourly1!$G3947/hourly1!$F$8763+유형화!$G$74*hourly1!I3947/hourly1!$I$8763</f>
        <v>0.48474058543681409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443">
        <f>유형화!$F$71*hourly1!B3948/hourly1!$B$8763+유형화!$F$72*hourly1!C3948/hourly1!$C$8763+유형화!$F$73*hourly1!D3948/hourly1!$D$8763+유형화!$F$74*hourly1!E3948/hourly1!$E$8763</f>
        <v>452.21034378632675</v>
      </c>
      <c r="C3947" s="441">
        <f>hourly1!$F3948*유형화!$G$71/hourly1!$F$8763+유형화!$G$72*hourly1!$G3948/hourly1!$F$8763+유형화!$G$74*hourly1!I3948/hourly1!$I$8763</f>
        <v>0.42110078224123226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443">
        <f>유형화!$F$71*hourly1!B3949/hourly1!$B$8763+유형화!$F$72*hourly1!C3949/hourly1!$C$8763+유형화!$F$73*hourly1!D3949/hourly1!$D$8763+유형화!$F$74*hourly1!E3949/hourly1!$E$8763</f>
        <v>550.42915229003609</v>
      </c>
      <c r="C3948" s="441">
        <f>hourly1!$F3949*유형화!$G$71/hourly1!$F$8763+유형화!$G$72*hourly1!$G3949/hourly1!$F$8763+유형화!$G$74*hourly1!I3949/hourly1!$I$8763</f>
        <v>0.39719625732862462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443">
        <f>유형화!$F$71*hourly1!B3950/hourly1!$B$8763+유형화!$F$72*hourly1!C3950/hourly1!$C$8763+유형화!$F$73*hourly1!D3950/hourly1!$D$8763+유형화!$F$74*hourly1!E3950/hourly1!$E$8763</f>
        <v>477.80996878108903</v>
      </c>
      <c r="C3949" s="441">
        <f>hourly1!$F3950*유형화!$G$71/hourly1!$F$8763+유형화!$G$72*hourly1!$G3950/hourly1!$F$8763+유형화!$G$74*hourly1!I3950/hourly1!$I$8763</f>
        <v>0.38523768818582343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443">
        <f>유형화!$F$71*hourly1!B3951/hourly1!$B$8763+유형화!$F$72*hourly1!C3951/hourly1!$C$8763+유형화!$F$73*hourly1!D3951/hourly1!$D$8763+유형화!$F$74*hourly1!E3951/hourly1!$E$8763</f>
        <v>263.02042927200569</v>
      </c>
      <c r="C3950" s="441">
        <f>hourly1!$F3951*유형화!$G$71/hourly1!$F$8763+유형화!$G$72*hourly1!$G3951/hourly1!$F$8763+유형화!$G$74*hourly1!I3951/hourly1!$I$8763</f>
        <v>0.46846848529399299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443">
        <f>유형화!$F$71*hourly1!B3952/hourly1!$B$8763+유형화!$F$72*hourly1!C3952/hourly1!$C$8763+유형화!$F$73*hourly1!D3952/hourly1!$D$8763+유형화!$F$74*hourly1!E3952/hourly1!$E$8763</f>
        <v>394.63686295497479</v>
      </c>
      <c r="C3951" s="441">
        <f>hourly1!$F3952*유형화!$G$71/hourly1!$F$8763+유형화!$G$72*hourly1!$G3952/hourly1!$F$8763+유형화!$G$74*hourly1!I3952/hourly1!$I$8763</f>
        <v>0.44069765835180408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443">
        <f>유형화!$F$71*hourly1!B3953/hourly1!$B$8763+유형화!$F$72*hourly1!C3953/hourly1!$C$8763+유형화!$F$73*hourly1!D3953/hourly1!$D$8763+유형화!$F$74*hourly1!E3953/hourly1!$E$8763</f>
        <v>639.12720793209098</v>
      </c>
      <c r="C3952" s="441">
        <f>hourly1!$F3953*유형화!$G$71/hourly1!$F$8763+유형화!$G$72*hourly1!$G3953/hourly1!$F$8763+유형화!$G$74*hourly1!I3953/hourly1!$I$8763</f>
        <v>0.34549943848324782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443">
        <f>유형화!$F$71*hourly1!B3954/hourly1!$B$8763+유형화!$F$72*hourly1!C3954/hourly1!$C$8763+유형화!$F$73*hourly1!D3954/hourly1!$D$8763+유형화!$F$74*hourly1!E3954/hourly1!$E$8763</f>
        <v>541.09527385411775</v>
      </c>
      <c r="C3953" s="441">
        <f>hourly1!$F3954*유형화!$G$71/hourly1!$F$8763+유형화!$G$72*hourly1!$G3954/hourly1!$F$8763+유형화!$G$74*hourly1!I3954/hourly1!$I$8763</f>
        <v>0.32965012890068285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443">
        <f>유형화!$F$71*hourly1!B3955/hourly1!$B$8763+유형화!$F$72*hourly1!C3955/hourly1!$C$8763+유형화!$F$73*hourly1!D3955/hourly1!$D$8763+유형화!$F$74*hourly1!E3955/hourly1!$E$8763</f>
        <v>497.71067784957569</v>
      </c>
      <c r="C3954" s="441">
        <f>hourly1!$F3955*유형화!$G$71/hourly1!$F$8763+유형화!$G$72*hourly1!$G3955/hourly1!$F$8763+유형화!$G$74*hourly1!I3955/hourly1!$I$8763</f>
        <v>0.3454759096913122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443">
        <f>유형화!$F$71*hourly1!B3956/hourly1!$B$8763+유형화!$F$72*hourly1!C3956/hourly1!$C$8763+유형화!$F$73*hourly1!D3956/hourly1!$D$8763+유형화!$F$74*hourly1!E3956/hourly1!$E$8763</f>
        <v>258.52686088747117</v>
      </c>
      <c r="C3955" s="441">
        <f>hourly1!$F3956*유형화!$G$71/hourly1!$F$8763+유형화!$G$72*hourly1!$G3956/hourly1!$F$8763+유형화!$G$74*hourly1!I3956/hourly1!$I$8763</f>
        <v>0.44065211679833993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443">
        <f>유형화!$F$71*hourly1!B3957/hourly1!$B$8763+유형화!$F$72*hourly1!C3957/hourly1!$C$8763+유형화!$F$73*hourly1!D3957/hourly1!$D$8763+유형화!$F$74*hourly1!E3957/hourly1!$E$8763</f>
        <v>166.83825431727851</v>
      </c>
      <c r="C3956" s="441">
        <f>hourly1!$F3957*유형화!$G$71/hourly1!$F$8763+유형화!$G$72*hourly1!$G3957/hourly1!$F$8763+유형화!$G$74*hourly1!I3957/hourly1!$I$8763</f>
        <v>0.53189986462904693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443">
        <f>유형화!$F$71*hourly1!B3958/hourly1!$B$8763+유형화!$F$72*hourly1!C3958/hourly1!$C$8763+유형화!$F$73*hourly1!D3958/hourly1!$D$8763+유형화!$F$74*hourly1!E3958/hourly1!$E$8763</f>
        <v>170.21974909457649</v>
      </c>
      <c r="C3957" s="441">
        <f>hourly1!$F3958*유형화!$G$71/hourly1!$F$8763+유형화!$G$72*hourly1!$G3958/hourly1!$F$8763+유형화!$G$74*hourly1!I3958/hourly1!$I$8763</f>
        <v>0.53592565305757744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443">
        <f>유형화!$F$71*hourly1!B3959/hourly1!$B$8763+유형화!$F$72*hourly1!C3959/hourly1!$C$8763+유형화!$F$73*hourly1!D3959/hourly1!$D$8763+유형화!$F$74*hourly1!E3959/hourly1!$E$8763</f>
        <v>80.454356498330142</v>
      </c>
      <c r="C3958" s="441">
        <f>hourly1!$F3959*유형화!$G$71/hourly1!$F$8763+유형화!$G$72*hourly1!$G3959/hourly1!$F$8763+유형화!$G$74*hourly1!I3959/hourly1!$I$8763</f>
        <v>0.46460418442454993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443">
        <f>유형화!$F$71*hourly1!B3960/hourly1!$B$8763+유형화!$F$72*hourly1!C3960/hourly1!$C$8763+유형화!$F$73*hourly1!D3960/hourly1!$D$8763+유형화!$F$74*hourly1!E3960/hourly1!$E$8763</f>
        <v>78.30528921744785</v>
      </c>
      <c r="C3959" s="441">
        <f>hourly1!$F3960*유형화!$G$71/hourly1!$F$8763+유형화!$G$72*hourly1!$G3960/hourly1!$F$8763+유형화!$G$74*hourly1!I3960/hourly1!$I$8763</f>
        <v>0.39716235888869594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443">
        <f>유형화!$F$71*hourly1!B3961/hourly1!$B$8763+유형화!$F$72*hourly1!C3961/hourly1!$C$8763+유형화!$F$73*hourly1!D3961/hourly1!$D$8763+유형화!$F$74*hourly1!E3961/hourly1!$E$8763</f>
        <v>76.162853104740734</v>
      </c>
      <c r="C3960" s="441">
        <f>hourly1!$F3961*유형화!$G$71/hourly1!$F$8763+유형화!$G$72*hourly1!$G3961/hourly1!$F$8763+유형화!$G$74*hourly1!I3961/hourly1!$I$8763</f>
        <v>0.31789252474880081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443">
        <f>유형화!$F$71*hourly1!B3962/hourly1!$B$8763+유형화!$F$72*hourly1!C3962/hourly1!$C$8763+유형화!$F$73*hourly1!D3962/hourly1!$D$8763+유형화!$F$74*hourly1!E3962/hourly1!$E$8763</f>
        <v>75.085871359332984</v>
      </c>
      <c r="C3961" s="441">
        <f>hourly1!$F3962*유형화!$G$71/hourly1!$F$8763+유형화!$G$72*hourly1!$G3962/hourly1!$F$8763+유형화!$G$74*hourly1!I3962/hourly1!$I$8763</f>
        <v>0.29421595016838009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443">
        <f>유형화!$F$71*hourly1!B3963/hourly1!$B$8763+유형화!$F$72*hourly1!C3963/hourly1!$C$8763+유형화!$F$73*hourly1!D3963/hourly1!$D$8763+유형화!$F$74*hourly1!E3963/hourly1!$E$8763</f>
        <v>75.085871359332984</v>
      </c>
      <c r="C3962" s="441">
        <f>hourly1!$F3963*유형화!$G$71/hourly1!$F$8763+유형화!$G$72*hourly1!$G3963/hourly1!$F$8763+유형화!$G$74*hourly1!I3963/hourly1!$I$8763</f>
        <v>0.2502505831990568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443">
        <f>유형화!$F$71*hourly1!B3964/hourly1!$B$8763+유형화!$F$72*hourly1!C3964/hourly1!$C$8763+유형화!$F$73*hourly1!D3964/hourly1!$D$8763+유형화!$F$74*hourly1!E3964/hourly1!$E$8763</f>
        <v>74.768210438129074</v>
      </c>
      <c r="C3963" s="441">
        <f>hourly1!$F3964*유형화!$G$71/hourly1!$F$8763+유형화!$G$72*hourly1!$G3964/hourly1!$F$8763+유형화!$G$74*hourly1!I3964/hourly1!$I$8763</f>
        <v>0.25351902347683658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443">
        <f>유형화!$F$71*hourly1!B3965/hourly1!$B$8763+유형화!$F$72*hourly1!C3965/hourly1!$C$8763+유형화!$F$73*hourly1!D3965/hourly1!$D$8763+유형화!$F$74*hourly1!E3965/hourly1!$E$8763</f>
        <v>74.768210438129074</v>
      </c>
      <c r="C3964" s="441">
        <f>hourly1!$F3965*유형화!$G$71/hourly1!$F$8763+유형화!$G$72*hourly1!$G3965/hourly1!$F$8763+유형화!$G$74*hourly1!I3965/hourly1!$I$8763</f>
        <v>0.24081347583127605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443">
        <f>유형화!$F$71*hourly1!B3966/hourly1!$B$8763+유형화!$F$72*hourly1!C3966/hourly1!$C$8763+유형화!$F$73*hourly1!D3966/hourly1!$D$8763+유형화!$F$74*hourly1!E3966/hourly1!$E$8763</f>
        <v>74.768210438129074</v>
      </c>
      <c r="C3965" s="441">
        <f>hourly1!$F3966*유형화!$G$71/hourly1!$F$8763+유형화!$G$72*hourly1!$G3966/hourly1!$F$8763+유형화!$G$74*hourly1!I3966/hourly1!$I$8763</f>
        <v>0.23160941265785326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443">
        <f>유형화!$F$71*hourly1!B3967/hourly1!$B$8763+유형화!$F$72*hourly1!C3967/hourly1!$C$8763+유형화!$F$73*hourly1!D3967/hourly1!$D$8763+유형화!$F$74*hourly1!E3967/hourly1!$E$8763</f>
        <v>74.768210438129074</v>
      </c>
      <c r="C3966" s="441">
        <f>hourly1!$F3967*유형화!$G$71/hourly1!$F$8763+유형화!$G$72*hourly1!$G3967/hourly1!$F$8763+유형화!$G$74*hourly1!I3967/hourly1!$I$8763</f>
        <v>0.23162966682410757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443">
        <f>유형화!$F$71*hourly1!B3968/hourly1!$B$8763+유형화!$F$72*hourly1!C3968/hourly1!$C$8763+유형화!$F$73*hourly1!D3968/hourly1!$D$8763+유형화!$F$74*hourly1!E3968/hourly1!$E$8763</f>
        <v>75.823601782508987</v>
      </c>
      <c r="C3967" s="441">
        <f>hourly1!$F3968*유형화!$G$71/hourly1!$F$8763+유형화!$G$72*hourly1!$G3968/hourly1!$F$8763+유형화!$G$74*hourly1!I3968/hourly1!$I$8763</f>
        <v>0.26013115978186241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443">
        <f>유형화!$F$71*hourly1!B3969/hourly1!$B$8763+유형화!$F$72*hourly1!C3969/hourly1!$C$8763+유형화!$F$73*hourly1!D3969/hourly1!$D$8763+유형화!$F$74*hourly1!E3969/hourly1!$E$8763</f>
        <v>82.639672705249694</v>
      </c>
      <c r="C3968" s="441">
        <f>hourly1!$F3969*유형화!$G$71/hourly1!$F$8763+유형화!$G$72*hourly1!$G3969/hourly1!$F$8763+유형화!$G$74*hourly1!I3969/hourly1!$I$8763</f>
        <v>0.33089964116317283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443">
        <f>유형화!$F$71*hourly1!B3970/hourly1!$B$8763+유형화!$F$72*hourly1!C3970/hourly1!$C$8763+유형화!$F$73*hourly1!D3970/hourly1!$D$8763+유형화!$F$74*hourly1!E3970/hourly1!$E$8763</f>
        <v>138.96993166639336</v>
      </c>
      <c r="C3969" s="441">
        <f>hourly1!$F3970*유형화!$G$71/hourly1!$F$8763+유형화!$G$72*hourly1!$G3970/hourly1!$F$8763+유형화!$G$74*hourly1!I3970/hourly1!$I$8763</f>
        <v>0.40907860046249911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443">
        <f>유형화!$F$71*hourly1!B3971/hourly1!$B$8763+유형화!$F$72*hourly1!C3971/hourly1!$C$8763+유형화!$F$73*hourly1!D3971/hourly1!$D$8763+유형화!$F$74*hourly1!E3971/hourly1!$E$8763</f>
        <v>145.71962908137903</v>
      </c>
      <c r="C3970" s="441">
        <f>hourly1!$F3971*유형화!$G$71/hourly1!$F$8763+유형화!$G$72*hourly1!$G3971/hourly1!$F$8763+유형화!$G$74*hourly1!I3971/hourly1!$I$8763</f>
        <v>0.5281801324193357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443">
        <f>유형화!$F$71*hourly1!B3972/hourly1!$B$8763+유형화!$F$72*hourly1!C3972/hourly1!$C$8763+유형화!$F$73*hourly1!D3972/hourly1!$D$8763+유형화!$F$74*hourly1!E3972/hourly1!$E$8763</f>
        <v>155.43819956596403</v>
      </c>
      <c r="C3971" s="441">
        <f>hourly1!$F3972*유형화!$G$71/hourly1!$F$8763+유형화!$G$72*hourly1!$G3972/hourly1!$F$8763+유형화!$G$74*hourly1!I3972/hourly1!$I$8763</f>
        <v>0.52467470626813639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443">
        <f>유형화!$F$71*hourly1!B3973/hourly1!$B$8763+유형화!$F$72*hourly1!C3973/hourly1!$C$8763+유형화!$F$73*hourly1!D3973/hourly1!$D$8763+유형화!$F$74*hourly1!E3973/hourly1!$E$8763</f>
        <v>167.67261982605197</v>
      </c>
      <c r="C3972" s="441">
        <f>hourly1!$F3973*유형화!$G$71/hourly1!$F$8763+유형화!$G$72*hourly1!$G3973/hourly1!$F$8763+유형화!$G$74*hourly1!I3973/hourly1!$I$8763</f>
        <v>0.49388461380606907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443">
        <f>유형화!$F$71*hourly1!B3974/hourly1!$B$8763+유형화!$F$72*hourly1!C3974/hourly1!$C$8763+유형화!$F$73*hourly1!D3974/hourly1!$D$8763+유형화!$F$74*hourly1!E3974/hourly1!$E$8763</f>
        <v>174.09694494195693</v>
      </c>
      <c r="C3973" s="441">
        <f>hourly1!$F3974*유형화!$G$71/hourly1!$F$8763+유형화!$G$72*hourly1!$G3974/hourly1!$F$8763+유형화!$G$74*hourly1!I3974/hourly1!$I$8763</f>
        <v>0.51414320686923964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443">
        <f>유형화!$F$71*hourly1!B3975/hourly1!$B$8763+유형화!$F$72*hourly1!C3975/hourly1!$C$8763+유형화!$F$73*hourly1!D3975/hourly1!$D$8763+유형화!$F$74*hourly1!E3975/hourly1!$E$8763</f>
        <v>174.83920287892803</v>
      </c>
      <c r="C3974" s="441">
        <f>hourly1!$F3975*유형화!$G$71/hourly1!$F$8763+유형화!$G$72*hourly1!$G3975/hourly1!$F$8763+유형화!$G$74*hourly1!I3975/hourly1!$I$8763</f>
        <v>0.51734767066379073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443">
        <f>유형화!$F$71*hourly1!B3976/hourly1!$B$8763+유형화!$F$72*hourly1!C3976/hourly1!$C$8763+유형화!$F$73*hourly1!D3976/hourly1!$D$8763+유형화!$F$74*hourly1!E3976/hourly1!$E$8763</f>
        <v>172.54596105379002</v>
      </c>
      <c r="C3975" s="441">
        <f>hourly1!$F3976*유형화!$G$71/hourly1!$F$8763+유형화!$G$72*hourly1!$G3976/hourly1!$F$8763+유형화!$G$74*hourly1!I3976/hourly1!$I$8763</f>
        <v>0.45617226585866244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443">
        <f>유형화!$F$71*hourly1!B3977/hourly1!$B$8763+유형화!$F$72*hourly1!C3977/hourly1!$C$8763+유형화!$F$73*hourly1!D3977/hourly1!$D$8763+유형화!$F$74*hourly1!E3977/hourly1!$E$8763</f>
        <v>177.89867422343659</v>
      </c>
      <c r="C3976" s="441">
        <f>hourly1!$F3977*유형화!$G$71/hourly1!$F$8763+유형화!$G$72*hourly1!$G3977/hourly1!$F$8763+유형화!$G$74*hourly1!I3977/hourly1!$I$8763</f>
        <v>0.40862912776705762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443">
        <f>유형화!$F$71*hourly1!B3978/hourly1!$B$8763+유형화!$F$72*hourly1!C3978/hourly1!$C$8763+유형화!$F$73*hourly1!D3978/hourly1!$D$8763+유형화!$F$74*hourly1!E3978/hourly1!$E$8763</f>
        <v>175.18585620465063</v>
      </c>
      <c r="C3977" s="441">
        <f>hourly1!$F3978*유형화!$G$71/hourly1!$F$8763+유형화!$G$72*hourly1!$G3978/hourly1!$F$8763+유형화!$G$74*hourly1!I3978/hourly1!$I$8763</f>
        <v>0.36790424547478645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443">
        <f>유형화!$F$71*hourly1!B3979/hourly1!$B$8763+유형화!$F$72*hourly1!C3979/hourly1!$C$8763+유형화!$F$73*hourly1!D3979/hourly1!$D$8763+유형화!$F$74*hourly1!E3979/hourly1!$E$8763</f>
        <v>172.49994913058481</v>
      </c>
      <c r="C3978" s="441">
        <f>hourly1!$F3979*유형화!$G$71/hourly1!$F$8763+유형화!$G$72*hourly1!$G3979/hourly1!$F$8763+유형화!$G$74*hourly1!I3979/hourly1!$I$8763</f>
        <v>0.40867424483200754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443">
        <f>유형화!$F$71*hourly1!B3980/hourly1!$B$8763+유형화!$F$72*hourly1!C3980/hourly1!$C$8763+유형화!$F$73*hourly1!D3980/hourly1!$D$8763+유형화!$F$74*hourly1!E3980/hourly1!$E$8763</f>
        <v>169.6595876069689</v>
      </c>
      <c r="C3979" s="441">
        <f>hourly1!$F3980*유형화!$G$71/hourly1!$F$8763+유형화!$G$72*hourly1!$G3980/hourly1!$F$8763+유형화!$G$74*hourly1!I3980/hourly1!$I$8763</f>
        <v>0.46308093771154479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443">
        <f>유형화!$F$71*hourly1!B3981/hourly1!$B$8763+유형화!$F$72*hourly1!C3981/hourly1!$C$8763+유형화!$F$73*hourly1!D3981/hourly1!$D$8763+유형화!$F$74*hourly1!E3981/hourly1!$E$8763</f>
        <v>170.46060972651949</v>
      </c>
      <c r="C3980" s="441">
        <f>hourly1!$F3981*유형화!$G$71/hourly1!$F$8763+유형화!$G$72*hourly1!$G3981/hourly1!$F$8763+유형화!$G$74*hourly1!I3981/hourly1!$I$8763</f>
        <v>0.55828503977808452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443">
        <f>유형화!$F$71*hourly1!B3982/hourly1!$B$8763+유형화!$F$72*hourly1!C3982/hourly1!$C$8763+유형화!$F$73*hourly1!D3982/hourly1!$D$8763+유형화!$F$74*hourly1!E3982/hourly1!$E$8763</f>
        <v>174.69428657392999</v>
      </c>
      <c r="C3981" s="441">
        <f>hourly1!$F3982*유형화!$G$71/hourly1!$F$8763+유형화!$G$72*hourly1!$G3982/hourly1!$F$8763+유형화!$G$74*hourly1!I3982/hourly1!$I$8763</f>
        <v>0.48694689481056497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443">
        <f>유형화!$F$71*hourly1!B3983/hourly1!$B$8763+유형화!$F$72*hourly1!C3983/hourly1!$C$8763+유형화!$F$73*hourly1!D3983/hourly1!$D$8763+유형화!$F$74*hourly1!E3983/hourly1!$E$8763</f>
        <v>80.513507684453188</v>
      </c>
      <c r="C3982" s="441">
        <f>hourly1!$F3983*유형화!$G$71/hourly1!$F$8763+유형화!$G$72*hourly1!$G3983/hourly1!$F$8763+유형화!$G$74*hourly1!I3983/hourly1!$I$8763</f>
        <v>0.36808192423863473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443">
        <f>유형화!$F$71*hourly1!B3984/hourly1!$B$8763+유형화!$F$72*hourly1!C3984/hourly1!$C$8763+유형화!$F$73*hourly1!D3984/hourly1!$D$8763+유형화!$F$74*hourly1!E3984/hourly1!$E$8763</f>
        <v>78.356788604312285</v>
      </c>
      <c r="C3983" s="441">
        <f>hourly1!$F3984*유형화!$G$71/hourly1!$F$8763+유형화!$G$72*hourly1!$G3984/hourly1!$F$8763+유형화!$G$74*hourly1!I3984/hourly1!$I$8763</f>
        <v>0.36471718570932216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443">
        <f>유형화!$F$71*hourly1!B3985/hourly1!$B$8763+유형화!$F$72*hourly1!C3985/hourly1!$C$8763+유형화!$F$73*hourly1!D3985/hourly1!$D$8763+유형화!$F$74*hourly1!E3985/hourly1!$E$8763</f>
        <v>76.208057858769834</v>
      </c>
      <c r="C3984" s="441">
        <f>hourly1!$F3985*유형화!$G$71/hourly1!$F$8763+유형화!$G$72*hourly1!$G3985/hourly1!$F$8763+유형화!$G$74*hourly1!I3985/hourly1!$I$8763</f>
        <v>0.33758557782847276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443">
        <f>유형화!$F$71*hourly1!B3986/hourly1!$B$8763+유형화!$F$72*hourly1!C3986/hourly1!$C$8763+유형화!$F$73*hourly1!D3986/hourly1!$D$8763+유형화!$F$74*hourly1!E3986/hourly1!$E$8763</f>
        <v>75.135915586347679</v>
      </c>
      <c r="C3985" s="441">
        <f>hourly1!$F3986*유형화!$G$71/hourly1!$F$8763+유형화!$G$72*hourly1!$G3986/hourly1!$F$8763+유형화!$G$74*hourly1!I3986/hourly1!$I$8763</f>
        <v>0.29019998561689453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443">
        <f>유형화!$F$71*hourly1!B3987/hourly1!$B$8763+유형화!$F$72*hourly1!C3987/hourly1!$C$8763+유형화!$F$73*hourly1!D3987/hourly1!$D$8763+유형화!$F$74*hourly1!E3987/hourly1!$E$8763</f>
        <v>75.121245489491216</v>
      </c>
      <c r="C3986" s="441">
        <f>hourly1!$F3987*유형화!$G$71/hourly1!$F$8763+유형화!$G$72*hourly1!$G3987/hourly1!$F$8763+유형화!$G$74*hourly1!I3987/hourly1!$I$8763</f>
        <v>0.26053575797721928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443">
        <f>유형화!$F$71*hourly1!B3988/hourly1!$B$8763+유형화!$F$72*hourly1!C3988/hourly1!$C$8763+유형화!$F$73*hourly1!D3988/hourly1!$D$8763+유형화!$F$74*hourly1!E3988/hourly1!$E$8763</f>
        <v>74.785710275800824</v>
      </c>
      <c r="C3987" s="441">
        <f>hourly1!$F3988*유형화!$G$71/hourly1!$F$8763+유형화!$G$72*hourly1!$G3988/hourly1!$F$8763+유형화!$G$74*hourly1!I3988/hourly1!$I$8763</f>
        <v>0.24969044028381226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443">
        <f>유형화!$F$71*hourly1!B3989/hourly1!$B$8763+유형화!$F$72*hourly1!C3989/hourly1!$C$8763+유형화!$F$73*hourly1!D3989/hourly1!$D$8763+유형화!$F$74*hourly1!E3989/hourly1!$E$8763</f>
        <v>74.773756161334916</v>
      </c>
      <c r="C3988" s="441">
        <f>hourly1!$F3989*유형화!$G$71/hourly1!$F$8763+유형화!$G$72*hourly1!$G3989/hourly1!$F$8763+유형화!$G$74*hourly1!I3989/hourly1!$I$8763</f>
        <v>0.24269256520170834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443">
        <f>유형화!$F$71*hourly1!B3990/hourly1!$B$8763+유형화!$F$72*hourly1!C3990/hourly1!$C$8763+유형화!$F$73*hourly1!D3990/hourly1!$D$8763+유형화!$F$74*hourly1!E3990/hourly1!$E$8763</f>
        <v>74.768210438129074</v>
      </c>
      <c r="C3989" s="441">
        <f>hourly1!$F3990*유형화!$G$71/hourly1!$F$8763+유형화!$G$72*hourly1!$G3990/hourly1!$F$8763+유형화!$G$74*hourly1!I3990/hourly1!$I$8763</f>
        <v>0.23165428715793782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443">
        <f>유형화!$F$71*hourly1!B3991/hourly1!$B$8763+유형화!$F$72*hourly1!C3991/hourly1!$C$8763+유형화!$F$73*hourly1!D3991/hourly1!$D$8763+유형화!$F$74*hourly1!E3991/hourly1!$E$8763</f>
        <v>74.768210438129074</v>
      </c>
      <c r="C3990" s="441">
        <f>hourly1!$F3991*유형화!$G$71/hourly1!$F$8763+유형화!$G$72*hourly1!$G3991/hourly1!$F$8763+유형화!$G$74*hourly1!I3991/hourly1!$I$8763</f>
        <v>0.2316715092633756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443">
        <f>유형화!$F$71*hourly1!B3992/hourly1!$B$8763+유형화!$F$72*hourly1!C3992/hourly1!$C$8763+유형화!$F$73*hourly1!D3992/hourly1!$D$8763+유형화!$F$74*hourly1!E3992/hourly1!$E$8763</f>
        <v>75.823601782508987</v>
      </c>
      <c r="C3991" s="441">
        <f>hourly1!$F3992*유형화!$G$71/hourly1!$F$8763+유형화!$G$72*hourly1!$G3992/hourly1!$F$8763+유형화!$G$74*hourly1!I3992/hourly1!$I$8763</f>
        <v>0.24270754358214197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443">
        <f>유형화!$F$71*hourly1!B3993/hourly1!$B$8763+유형화!$F$72*hourly1!C3993/hourly1!$C$8763+유형화!$F$73*hourly1!D3993/hourly1!$D$8763+유형화!$F$74*hourly1!E3993/hourly1!$E$8763</f>
        <v>82.665803963398218</v>
      </c>
      <c r="C3992" s="441">
        <f>hourly1!$F3993*유형화!$G$71/hourly1!$F$8763+유형화!$G$72*hourly1!$G3993/hourly1!$F$8763+유형화!$G$74*hourly1!I3993/hourly1!$I$8763</f>
        <v>0.29387581358598247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443">
        <f>유형화!$F$71*hourly1!B3994/hourly1!$B$8763+유형화!$F$72*hourly1!C3994/hourly1!$C$8763+유형화!$F$73*hourly1!D3994/hourly1!$D$8763+유형화!$F$74*hourly1!E3994/hourly1!$E$8763</f>
        <v>78.009417774515057</v>
      </c>
      <c r="C3993" s="441">
        <f>hourly1!$F3994*유형화!$G$71/hourly1!$F$8763+유형화!$G$72*hourly1!$G3994/hourly1!$F$8763+유형화!$G$74*hourly1!I3994/hourly1!$I$8763</f>
        <v>0.37249587709289722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443">
        <f>유형화!$F$71*hourly1!B3995/hourly1!$B$8763+유형화!$F$72*hourly1!C3995/hourly1!$C$8763+유형화!$F$73*hourly1!D3995/hourly1!$D$8763+유형화!$F$74*hourly1!E3995/hourly1!$E$8763</f>
        <v>81.910436102962066</v>
      </c>
      <c r="C3994" s="441">
        <f>hourly1!$F3995*유형화!$G$71/hourly1!$F$8763+유형화!$G$72*hourly1!$G3995/hourly1!$F$8763+유형화!$G$74*hourly1!I3995/hourly1!$I$8763</f>
        <v>0.46254826526729792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443">
        <f>유형화!$F$71*hourly1!B3996/hourly1!$B$8763+유형화!$F$72*hourly1!C3996/hourly1!$C$8763+유형화!$F$73*hourly1!D3996/hourly1!$D$8763+유형화!$F$74*hourly1!E3996/hourly1!$E$8763</f>
        <v>89.793457717248813</v>
      </c>
      <c r="C3995" s="441">
        <f>hourly1!$F3996*유형화!$G$71/hourly1!$F$8763+유형화!$G$72*hourly1!$G3996/hourly1!$F$8763+유형화!$G$74*hourly1!I3996/hourly1!$I$8763</f>
        <v>0.54127578500955031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443">
        <f>유형화!$F$71*hourly1!B3997/hourly1!$B$8763+유형화!$F$72*hourly1!C3997/hourly1!$C$8763+유형화!$F$73*hourly1!D3997/hourly1!$D$8763+유형화!$F$74*hourly1!E3997/hourly1!$E$8763</f>
        <v>96.782850826746426</v>
      </c>
      <c r="C3996" s="441">
        <f>hourly1!$F3997*유형화!$G$71/hourly1!$F$8763+유형화!$G$72*hourly1!$G3997/hourly1!$F$8763+유형화!$G$74*hourly1!I3997/hourly1!$I$8763</f>
        <v>0.57495215680408163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443">
        <f>유형화!$F$71*hourly1!B3998/hourly1!$B$8763+유형화!$F$72*hourly1!C3998/hourly1!$C$8763+유형화!$F$73*hourly1!D3998/hourly1!$D$8763+유형화!$F$74*hourly1!E3998/hourly1!$E$8763</f>
        <v>95.338622654763256</v>
      </c>
      <c r="C3997" s="441">
        <f>hourly1!$F3998*유형화!$G$71/hourly1!$F$8763+유형화!$G$72*hourly1!$G3998/hourly1!$F$8763+유형화!$G$74*hourly1!I3998/hourly1!$I$8763</f>
        <v>0.59361327830545862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443">
        <f>유형화!$F$71*hourly1!B3999/hourly1!$B$8763+유형화!$F$72*hourly1!C3999/hourly1!$C$8763+유형화!$F$73*hourly1!D3999/hourly1!$D$8763+유형화!$F$74*hourly1!E3999/hourly1!$E$8763</f>
        <v>92.582207333832727</v>
      </c>
      <c r="C3998" s="441">
        <f>hourly1!$F3999*유형화!$G$71/hourly1!$F$8763+유형화!$G$72*hourly1!$G3999/hourly1!$F$8763+유형화!$G$74*hourly1!I3999/hourly1!$I$8763</f>
        <v>0.54092533942037646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443">
        <f>유형화!$F$71*hourly1!B4000/hourly1!$B$8763+유형화!$F$72*hourly1!C4000/hourly1!$C$8763+유형화!$F$73*hourly1!D4000/hourly1!$D$8763+유형화!$F$74*hourly1!E4000/hourly1!$E$8763</f>
        <v>88.564075563544407</v>
      </c>
      <c r="C3999" s="441">
        <f>hourly1!$F4000*유형화!$G$71/hourly1!$F$8763+유형화!$G$72*hourly1!$G4000/hourly1!$F$8763+유형화!$G$74*hourly1!I4000/hourly1!$I$8763</f>
        <v>0.49591979366733663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443">
        <f>유형화!$F$71*hourly1!B4001/hourly1!$B$8763+유형화!$F$72*hourly1!C4001/hourly1!$C$8763+유형화!$F$73*hourly1!D4001/hourly1!$D$8763+유형화!$F$74*hourly1!E4001/hourly1!$E$8763</f>
        <v>96.358245791356822</v>
      </c>
      <c r="C4000" s="441">
        <f>hourly1!$F4001*유형화!$G$71/hourly1!$F$8763+유형화!$G$72*hourly1!$G4001/hourly1!$F$8763+유형화!$G$74*hourly1!I4001/hourly1!$I$8763</f>
        <v>0.43588365539340956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443">
        <f>유형화!$F$71*hourly1!B4002/hourly1!$B$8763+유형화!$F$72*hourly1!C4002/hourly1!$C$8763+유형화!$F$73*hourly1!D4002/hourly1!$D$8763+유형화!$F$74*hourly1!E4002/hourly1!$E$8763</f>
        <v>91.982528636192072</v>
      </c>
      <c r="C4001" s="441">
        <f>hourly1!$F4002*유형화!$G$71/hourly1!$F$8763+유형화!$G$72*hourly1!$G4002/hourly1!$F$8763+유형화!$G$74*hourly1!I4002/hourly1!$I$8763</f>
        <v>0.40963243669124594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443">
        <f>유형화!$F$71*hourly1!B4003/hourly1!$B$8763+유형화!$F$72*hourly1!C4003/hourly1!$C$8763+유형화!$F$73*hourly1!D4003/hourly1!$D$8763+유형화!$F$74*hourly1!E4003/hourly1!$E$8763</f>
        <v>88.79737052674497</v>
      </c>
      <c r="C4002" s="441">
        <f>hourly1!$F4003*유형화!$G$71/hourly1!$F$8763+유형화!$G$72*hourly1!$G4003/hourly1!$F$8763+유형화!$G$74*hourly1!I4003/hourly1!$I$8763</f>
        <v>0.32723521374275444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443">
        <f>유형화!$F$71*hourly1!B4004/hourly1!$B$8763+유형화!$F$72*hourly1!C4004/hourly1!$C$8763+유형화!$F$73*hourly1!D4004/hourly1!$D$8763+유형화!$F$74*hourly1!E4004/hourly1!$E$8763</f>
        <v>84.616452886107112</v>
      </c>
      <c r="C4003" s="441">
        <f>hourly1!$F4004*유형화!$G$71/hourly1!$F$8763+유형화!$G$72*hourly1!$G4004/hourly1!$F$8763+유형화!$G$74*hourly1!I4004/hourly1!$I$8763</f>
        <v>0.42461773022353433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443">
        <f>유형화!$F$71*hourly1!B4005/hourly1!$B$8763+유형화!$F$72*hourly1!C4005/hourly1!$C$8763+유형화!$F$73*hourly1!D4005/hourly1!$D$8763+유형화!$F$74*hourly1!E4005/hourly1!$E$8763</f>
        <v>87.92084334509714</v>
      </c>
      <c r="C4004" s="441">
        <f>hourly1!$F4005*유형화!$G$71/hourly1!$F$8763+유형화!$G$72*hourly1!$G4005/hourly1!$F$8763+유형화!$G$74*hourly1!I4005/hourly1!$I$8763</f>
        <v>0.48838566830922236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443">
        <f>유형화!$F$71*hourly1!B4006/hourly1!$B$8763+유형화!$F$72*hourly1!C4006/hourly1!$C$8763+유형화!$F$73*hourly1!D4006/hourly1!$D$8763+유형화!$F$74*hourly1!E4006/hourly1!$E$8763</f>
        <v>95.240112355526165</v>
      </c>
      <c r="C4005" s="441">
        <f>hourly1!$F4006*유형화!$G$71/hourly1!$F$8763+유형화!$G$72*hourly1!$G4006/hourly1!$F$8763+유형화!$G$74*hourly1!I4006/hourly1!$I$8763</f>
        <v>0.51096105904229749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443">
        <f>유형화!$F$71*hourly1!B4007/hourly1!$B$8763+유형화!$F$72*hourly1!C4007/hourly1!$C$8763+유형화!$F$73*hourly1!D4007/hourly1!$D$8763+유형화!$F$74*hourly1!E4007/hourly1!$E$8763</f>
        <v>82.148440405435224</v>
      </c>
      <c r="C4006" s="441">
        <f>hourly1!$F4007*유형화!$G$71/hourly1!$F$8763+유형화!$G$72*hourly1!$G4007/hourly1!$F$8763+유형화!$G$74*hourly1!I4007/hourly1!$I$8763</f>
        <v>0.36853861323881898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443">
        <f>유형화!$F$71*hourly1!B4008/hourly1!$B$8763+유형화!$F$72*hourly1!C4008/hourly1!$C$8763+유형화!$F$73*hourly1!D4008/hourly1!$D$8763+유형화!$F$74*hourly1!E4008/hourly1!$E$8763</f>
        <v>78.535431990555594</v>
      </c>
      <c r="C4007" s="441">
        <f>hourly1!$F4008*유형화!$G$71/hourly1!$F$8763+유형화!$G$72*hourly1!$G4008/hourly1!$F$8763+유형화!$G$74*hourly1!I4008/hourly1!$I$8763</f>
        <v>0.35733624006365805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443">
        <f>유형화!$F$71*hourly1!B4009/hourly1!$B$8763+유형화!$F$72*hourly1!C4009/hourly1!$C$8763+유형화!$F$73*hourly1!D4009/hourly1!$D$8763+유형화!$F$74*hourly1!E4009/hourly1!$E$8763</f>
        <v>76.296642492097888</v>
      </c>
      <c r="C4008" s="441">
        <f>hourly1!$F4009*유형화!$G$71/hourly1!$F$8763+유형화!$G$72*hourly1!$G4009/hourly1!$F$8763+유형화!$G$74*hourly1!I4009/hourly1!$I$8763</f>
        <v>0.34613065290403167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443">
        <f>유형화!$F$71*hourly1!B4010/hourly1!$B$8763+유형화!$F$72*hourly1!C4010/hourly1!$C$8763+유형화!$F$73*hourly1!D4010/hourly1!$D$8763+유형화!$F$74*hourly1!E4010/hourly1!$E$8763</f>
        <v>75.167227592756007</v>
      </c>
      <c r="C4009" s="441">
        <f>hourly1!$F4010*유형화!$G$71/hourly1!$F$8763+유형화!$G$72*hourly1!$G4010/hourly1!$F$8763+유형화!$G$74*hourly1!I4010/hourly1!$I$8763</f>
        <v>0.29007912767274729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443">
        <f>유형화!$F$71*hourly1!B4011/hourly1!$B$8763+유형화!$F$72*hourly1!C4011/hourly1!$C$8763+유형화!$F$73*hourly1!D4011/hourly1!$D$8763+유형화!$F$74*hourly1!E4011/hourly1!$E$8763</f>
        <v>75.155586313958111</v>
      </c>
      <c r="C4010" s="441">
        <f>hourly1!$F4011*유형화!$G$71/hourly1!$F$8763+유형화!$G$72*hourly1!$G4011/hourly1!$F$8763+유형화!$G$74*hourly1!I4011/hourly1!$I$8763</f>
        <v>0.25126486818340033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443">
        <f>유형화!$F$71*hourly1!B4012/hourly1!$B$8763+유형화!$F$72*hourly1!C4012/hourly1!$C$8763+유형화!$F$73*hourly1!D4012/hourly1!$D$8763+유형화!$F$74*hourly1!E4012/hourly1!$E$8763</f>
        <v>74.823184196882281</v>
      </c>
      <c r="C4011" s="441">
        <f>hourly1!$F4012*유형화!$G$71/hourly1!$F$8763+유형화!$G$72*hourly1!$G4012/hourly1!$F$8763+유형화!$G$74*hourly1!I4012/hourly1!$I$8763</f>
        <v>0.23681400569063241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443">
        <f>유형화!$F$71*hourly1!B4013/hourly1!$B$8763+유형화!$F$72*hourly1!C4013/hourly1!$C$8763+유형화!$F$73*hourly1!D4013/hourly1!$D$8763+유형화!$F$74*hourly1!E4013/hourly1!$E$8763</f>
        <v>74.816225973236001</v>
      </c>
      <c r="C4012" s="441">
        <f>hourly1!$F4013*유형화!$G$71/hourly1!$F$8763+유형화!$G$72*hourly1!$G4013/hourly1!$F$8763+유형화!$G$74*hourly1!I4013/hourly1!$I$8763</f>
        <v>0.23286947649198408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443">
        <f>유형화!$F$71*hourly1!B4014/hourly1!$B$8763+유형화!$F$72*hourly1!C4014/hourly1!$C$8763+유형화!$F$73*hourly1!D4014/hourly1!$D$8763+유형화!$F$74*hourly1!E4014/hourly1!$E$8763</f>
        <v>74.808452480879097</v>
      </c>
      <c r="C4013" s="441">
        <f>hourly1!$F4014*유형화!$G$71/hourly1!$F$8763+유형화!$G$72*hourly1!$G4014/hourly1!$F$8763+유형화!$G$74*hourly1!I4014/hourly1!$I$8763</f>
        <v>0.2328944000318959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443">
        <f>유형화!$F$71*hourly1!B4015/hourly1!$B$8763+유형화!$F$72*hourly1!C4015/hourly1!$C$8763+유형화!$F$73*hourly1!D4015/hourly1!$D$8763+유형화!$F$74*hourly1!E4015/hourly1!$E$8763</f>
        <v>74.803205373538205</v>
      </c>
      <c r="C4014" s="441">
        <f>hourly1!$F4015*유형화!$G$71/hourly1!$F$8763+유형화!$G$72*hourly1!$G4015/hourly1!$F$8763+유형화!$G$74*hourly1!I4015/hourly1!$I$8763</f>
        <v>0.23168375878907441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443">
        <f>유형화!$F$71*hourly1!B4016/hourly1!$B$8763+유형화!$F$72*hourly1!C4016/hourly1!$C$8763+유형화!$F$73*hourly1!D4016/hourly1!$D$8763+유형화!$F$74*hourly1!E4016/hourly1!$E$8763</f>
        <v>75.864995629309462</v>
      </c>
      <c r="C4015" s="441">
        <f>hourly1!$F4016*유형화!$G$71/hourly1!$F$8763+유형화!$G$72*hourly1!$G4016/hourly1!$F$8763+유형화!$G$74*hourly1!I4016/hourly1!$I$8763</f>
        <v>0.36938195063432744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443">
        <f>유형화!$F$71*hourly1!B4017/hourly1!$B$8763+유형화!$F$72*hourly1!C4017/hourly1!$C$8763+유형화!$F$73*hourly1!D4017/hourly1!$D$8763+유형화!$F$74*hourly1!E4017/hourly1!$E$8763</f>
        <v>82.775302937182246</v>
      </c>
      <c r="C4016" s="441">
        <f>hourly1!$F4017*유형화!$G$71/hourly1!$F$8763+유형화!$G$72*hourly1!$G4017/hourly1!$F$8763+유형화!$G$74*hourly1!I4017/hourly1!$I$8763</f>
        <v>0.61537086159510079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443">
        <f>유형화!$F$71*hourly1!B4018/hourly1!$B$8763+유형화!$F$72*hourly1!C4018/hourly1!$C$8763+유형화!$F$73*hourly1!D4018/hourly1!$D$8763+유형화!$F$74*hourly1!E4018/hourly1!$E$8763</f>
        <v>223.92971706108131</v>
      </c>
      <c r="C4017" s="441">
        <f>hourly1!$F4018*유형화!$G$71/hourly1!$F$8763+유형화!$G$72*hourly1!$G4018/hourly1!$F$8763+유형화!$G$74*hourly1!I4018/hourly1!$I$8763</f>
        <v>0.5398438033271219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443">
        <f>유형화!$F$71*hourly1!B4019/hourly1!$B$8763+유형화!$F$72*hourly1!C4019/hourly1!$C$8763+유형화!$F$73*hourly1!D4019/hourly1!$D$8763+유형화!$F$74*hourly1!E4019/hourly1!$E$8763</f>
        <v>380.79024874951904</v>
      </c>
      <c r="C4018" s="441">
        <f>hourly1!$F4019*유형화!$G$71/hourly1!$F$8763+유형화!$G$72*hourly1!$G4019/hourly1!$F$8763+유형화!$G$74*hourly1!I4019/hourly1!$I$8763</f>
        <v>0.48420973222905705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443">
        <f>유형화!$F$71*hourly1!B4020/hourly1!$B$8763+유형화!$F$72*hourly1!C4020/hourly1!$C$8763+유형화!$F$73*hourly1!D4020/hourly1!$D$8763+유형화!$F$74*hourly1!E4020/hourly1!$E$8763</f>
        <v>542.76102375535504</v>
      </c>
      <c r="C4019" s="441">
        <f>hourly1!$F4020*유형화!$G$71/hourly1!$F$8763+유형화!$G$72*hourly1!$G4020/hourly1!$F$8763+유형화!$G$74*hourly1!I4020/hourly1!$I$8763</f>
        <v>0.42066841036879599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443">
        <f>유형화!$F$71*hourly1!B4021/hourly1!$B$8763+유형화!$F$72*hourly1!C4021/hourly1!$C$8763+유형화!$F$73*hourly1!D4021/hourly1!$D$8763+유형화!$F$74*hourly1!E4021/hourly1!$E$8763</f>
        <v>752.8004812544898</v>
      </c>
      <c r="C4020" s="441">
        <f>hourly1!$F4021*유형화!$G$71/hourly1!$F$8763+유형화!$G$72*hourly1!$G4021/hourly1!$F$8763+유형화!$G$74*hourly1!I4021/hourly1!$I$8763</f>
        <v>0.39676194493726646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443">
        <f>유형화!$F$71*hourly1!B4022/hourly1!$B$8763+유형화!$F$72*hourly1!C4022/hourly1!$C$8763+유형화!$F$73*hourly1!D4022/hourly1!$D$8763+유형화!$F$74*hourly1!E4022/hourly1!$E$8763</f>
        <v>656.73188261850453</v>
      </c>
      <c r="C4021" s="441">
        <f>hourly1!$F4022*유형화!$G$71/hourly1!$F$8763+유형화!$G$72*hourly1!$G4022/hourly1!$F$8763+유형화!$G$74*hourly1!I4022/hourly1!$I$8763</f>
        <v>0.38481229005326512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443">
        <f>유형화!$F$71*hourly1!B4023/hourly1!$B$8763+유형화!$F$72*hourly1!C4023/hourly1!$C$8763+유형화!$F$73*hourly1!D4023/hourly1!$D$8763+유형화!$F$74*hourly1!E4023/hourly1!$E$8763</f>
        <v>313.10658229149379</v>
      </c>
      <c r="C4022" s="441">
        <f>hourly1!$F4023*유형화!$G$71/hourly1!$F$8763+유형화!$G$72*hourly1!$G4023/hourly1!$F$8763+유형화!$G$74*hourly1!I4023/hourly1!$I$8763</f>
        <v>0.46795230726058801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443">
        <f>유형화!$F$71*hourly1!B4024/hourly1!$B$8763+유형화!$F$72*hourly1!C4024/hourly1!$C$8763+유형화!$F$73*hourly1!D4024/hourly1!$D$8763+유형화!$F$74*hourly1!E4024/hourly1!$E$8763</f>
        <v>582.1021749513086</v>
      </c>
      <c r="C4023" s="441">
        <f>hourly1!$F4024*유형화!$G$71/hourly1!$F$8763+유형화!$G$72*hourly1!$G4024/hourly1!$F$8763+유형화!$G$74*hourly1!I4024/hourly1!$I$8763</f>
        <v>0.44020913271304518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443">
        <f>유형화!$F$71*hourly1!B4025/hourly1!$B$8763+유형화!$F$72*hourly1!C4025/hourly1!$C$8763+유형화!$F$73*hourly1!D4025/hourly1!$D$8763+유형화!$F$74*hourly1!E4025/hourly1!$E$8763</f>
        <v>906.66940472601914</v>
      </c>
      <c r="C4024" s="441">
        <f>hourly1!$F4025*유형화!$G$71/hourly1!$F$8763+유형화!$G$72*hourly1!$G4025/hourly1!$F$8763+유형화!$G$74*hourly1!I4025/hourly1!$I$8763</f>
        <v>0.34517476541101511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443">
        <f>유형화!$F$71*hourly1!B4026/hourly1!$B$8763+유형화!$F$72*hourly1!C4026/hourly1!$C$8763+유형화!$F$73*hourly1!D4026/hourly1!$D$8763+유형화!$F$74*hourly1!E4026/hourly1!$E$8763</f>
        <v>789.26991237683569</v>
      </c>
      <c r="C4025" s="441">
        <f>hourly1!$F4026*유형화!$G$71/hourly1!$F$8763+유형화!$G$72*hourly1!$G4026/hourly1!$F$8763+유형화!$G$74*hourly1!I4026/hourly1!$I$8763</f>
        <v>0.32934279921632004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443">
        <f>유형화!$F$71*hourly1!B4027/hourly1!$B$8763+유형화!$F$72*hourly1!C4027/hourly1!$C$8763+유형화!$F$73*hourly1!D4027/hourly1!$D$8763+유형화!$F$74*hourly1!E4027/hourly1!$E$8763</f>
        <v>687.13986082100416</v>
      </c>
      <c r="C4026" s="441">
        <f>hourly1!$F4027*유형화!$G$71/hourly1!$F$8763+유형화!$G$72*hourly1!$G4027/hourly1!$F$8763+유형화!$G$74*hourly1!I4027/hourly1!$I$8763</f>
        <v>0.34516069664882643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443">
        <f>유형화!$F$71*hourly1!B4028/hourly1!$B$8763+유형화!$F$72*hourly1!C4028/hourly1!$C$8763+유형화!$F$73*hourly1!D4028/hourly1!$D$8763+유형화!$F$74*hourly1!E4028/hourly1!$E$8763</f>
        <v>405.30441684454223</v>
      </c>
      <c r="C4027" s="441">
        <f>hourly1!$F4028*유형화!$G$71/hourly1!$F$8763+유형화!$G$72*hourly1!$G4028/hourly1!$F$8763+유형화!$G$74*hourly1!I4028/hourly1!$I$8763</f>
        <v>0.44017105002919027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443">
        <f>유형화!$F$71*hourly1!B4029/hourly1!$B$8763+유형화!$F$72*hourly1!C4029/hourly1!$C$8763+유형화!$F$73*hourly1!D4029/hourly1!$D$8763+유형화!$F$74*hourly1!E4029/hourly1!$E$8763</f>
        <v>198.94491572875543</v>
      </c>
      <c r="C4028" s="441">
        <f>hourly1!$F4029*유형화!$G$71/hourly1!$F$8763+유형화!$G$72*hourly1!$G4029/hourly1!$F$8763+유형화!$G$74*hourly1!I4029/hourly1!$I$8763</f>
        <v>0.53131837600565335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443">
        <f>유형화!$F$71*hourly1!B4030/hourly1!$B$8763+유형화!$F$72*hourly1!C4030/hourly1!$C$8763+유형화!$F$73*hourly1!D4030/hourly1!$D$8763+유형화!$F$74*hourly1!E4030/hourly1!$E$8763</f>
        <v>198.98250501764565</v>
      </c>
      <c r="C4029" s="441">
        <f>hourly1!$F4030*유형화!$G$71/hourly1!$F$8763+유형화!$G$72*hourly1!$G4030/hourly1!$F$8763+유형화!$G$74*hourly1!I4030/hourly1!$I$8763</f>
        <v>0.53534301225107483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443">
        <f>유형화!$F$71*hourly1!B4031/hourly1!$B$8763+유형화!$F$72*hourly1!C4031/hourly1!$C$8763+유형화!$F$73*hourly1!D4031/hourly1!$D$8763+유형화!$F$74*hourly1!E4031/hourly1!$E$8763</f>
        <v>86.923903656242402</v>
      </c>
      <c r="C4030" s="441">
        <f>hourly1!$F4031*유형화!$G$71/hourly1!$F$8763+유형화!$G$72*hourly1!$G4031/hourly1!$F$8763+유형화!$G$74*hourly1!I4031/hourly1!$I$8763</f>
        <v>0.46413318409731114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443">
        <f>유형화!$F$71*hourly1!B4032/hourly1!$B$8763+유형화!$F$72*hourly1!C4032/hourly1!$C$8763+유형화!$F$73*hourly1!D4032/hourly1!$D$8763+유형화!$F$74*hourly1!E4032/hourly1!$E$8763</f>
        <v>80.912485374410025</v>
      </c>
      <c r="C4031" s="441">
        <f>hourly1!$F4032*유형화!$G$71/hourly1!$F$8763+유형화!$G$72*hourly1!$G4032/hourly1!$F$8763+유형화!$G$74*hourly1!I4032/hourly1!$I$8763</f>
        <v>0.39683156105361322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443">
        <f>유형화!$F$71*hourly1!B4033/hourly1!$B$8763+유형화!$F$72*hourly1!C4033/hourly1!$C$8763+유형화!$F$73*hourly1!D4033/hourly1!$D$8763+유형화!$F$74*hourly1!E4033/hourly1!$E$8763</f>
        <v>76.453591198757351</v>
      </c>
      <c r="C4032" s="441">
        <f>hourly1!$F4033*유형화!$G$71/hourly1!$F$8763+유형화!$G$72*hourly1!$G4033/hourly1!$F$8763+유형화!$G$74*hourly1!I4033/hourly1!$I$8763</f>
        <v>0.31770781160385819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443">
        <f>유형화!$F$71*hourly1!B4034/hourly1!$B$8763+유형화!$F$72*hourly1!C4034/hourly1!$C$8763+유형화!$F$73*hourly1!D4034/hourly1!$D$8763+유형화!$F$74*hourly1!E4034/hourly1!$E$8763</f>
        <v>75.221210705227165</v>
      </c>
      <c r="C4033" s="441">
        <f>hourly1!$F4034*유형화!$G$71/hourly1!$F$8763+유형화!$G$72*hourly1!$G4034/hourly1!$F$8763+유형화!$G$74*hourly1!I4034/hourly1!$I$8763</f>
        <v>0.29407896166068959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443">
        <f>유형화!$F$71*hourly1!B4035/hourly1!$B$8763+유형화!$F$72*hourly1!C4035/hourly1!$C$8763+유형화!$F$73*hourly1!D4035/hourly1!$D$8763+유형화!$F$74*hourly1!E4035/hourly1!$E$8763</f>
        <v>75.144295790303161</v>
      </c>
      <c r="C4034" s="441">
        <f>hourly1!$F4035*유형화!$G$71/hourly1!$F$8763+유형화!$G$72*hourly1!$G4035/hourly1!$F$8763+유형화!$G$74*hourly1!I4035/hourly1!$I$8763</f>
        <v>0.25124958659688507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443">
        <f>유형화!$F$71*hourly1!B4036/hourly1!$B$8763+유형화!$F$72*hourly1!C4036/hourly1!$C$8763+유형화!$F$73*hourly1!D4036/hourly1!$D$8763+유형화!$F$74*hourly1!E4036/hourly1!$E$8763</f>
        <v>74.794152098903041</v>
      </c>
      <c r="C4035" s="441">
        <f>hourly1!$F4036*유형화!$G$71/hourly1!$F$8763+유형화!$G$72*hourly1!$G4036/hourly1!$F$8763+유형화!$G$74*hourly1!I4036/hourly1!$I$8763</f>
        <v>0.23680800221021567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443">
        <f>유형화!$F$71*hourly1!B4037/hourly1!$B$8763+유형화!$F$72*hourly1!C4037/hourly1!$C$8763+유형화!$F$73*hourly1!D4037/hourly1!$D$8763+유형화!$F$74*hourly1!E4037/hourly1!$E$8763</f>
        <v>74.771424113627845</v>
      </c>
      <c r="C4036" s="441">
        <f>hourly1!$F4037*유형화!$G$71/hourly1!$F$8763+유형화!$G$72*hourly1!$G4037/hourly1!$F$8763+유형화!$G$74*hourly1!I4037/hourly1!$I$8763</f>
        <v>0.23284788821897051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443">
        <f>유형화!$F$71*hourly1!B4038/hourly1!$B$8763+유형화!$F$72*hourly1!C4038/hourly1!$C$8763+유형화!$F$73*hourly1!D4038/hourly1!$D$8763+유형화!$F$74*hourly1!E4038/hourly1!$E$8763</f>
        <v>74.768210438129074</v>
      </c>
      <c r="C4037" s="441">
        <f>hourly1!$F4038*유형화!$G$71/hourly1!$F$8763+유형화!$G$72*hourly1!$G4038/hourly1!$F$8763+유형화!$G$74*hourly1!I4038/hourly1!$I$8763</f>
        <v>0.23291059123665619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443">
        <f>유형화!$F$71*hourly1!B4039/hourly1!$B$8763+유형화!$F$72*hourly1!C4039/hourly1!$C$8763+유형화!$F$73*hourly1!D4039/hourly1!$D$8763+유형화!$F$74*hourly1!E4039/hourly1!$E$8763</f>
        <v>74.768210438129074</v>
      </c>
      <c r="C4038" s="441">
        <f>hourly1!$F4039*유형화!$G$71/hourly1!$F$8763+유형화!$G$72*hourly1!$G4039/hourly1!$F$8763+유형화!$G$74*hourly1!I4039/hourly1!$I$8763</f>
        <v>0.23172238724387692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443">
        <f>유형화!$F$71*hourly1!B4040/hourly1!$B$8763+유형화!$F$72*hourly1!C4040/hourly1!$C$8763+유형화!$F$73*hourly1!D4040/hourly1!$D$8763+유형화!$F$74*hourly1!E4040/hourly1!$E$8763</f>
        <v>75.823601782508987</v>
      </c>
      <c r="C4039" s="441">
        <f>hourly1!$F4040*유형화!$G$71/hourly1!$F$8763+유형화!$G$72*hourly1!$G4040/hourly1!$F$8763+유형화!$G$74*hourly1!I4040/hourly1!$I$8763</f>
        <v>0.36948485877843962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443">
        <f>유형화!$F$71*hourly1!B4041/hourly1!$B$8763+유형화!$F$72*hourly1!C4041/hourly1!$C$8763+유형화!$F$73*hourly1!D4041/hourly1!$D$8763+유형화!$F$74*hourly1!E4041/hourly1!$E$8763</f>
        <v>82.639672705249694</v>
      </c>
      <c r="C4040" s="441">
        <f>hourly1!$F4041*유형화!$G$71/hourly1!$F$8763+유형화!$G$72*hourly1!$G4041/hourly1!$F$8763+유형화!$G$74*hourly1!I4041/hourly1!$I$8763</f>
        <v>0.61567309741729193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443">
        <f>유형화!$F$71*hourly1!B4042/hourly1!$B$8763+유형화!$F$72*hourly1!C4042/hourly1!$C$8763+유형화!$F$73*hourly1!D4042/hourly1!$D$8763+유형화!$F$74*hourly1!E4042/hourly1!$E$8763</f>
        <v>216.45821682834517</v>
      </c>
      <c r="C4041" s="441">
        <f>hourly1!$F4042*유형화!$G$71/hourly1!$F$8763+유형화!$G$72*hourly1!$G4042/hourly1!$F$8763+유형화!$G$74*hourly1!I4042/hourly1!$I$8763</f>
        <v>0.54011917509047913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443">
        <f>유형화!$F$71*hourly1!B4043/hourly1!$B$8763+유형화!$F$72*hourly1!C4043/hourly1!$C$8763+유형화!$F$73*hourly1!D4043/hourly1!$D$8763+유형화!$F$74*hourly1!E4043/hourly1!$E$8763</f>
        <v>369.42458953932658</v>
      </c>
      <c r="C4042" s="441">
        <f>hourly1!$F4043*유형화!$G$71/hourly1!$F$8763+유형화!$G$72*hourly1!$G4043/hourly1!$F$8763+유형화!$G$74*hourly1!I4043/hourly1!$I$8763</f>
        <v>0.48440311706793493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443">
        <f>유형화!$F$71*hourly1!B4044/hourly1!$B$8763+유형화!$F$72*hourly1!C4044/hourly1!$C$8763+유형화!$F$73*hourly1!D4044/hourly1!$D$8763+유형화!$F$74*hourly1!E4044/hourly1!$E$8763</f>
        <v>503.48104706630187</v>
      </c>
      <c r="C4043" s="441">
        <f>hourly1!$F4044*유형화!$G$71/hourly1!$F$8763+유형화!$G$72*hourly1!$G4044/hourly1!$F$8763+유형화!$G$74*hourly1!I4044/hourly1!$I$8763</f>
        <v>0.420794483457547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443">
        <f>유형화!$F$71*hourly1!B4045/hourly1!$B$8763+유형화!$F$72*hourly1!C4045/hourly1!$C$8763+유형화!$F$73*hourly1!D4045/hourly1!$D$8763+유형화!$F$74*hourly1!E4045/hourly1!$E$8763</f>
        <v>645.21081508595068</v>
      </c>
      <c r="C4044" s="441">
        <f>hourly1!$F4045*유형화!$G$71/hourly1!$F$8763+유형화!$G$72*hourly1!$G4045/hourly1!$F$8763+유형화!$G$74*hourly1!I4045/hourly1!$I$8763</f>
        <v>0.39695617875317235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443">
        <f>유형화!$F$71*hourly1!B4046/hourly1!$B$8763+유형화!$F$72*hourly1!C4046/hourly1!$C$8763+유형화!$F$73*hourly1!D4046/hourly1!$D$8763+유형화!$F$74*hourly1!E4046/hourly1!$E$8763</f>
        <v>557.81813534524065</v>
      </c>
      <c r="C4045" s="441">
        <f>hourly1!$F4046*유형화!$G$71/hourly1!$F$8763+유형화!$G$72*hourly1!$G4046/hourly1!$F$8763+유형화!$G$74*hourly1!I4046/hourly1!$I$8763</f>
        <v>0.385028233424618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443">
        <f>유형화!$F$71*hourly1!B4047/hourly1!$B$8763+유형화!$F$72*hourly1!C4047/hourly1!$C$8763+유형화!$F$73*hourly1!D4047/hourly1!$D$8763+유형화!$F$74*hourly1!E4047/hourly1!$E$8763</f>
        <v>282.50977047488294</v>
      </c>
      <c r="C4046" s="441">
        <f>hourly1!$F4047*유형화!$G$71/hourly1!$F$8763+유형화!$G$72*hourly1!$G4047/hourly1!$F$8763+유형화!$G$74*hourly1!I4047/hourly1!$I$8763</f>
        <v>0.46819335609550161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443">
        <f>유형화!$F$71*hourly1!B4048/hourly1!$B$8763+유형화!$F$72*hourly1!C4048/hourly1!$C$8763+유형화!$F$73*hourly1!D4048/hourly1!$D$8763+유형화!$F$74*hourly1!E4048/hourly1!$E$8763</f>
        <v>421.84718555793654</v>
      </c>
      <c r="C4047" s="441">
        <f>hourly1!$F4048*유형화!$G$71/hourly1!$F$8763+유형화!$G$72*hourly1!$G4048/hourly1!$F$8763+유형화!$G$74*hourly1!I4048/hourly1!$I$8763</f>
        <v>0.44056254972181974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443">
        <f>유형화!$F$71*hourly1!B4049/hourly1!$B$8763+유형화!$F$72*hourly1!C4049/hourly1!$C$8763+유형화!$F$73*hourly1!D4049/hourly1!$D$8763+유형화!$F$74*hourly1!E4049/hourly1!$E$8763</f>
        <v>665.8451488101831</v>
      </c>
      <c r="C4048" s="441">
        <f>hourly1!$F4049*유형화!$G$71/hourly1!$F$8763+유형화!$G$72*hourly1!$G4049/hourly1!$F$8763+유형화!$G$74*hourly1!I4049/hourly1!$I$8763</f>
        <v>0.34545389692978368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443">
        <f>유형화!$F$71*hourly1!B4050/hourly1!$B$8763+유형화!$F$72*hourly1!C4050/hourly1!$C$8763+유형화!$F$73*hourly1!D4050/hourly1!$D$8763+유형화!$F$74*hourly1!E4050/hourly1!$E$8763</f>
        <v>572.10870767156678</v>
      </c>
      <c r="C4049" s="441">
        <f>hourly1!$F4050*유형화!$G$71/hourly1!$F$8763+유형화!$G$72*hourly1!$G4050/hourly1!$F$8763+유형화!$G$74*hourly1!I4050/hourly1!$I$8763</f>
        <v>0.32960440542357028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443">
        <f>유형화!$F$71*hourly1!B4051/hourly1!$B$8763+유형화!$F$72*hourly1!C4051/hourly1!$C$8763+유형화!$F$73*hourly1!D4051/hourly1!$D$8763+유형화!$F$74*hourly1!E4051/hourly1!$E$8763</f>
        <v>518.65580107540882</v>
      </c>
      <c r="C4050" s="441">
        <f>hourly1!$F4051*유형화!$G$71/hourly1!$F$8763+유형화!$G$72*hourly1!$G4051/hourly1!$F$8763+유형화!$G$74*hourly1!I4051/hourly1!$I$8763</f>
        <v>0.34543521943515387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443">
        <f>유형화!$F$71*hourly1!B4052/hourly1!$B$8763+유형화!$F$72*hourly1!C4052/hourly1!$C$8763+유형화!$F$73*hourly1!D4052/hourly1!$D$8763+유형화!$F$74*hourly1!E4052/hourly1!$E$8763</f>
        <v>255.81031638813306</v>
      </c>
      <c r="C4051" s="441">
        <f>hourly1!$F4052*유형화!$G$71/hourly1!$F$8763+유형화!$G$72*hourly1!$G4052/hourly1!$F$8763+유형화!$G$74*hourly1!I4052/hourly1!$I$8763</f>
        <v>0.44061633848070431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443">
        <f>유형화!$F$71*hourly1!B4053/hourly1!$B$8763+유형화!$F$72*hourly1!C4053/hourly1!$C$8763+유형화!$F$73*hourly1!D4053/hourly1!$D$8763+유형화!$F$74*hourly1!E4053/hourly1!$E$8763</f>
        <v>164.50223761861895</v>
      </c>
      <c r="C4052" s="441">
        <f>hourly1!$F4053*유형화!$G$71/hourly1!$F$8763+유형화!$G$72*hourly1!$G4053/hourly1!$F$8763+유형화!$G$74*hourly1!I4053/hourly1!$I$8763</f>
        <v>0.53187463788305345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443">
        <f>유형화!$F$71*hourly1!B4054/hourly1!$B$8763+유형화!$F$72*hourly1!C4054/hourly1!$C$8763+유형화!$F$73*hourly1!D4054/hourly1!$D$8763+유형화!$F$74*hourly1!E4054/hourly1!$E$8763</f>
        <v>167.69724072506816</v>
      </c>
      <c r="C4053" s="441">
        <f>hourly1!$F4054*유형화!$G$71/hourly1!$F$8763+유형화!$G$72*hourly1!$G4054/hourly1!$F$8763+유형화!$G$74*hourly1!I4054/hourly1!$I$8763</f>
        <v>0.53591025018863003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443">
        <f>유형화!$F$71*hourly1!B4055/hourly1!$B$8763+유형화!$F$72*hourly1!C4055/hourly1!$C$8763+유형화!$F$73*hourly1!D4055/hourly1!$D$8763+유형화!$F$74*hourly1!E4055/hourly1!$E$8763</f>
        <v>80.441176763025183</v>
      </c>
      <c r="C4054" s="441">
        <f>hourly1!$F4055*유형화!$G$71/hourly1!$F$8763+유형화!$G$72*hourly1!$G4055/hourly1!$F$8763+유형화!$G$74*hourly1!I4055/hourly1!$I$8763</f>
        <v>0.46459848415021426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443">
        <f>유형화!$F$71*hourly1!B4056/hourly1!$B$8763+유형화!$F$72*hourly1!C4056/hourly1!$C$8763+유형화!$F$73*hourly1!D4056/hourly1!$D$8763+유형화!$F$74*hourly1!E4056/hourly1!$E$8763</f>
        <v>78.290946176062519</v>
      </c>
      <c r="C4055" s="441">
        <f>hourly1!$F4056*유형화!$G$71/hourly1!$F$8763+유형화!$G$72*hourly1!$G4056/hourly1!$F$8763+유형화!$G$74*hourly1!I4056/hourly1!$I$8763</f>
        <v>0.39715993324004273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443">
        <f>유형화!$F$71*hourly1!B4057/hourly1!$B$8763+유형화!$F$72*hourly1!C4057/hourly1!$C$8763+유형화!$F$73*hourly1!D4057/hourly1!$D$8763+유형화!$F$74*hourly1!E4057/hourly1!$E$8763</f>
        <v>76.141883635114581</v>
      </c>
      <c r="C4056" s="441">
        <f>hourly1!$F4057*유형화!$G$71/hourly1!$F$8763+유형화!$G$72*hourly1!$G4057/hourly1!$F$8763+유형화!$G$74*hourly1!I4057/hourly1!$I$8763</f>
        <v>0.31790180285489933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443">
        <f>유형화!$F$71*hourly1!B4058/hourly1!$B$8763+유형화!$F$72*hourly1!C4058/hourly1!$C$8763+유형화!$F$73*hourly1!D4058/hourly1!$D$8763+유형화!$F$74*hourly1!E4058/hourly1!$E$8763</f>
        <v>75.085871359332984</v>
      </c>
      <c r="C4057" s="441">
        <f>hourly1!$F4058*유형화!$G$71/hourly1!$F$8763+유형화!$G$72*hourly1!$G4058/hourly1!$F$8763+유형화!$G$74*hourly1!I4058/hourly1!$I$8763</f>
        <v>0.29422795712921351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443">
        <f>유형화!$F$71*hourly1!B4059/hourly1!$B$8763+유형화!$F$72*hourly1!C4059/hourly1!$C$8763+유형화!$F$73*hourly1!D4059/hourly1!$D$8763+유형화!$F$74*hourly1!E4059/hourly1!$E$8763</f>
        <v>75.085871359332984</v>
      </c>
      <c r="C4058" s="441">
        <f>hourly1!$F4059*유형화!$G$71/hourly1!$F$8763+유형화!$G$72*hourly1!$G4059/hourly1!$F$8763+유형화!$G$74*hourly1!I4059/hourly1!$I$8763</f>
        <v>0.25134060906259703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443">
        <f>유형화!$F$71*hourly1!B4060/hourly1!$B$8763+유형화!$F$72*hourly1!C4060/hourly1!$C$8763+유형화!$F$73*hourly1!D4060/hourly1!$D$8763+유형화!$F$74*hourly1!E4060/hourly1!$E$8763</f>
        <v>74.768210438129074</v>
      </c>
      <c r="C4059" s="441">
        <f>hourly1!$F4060*유형화!$G$71/hourly1!$F$8763+유형화!$G$72*hourly1!$G4060/hourly1!$F$8763+유형화!$G$74*hourly1!I4060/hourly1!$I$8763</f>
        <v>0.23689077747050671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443">
        <f>유형화!$F$71*hourly1!B4061/hourly1!$B$8763+유형화!$F$72*hourly1!C4061/hourly1!$C$8763+유형화!$F$73*hourly1!D4061/hourly1!$D$8763+유형화!$F$74*hourly1!E4061/hourly1!$E$8763</f>
        <v>74.768210438129074</v>
      </c>
      <c r="C4060" s="441">
        <f>hourly1!$F4061*유형화!$G$71/hourly1!$F$8763+유형화!$G$72*hourly1!$G4061/hourly1!$F$8763+유형화!$G$74*hourly1!I4061/hourly1!$I$8763</f>
        <v>0.23304679140853438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443">
        <f>유형화!$F$71*hourly1!B4062/hourly1!$B$8763+유형화!$F$72*hourly1!C4062/hourly1!$C$8763+유형화!$F$73*hourly1!D4062/hourly1!$D$8763+유형화!$F$74*hourly1!E4062/hourly1!$E$8763</f>
        <v>74.768210438129074</v>
      </c>
      <c r="C4061" s="441">
        <f>hourly1!$F4062*유형화!$G$71/hourly1!$F$8763+유형화!$G$72*hourly1!$G4062/hourly1!$F$8763+유형화!$G$74*hourly1!I4062/hourly1!$I$8763</f>
        <v>0.23306686365113977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443">
        <f>유형화!$F$71*hourly1!B4063/hourly1!$B$8763+유형화!$F$72*hourly1!C4063/hourly1!$C$8763+유형화!$F$73*hourly1!D4063/hourly1!$D$8763+유형화!$F$74*hourly1!E4063/hourly1!$E$8763</f>
        <v>74.768210438129074</v>
      </c>
      <c r="C4062" s="441">
        <f>hourly1!$F4063*유형화!$G$71/hourly1!$F$8763+유형화!$G$72*hourly1!$G4063/hourly1!$F$8763+유형화!$G$74*hourly1!I4063/hourly1!$I$8763</f>
        <v>0.23179406516157955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443">
        <f>유형화!$F$71*hourly1!B4064/hourly1!$B$8763+유형화!$F$72*hourly1!C4064/hourly1!$C$8763+유형화!$F$73*hourly1!D4064/hourly1!$D$8763+유형화!$F$74*hourly1!E4064/hourly1!$E$8763</f>
        <v>75.823601782508987</v>
      </c>
      <c r="C4063" s="441">
        <f>hourly1!$F4064*유형화!$G$71/hourly1!$F$8763+유형화!$G$72*hourly1!$G4064/hourly1!$F$8763+유형화!$G$74*hourly1!I4064/hourly1!$I$8763</f>
        <v>0.36953052161433653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443">
        <f>유형화!$F$71*hourly1!B4065/hourly1!$B$8763+유형화!$F$72*hourly1!C4065/hourly1!$C$8763+유형화!$F$73*hourly1!D4065/hourly1!$D$8763+유형화!$F$74*hourly1!E4065/hourly1!$E$8763</f>
        <v>82.639672705249694</v>
      </c>
      <c r="C4064" s="441">
        <f>hourly1!$F4065*유형화!$G$71/hourly1!$F$8763+유형화!$G$72*hourly1!$G4065/hourly1!$F$8763+유형화!$G$74*hourly1!I4065/hourly1!$I$8763</f>
        <v>0.61580553783375835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443">
        <f>유형화!$F$71*hourly1!B4066/hourly1!$B$8763+유형화!$F$72*hourly1!C4066/hourly1!$C$8763+유형화!$F$73*hourly1!D4066/hourly1!$D$8763+유형화!$F$74*hourly1!E4066/hourly1!$E$8763</f>
        <v>215.2094296431903</v>
      </c>
      <c r="C4065" s="441">
        <f>hourly1!$F4066*유형화!$G$71/hourly1!$F$8763+유형화!$G$72*hourly1!$G4066/hourly1!$F$8763+유형화!$G$74*hourly1!I4066/hourly1!$I$8763</f>
        <v>0.54018982210750421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443">
        <f>유형화!$F$71*hourly1!B4067/hourly1!$B$8763+유형화!$F$72*hourly1!C4067/hourly1!$C$8763+유형화!$F$73*hourly1!D4067/hourly1!$D$8763+유형화!$F$74*hourly1!E4067/hourly1!$E$8763</f>
        <v>367.62535836128581</v>
      </c>
      <c r="C4066" s="441">
        <f>hourly1!$F4067*유형화!$G$71/hourly1!$F$8763+유형화!$G$72*hourly1!$G4067/hourly1!$F$8763+유형화!$G$74*hourly1!I4067/hourly1!$I$8763</f>
        <v>0.48442373508148673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443">
        <f>유형화!$F$71*hourly1!B4068/hourly1!$B$8763+유형화!$F$72*hourly1!C4068/hourly1!$C$8763+유형화!$F$73*hourly1!D4068/hourly1!$D$8763+유형화!$F$74*hourly1!E4068/hourly1!$E$8763</f>
        <v>515.65100058581947</v>
      </c>
      <c r="C4067" s="441">
        <f>hourly1!$F4068*유형화!$G$71/hourly1!$F$8763+유형화!$G$72*hourly1!$G4068/hourly1!$F$8763+유형화!$G$74*hourly1!I4068/hourly1!$I$8763</f>
        <v>0.42077804968792148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443">
        <f>유형화!$F$71*hourly1!B4069/hourly1!$B$8763+유형화!$F$72*hourly1!C4069/hourly1!$C$8763+유형화!$F$73*hourly1!D4069/hourly1!$D$8763+유형화!$F$74*hourly1!E4069/hourly1!$E$8763</f>
        <v>659.55470400836873</v>
      </c>
      <c r="C4068" s="441">
        <f>hourly1!$F4069*유형화!$G$71/hourly1!$F$8763+유형화!$G$72*hourly1!$G4069/hourly1!$F$8763+유형화!$G$74*hourly1!I4069/hourly1!$I$8763</f>
        <v>0.39691985466459034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443">
        <f>유형화!$F$71*hourly1!B4070/hourly1!$B$8763+유형화!$F$72*hourly1!C4070/hourly1!$C$8763+유형화!$F$73*hourly1!D4070/hourly1!$D$8763+유형화!$F$74*hourly1!E4070/hourly1!$E$8763</f>
        <v>581.16701024374697</v>
      </c>
      <c r="C4069" s="441">
        <f>hourly1!$F4070*유형화!$G$71/hourly1!$F$8763+유형화!$G$72*hourly1!$G4070/hourly1!$F$8763+유형화!$G$74*hourly1!I4070/hourly1!$I$8763</f>
        <v>0.3849592237204339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443">
        <f>유형화!$F$71*hourly1!B4071/hourly1!$B$8763+유형화!$F$72*hourly1!C4071/hourly1!$C$8763+유형화!$F$73*hourly1!D4071/hourly1!$D$8763+유형화!$F$74*hourly1!E4071/hourly1!$E$8763</f>
        <v>298.40629426255703</v>
      </c>
      <c r="C4070" s="441">
        <f>hourly1!$F4071*유형화!$G$71/hourly1!$F$8763+유형화!$G$72*hourly1!$G4071/hourly1!$F$8763+유형화!$G$74*hourly1!I4071/hourly1!$I$8763</f>
        <v>0.46805806554186835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443">
        <f>유형화!$F$71*hourly1!B4072/hourly1!$B$8763+유형화!$F$72*hourly1!C4072/hourly1!$C$8763+유형화!$F$73*hourly1!D4072/hourly1!$D$8763+유형화!$F$74*hourly1!E4072/hourly1!$E$8763</f>
        <v>505.59539302453953</v>
      </c>
      <c r="C4071" s="441">
        <f>hourly1!$F4072*유형화!$G$71/hourly1!$F$8763+유형화!$G$72*hourly1!$G4072/hourly1!$F$8763+유형화!$G$74*hourly1!I4072/hourly1!$I$8763</f>
        <v>0.44031622510108537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443">
        <f>유형화!$F$71*hourly1!B4073/hourly1!$B$8763+유형화!$F$72*hourly1!C4073/hourly1!$C$8763+유형화!$F$73*hourly1!D4073/hourly1!$D$8763+유형화!$F$74*hourly1!E4073/hourly1!$E$8763</f>
        <v>768.25390562229245</v>
      </c>
      <c r="C4072" s="441">
        <f>hourly1!$F4073*유형화!$G$71/hourly1!$F$8763+유형화!$G$72*hourly1!$G4073/hourly1!$F$8763+유형화!$G$74*hourly1!I4073/hourly1!$I$8763</f>
        <v>0.345282464211218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443">
        <f>유형화!$F$71*hourly1!B4074/hourly1!$B$8763+유형화!$F$72*hourly1!C4074/hourly1!$C$8763+유형화!$F$73*hourly1!D4074/hourly1!$D$8763+유형화!$F$74*hourly1!E4074/hourly1!$E$8763</f>
        <v>650.62113342363693</v>
      </c>
      <c r="C4073" s="441">
        <f>hourly1!$F4074*유형화!$G$71/hourly1!$F$8763+유형화!$G$72*hourly1!$G4074/hourly1!$F$8763+유형화!$G$74*hourly1!I4074/hourly1!$I$8763</f>
        <v>0.32946881166385533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443">
        <f>유형화!$F$71*hourly1!B4075/hourly1!$B$8763+유형화!$F$72*hourly1!C4075/hourly1!$C$8763+유형화!$F$73*hourly1!D4075/hourly1!$D$8763+유형화!$F$74*hourly1!E4075/hourly1!$E$8763</f>
        <v>561.89206377402763</v>
      </c>
      <c r="C4074" s="441">
        <f>hourly1!$F4075*유형화!$G$71/hourly1!$F$8763+유형화!$G$72*hourly1!$G4075/hourly1!$F$8763+유형화!$G$74*hourly1!I4075/hourly1!$I$8763</f>
        <v>0.34531806060520343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443">
        <f>유형화!$F$71*hourly1!B4076/hourly1!$B$8763+유형화!$F$72*hourly1!C4076/hourly1!$C$8763+유형화!$F$73*hourly1!D4076/hourly1!$D$8763+유형화!$F$74*hourly1!E4076/hourly1!$E$8763</f>
        <v>300.76739027155946</v>
      </c>
      <c r="C4075" s="441">
        <f>hourly1!$F4076*유형화!$G$71/hourly1!$F$8763+유형화!$G$72*hourly1!$G4076/hourly1!$F$8763+유형화!$G$74*hourly1!I4076/hourly1!$I$8763</f>
        <v>0.44044666435741164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443">
        <f>유형화!$F$71*hourly1!B4077/hourly1!$B$8763+유형화!$F$72*hourly1!C4077/hourly1!$C$8763+유형화!$F$73*hourly1!D4077/hourly1!$D$8763+유형화!$F$74*hourly1!E4077/hourly1!$E$8763</f>
        <v>169.21263412419282</v>
      </c>
      <c r="C4076" s="441">
        <f>hourly1!$F4077*유형화!$G$71/hourly1!$F$8763+유형화!$G$72*hourly1!$G4077/hourly1!$F$8763+유형화!$G$74*hourly1!I4077/hourly1!$I$8763</f>
        <v>0.53167397609821587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443">
        <f>유형화!$F$71*hourly1!B4078/hourly1!$B$8763+유형화!$F$72*hourly1!C4078/hourly1!$C$8763+유형화!$F$73*hourly1!D4078/hourly1!$D$8763+유형화!$F$74*hourly1!E4078/hourly1!$E$8763</f>
        <v>172.30405508095944</v>
      </c>
      <c r="C4077" s="441">
        <f>hourly1!$F4078*유형화!$G$71/hourly1!$F$8763+유형화!$G$72*hourly1!$G4078/hourly1!$F$8763+유형화!$G$74*hourly1!I4078/hourly1!$I$8763</f>
        <v>0.53572020061664971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443">
        <f>유형화!$F$71*hourly1!B4079/hourly1!$B$8763+유형화!$F$72*hourly1!C4079/hourly1!$C$8763+유형화!$F$73*hourly1!D4079/hourly1!$D$8763+유형화!$F$74*hourly1!E4079/hourly1!$E$8763</f>
        <v>80.56422135127869</v>
      </c>
      <c r="C4078" s="441">
        <f>hourly1!$F4079*유형화!$G$71/hourly1!$F$8763+유형화!$G$72*hourly1!$G4079/hourly1!$F$8763+유형화!$G$74*hourly1!I4079/hourly1!$I$8763</f>
        <v>0.46443178144652242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443">
        <f>유형화!$F$71*hourly1!B4080/hourly1!$B$8763+유형화!$F$72*hourly1!C4080/hourly1!$C$8763+유형화!$F$73*hourly1!D4080/hourly1!$D$8763+유형화!$F$74*hourly1!E4080/hourly1!$E$8763</f>
        <v>78.355575181115114</v>
      </c>
      <c r="C4079" s="441">
        <f>hourly1!$F4080*유형화!$G$71/hourly1!$F$8763+유형화!$G$72*hourly1!$G4080/hourly1!$F$8763+유형화!$G$74*hourly1!I4080/hourly1!$I$8763</f>
        <v>0.39703689221210814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443">
        <f>유형화!$F$71*hourly1!B4081/hourly1!$B$8763+유형화!$F$72*hourly1!C4081/hourly1!$C$8763+유형화!$F$73*hourly1!D4081/hourly1!$D$8763+유형화!$F$74*hourly1!E4081/hourly1!$E$8763</f>
        <v>76.202715952741642</v>
      </c>
      <c r="C4080" s="441">
        <f>hourly1!$F4081*유형화!$G$71/hourly1!$F$8763+유형화!$G$72*hourly1!$G4081/hourly1!$F$8763+유형화!$G$74*hourly1!I4081/hourly1!$I$8763</f>
        <v>0.31782769928854354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443">
        <f>유형화!$F$71*hourly1!B4082/hourly1!$B$8763+유형화!$F$72*hourly1!C4082/hourly1!$C$8763+유형화!$F$73*hourly1!D4082/hourly1!$D$8763+유형화!$F$74*hourly1!E4082/hourly1!$E$8763</f>
        <v>75.124241128009245</v>
      </c>
      <c r="C4081" s="441">
        <f>hourly1!$F4082*유형화!$G$71/hourly1!$F$8763+유형화!$G$72*hourly1!$G4082/hourly1!$F$8763+유형화!$G$74*hourly1!I4082/hourly1!$I$8763</f>
        <v>0.29416452641693125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443">
        <f>유형화!$F$71*hourly1!B4083/hourly1!$B$8763+유형화!$F$72*hourly1!C4083/hourly1!$C$8763+유형화!$F$73*hourly1!D4083/hourly1!$D$8763+유형화!$F$74*hourly1!E4083/hourly1!$E$8763</f>
        <v>75.097706975439806</v>
      </c>
      <c r="C4082" s="441">
        <f>hourly1!$F4083*유형화!$G$71/hourly1!$F$8763+유형화!$G$72*hourly1!$G4083/hourly1!$F$8763+유형화!$G$74*hourly1!I4083/hourly1!$I$8763</f>
        <v>0.25131053101929712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443">
        <f>유형화!$F$71*hourly1!B4084/hourly1!$B$8763+유형화!$F$72*hourly1!C4084/hourly1!$C$8763+유형화!$F$73*hourly1!D4084/hourly1!$D$8763+유형화!$F$74*hourly1!E4084/hourly1!$E$8763</f>
        <v>74.768210438129074</v>
      </c>
      <c r="C4083" s="441">
        <f>hourly1!$F4084*유형화!$G$71/hourly1!$F$8763+유형화!$G$72*hourly1!$G4084/hourly1!$F$8763+유형화!$G$74*hourly1!I4084/hourly1!$I$8763</f>
        <v>0.23687925563940398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443">
        <f>유형화!$F$71*hourly1!B4085/hourly1!$B$8763+유형화!$F$72*hourly1!C4085/hourly1!$C$8763+유형화!$F$73*hourly1!D4085/hourly1!$D$8763+유형화!$F$74*hourly1!E4085/hourly1!$E$8763</f>
        <v>74.768210438129074</v>
      </c>
      <c r="C4084" s="441">
        <f>hourly1!$F4085*유형화!$G$71/hourly1!$F$8763+유형화!$G$72*hourly1!$G4085/hourly1!$F$8763+유형화!$G$74*hourly1!I4085/hourly1!$I$8763</f>
        <v>0.23304018151595438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443">
        <f>유형화!$F$71*hourly1!B4086/hourly1!$B$8763+유형화!$F$72*hourly1!C4086/hourly1!$C$8763+유형화!$F$73*hourly1!D4086/hourly1!$D$8763+유형화!$F$74*hourly1!E4086/hourly1!$E$8763</f>
        <v>74.768210438129074</v>
      </c>
      <c r="C4085" s="441">
        <f>hourly1!$F4086*유형화!$G$71/hourly1!$F$8763+유형화!$G$72*hourly1!$G4086/hourly1!$F$8763+유형화!$G$74*hourly1!I4086/hourly1!$I$8763</f>
        <v>0.23309263616808029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443">
        <f>유형화!$F$71*hourly1!B4087/hourly1!$B$8763+유형화!$F$72*hourly1!C4087/hourly1!$C$8763+유형화!$F$73*hourly1!D4087/hourly1!$D$8763+유형화!$F$74*hourly1!E4087/hourly1!$E$8763</f>
        <v>74.768210438129074</v>
      </c>
      <c r="C4086" s="441">
        <f>hourly1!$F4087*유형화!$G$71/hourly1!$F$8763+유형화!$G$72*hourly1!$G4087/hourly1!$F$8763+유형화!$G$74*hourly1!I4087/hourly1!$I$8763</f>
        <v>0.23181516830486254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443">
        <f>유형화!$F$71*hourly1!B4088/hourly1!$B$8763+유형화!$F$72*hourly1!C4088/hourly1!$C$8763+유형화!$F$73*hourly1!D4088/hourly1!$D$8763+유형화!$F$74*hourly1!E4088/hourly1!$E$8763</f>
        <v>75.823601782508987</v>
      </c>
      <c r="C4087" s="441">
        <f>hourly1!$F4088*유형화!$G$71/hourly1!$F$8763+유형화!$G$72*hourly1!$G4088/hourly1!$F$8763+유형화!$G$74*hourly1!I4088/hourly1!$I$8763</f>
        <v>0.36957381944279705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443">
        <f>유형화!$F$71*hourly1!B4089/hourly1!$B$8763+유형화!$F$72*hourly1!C4089/hourly1!$C$8763+유형화!$F$73*hourly1!D4089/hourly1!$D$8763+유형화!$F$74*hourly1!E4089/hourly1!$E$8763</f>
        <v>82.639672705249694</v>
      </c>
      <c r="C4088" s="441">
        <f>hourly1!$F4089*유형화!$G$71/hourly1!$F$8763+유형화!$G$72*hourly1!$G4089/hourly1!$F$8763+유형화!$G$74*hourly1!I4089/hourly1!$I$8763</f>
        <v>0.61597709183475724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443">
        <f>유형화!$F$71*hourly1!B4090/hourly1!$B$8763+유형화!$F$72*hourly1!C4090/hourly1!$C$8763+유형화!$F$73*hourly1!D4090/hourly1!$D$8763+유형화!$F$74*hourly1!E4090/hourly1!$E$8763</f>
        <v>213.85406437155319</v>
      </c>
      <c r="C4089" s="441">
        <f>hourly1!$F4090*유형화!$G$71/hourly1!$F$8763+유형화!$G$72*hourly1!$G4090/hourly1!$F$8763+유형화!$G$74*hourly1!I4090/hourly1!$I$8763</f>
        <v>0.54042323014915961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443">
        <f>유형화!$F$71*hourly1!B4091/hourly1!$B$8763+유형화!$F$72*hourly1!C4091/hourly1!$C$8763+유형화!$F$73*hourly1!D4091/hourly1!$D$8763+유형화!$F$74*hourly1!E4091/hourly1!$E$8763</f>
        <v>360.14185055879267</v>
      </c>
      <c r="C4090" s="441">
        <f>hourly1!$F4091*유형화!$G$71/hourly1!$F$8763+유형화!$G$72*hourly1!$G4091/hourly1!$F$8763+유형화!$G$74*hourly1!I4091/hourly1!$I$8763</f>
        <v>0.48467248535087493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443">
        <f>유형화!$F$71*hourly1!B4092/hourly1!$B$8763+유형화!$F$72*hourly1!C4092/hourly1!$C$8763+유형화!$F$73*hourly1!D4092/hourly1!$D$8763+유형화!$F$74*hourly1!E4092/hourly1!$E$8763</f>
        <v>455.72506199641595</v>
      </c>
      <c r="C4091" s="441">
        <f>hourly1!$F4092*유형화!$G$71/hourly1!$F$8763+유형화!$G$72*hourly1!$G4092/hourly1!$F$8763+유형화!$G$74*hourly1!I4092/hourly1!$I$8763</f>
        <v>0.42102322212554555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443">
        <f>유형화!$F$71*hourly1!B4093/hourly1!$B$8763+유형화!$F$72*hourly1!C4093/hourly1!$C$8763+유형화!$F$73*hourly1!D4093/hourly1!$D$8763+유형화!$F$74*hourly1!E4093/hourly1!$E$8763</f>
        <v>579.57367391685216</v>
      </c>
      <c r="C4092" s="441">
        <f>hourly1!$F4093*유형화!$G$71/hourly1!$F$8763+유형화!$G$72*hourly1!$G4093/hourly1!$F$8763+유형화!$G$74*hourly1!I4093/hourly1!$I$8763</f>
        <v>0.3971021421608798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443">
        <f>유형화!$F$71*hourly1!B4094/hourly1!$B$8763+유형화!$F$72*hourly1!C4094/hourly1!$C$8763+유형화!$F$73*hourly1!D4094/hourly1!$D$8763+유형화!$F$74*hourly1!E4094/hourly1!$E$8763</f>
        <v>528.50467208921805</v>
      </c>
      <c r="C4093" s="441">
        <f>hourly1!$F4094*유형화!$G$71/hourly1!$F$8763+유형화!$G$72*hourly1!$G4094/hourly1!$F$8763+유형화!$G$74*hourly1!I4094/hourly1!$I$8763</f>
        <v>0.38511003842544717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443">
        <f>유형화!$F$71*hourly1!B4095/hourly1!$B$8763+유형화!$F$72*hourly1!C4095/hourly1!$C$8763+유형화!$F$73*hourly1!D4095/hourly1!$D$8763+유형화!$F$74*hourly1!E4095/hourly1!$E$8763</f>
        <v>273.05605053726202</v>
      </c>
      <c r="C4094" s="441">
        <f>hourly1!$F4095*유형화!$G$71/hourly1!$F$8763+유형화!$G$72*hourly1!$G4095/hourly1!$F$8763+유형화!$G$74*hourly1!I4095/hourly1!$I$8763</f>
        <v>0.46823635071787995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443">
        <f>유형화!$F$71*hourly1!B4096/hourly1!$B$8763+유형화!$F$72*hourly1!C4096/hourly1!$C$8763+유형화!$F$73*hourly1!D4096/hourly1!$D$8763+유형화!$F$74*hourly1!E4096/hourly1!$E$8763</f>
        <v>459.01772972906446</v>
      </c>
      <c r="C4095" s="441">
        <f>hourly1!$F4096*유형화!$G$71/hourly1!$F$8763+유형화!$G$72*hourly1!$G4096/hourly1!$F$8763+유형화!$G$74*hourly1!I4096/hourly1!$I$8763</f>
        <v>0.44046782814191154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443">
        <f>유형화!$F$71*hourly1!B4097/hourly1!$B$8763+유형화!$F$72*hourly1!C4097/hourly1!$C$8763+유형화!$F$73*hourly1!D4097/hourly1!$D$8763+유형화!$F$74*hourly1!E4097/hourly1!$E$8763</f>
        <v>734.08713753311974</v>
      </c>
      <c r="C4096" s="441">
        <f>hourly1!$F4097*유형화!$G$71/hourly1!$F$8763+유형화!$G$72*hourly1!$G4097/hourly1!$F$8763+유형화!$G$74*hourly1!I4097/hourly1!$I$8763</f>
        <v>0.34534868441945088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443">
        <f>유형화!$F$71*hourly1!B4098/hourly1!$B$8763+유형화!$F$72*hourly1!C4098/hourly1!$C$8763+유형화!$F$73*hourly1!D4098/hourly1!$D$8763+유형화!$F$74*hourly1!E4098/hourly1!$E$8763</f>
        <v>611.05547348988762</v>
      </c>
      <c r="C4097" s="441">
        <f>hourly1!$F4098*유형화!$G$71/hourly1!$F$8763+유형화!$G$72*hourly1!$G4098/hourly1!$F$8763+유형화!$G$74*hourly1!I4098/hourly1!$I$8763</f>
        <v>0.32952757300247959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443">
        <f>유형화!$F$71*hourly1!B4099/hourly1!$B$8763+유형화!$F$72*hourly1!C4099/hourly1!$C$8763+유형화!$F$73*hourly1!D4099/hourly1!$D$8763+유형화!$F$74*hourly1!E4099/hourly1!$E$8763</f>
        <v>548.35554615563444</v>
      </c>
      <c r="C4098" s="441">
        <f>hourly1!$F4099*유형화!$G$71/hourly1!$F$8763+유형화!$G$72*hourly1!$G4099/hourly1!$F$8763+유형화!$G$74*hourly1!I4099/hourly1!$I$8763</f>
        <v>0.34535111006810404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443">
        <f>유형화!$F$71*hourly1!B4100/hourly1!$B$8763+유형화!$F$72*hourly1!C4100/hourly1!$C$8763+유형화!$F$73*hourly1!D4100/hourly1!$D$8763+유형화!$F$74*hourly1!E4100/hourly1!$E$8763</f>
        <v>297.42600122188054</v>
      </c>
      <c r="C4099" s="441">
        <f>hourly1!$F4100*유형화!$G$71/hourly1!$F$8763+유형화!$G$72*hourly1!$G4100/hourly1!$F$8763+유형화!$G$74*hourly1!I4100/hourly1!$I$8763</f>
        <v>0.4404746805993569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443">
        <f>유형화!$F$71*hourly1!B4101/hourly1!$B$8763+유형화!$F$72*hourly1!C4101/hourly1!$C$8763+유형화!$F$73*hourly1!D4101/hourly1!$D$8763+유형화!$F$74*hourly1!E4101/hourly1!$E$8763</f>
        <v>169.03288736295971</v>
      </c>
      <c r="C4100" s="441">
        <f>hourly1!$F4101*유형화!$G$71/hourly1!$F$8763+유형화!$G$72*hourly1!$G4101/hourly1!$F$8763+유형화!$G$74*hourly1!I4101/hourly1!$I$8763</f>
        <v>0.53170654043138477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443">
        <f>유형화!$F$71*hourly1!B4102/hourly1!$B$8763+유형화!$F$72*hourly1!C4102/hourly1!$C$8763+유형화!$F$73*hourly1!D4102/hourly1!$D$8763+유형화!$F$74*hourly1!E4102/hourly1!$E$8763</f>
        <v>172.52363580123281</v>
      </c>
      <c r="C4101" s="441">
        <f>hourly1!$F4102*유형화!$G$71/hourly1!$F$8763+유형화!$G$72*hourly1!$G4102/hourly1!$F$8763+유형화!$G$74*hourly1!I4102/hourly1!$I$8763</f>
        <v>0.53576434742213885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443">
        <f>유형화!$F$71*hourly1!B4103/hourly1!$B$8763+유형화!$F$72*hourly1!C4103/hourly1!$C$8763+유형화!$F$73*hourly1!D4103/hourly1!$D$8763+유형화!$F$74*hourly1!E4103/hourly1!$E$8763</f>
        <v>80.496675931178174</v>
      </c>
      <c r="C4102" s="441">
        <f>hourly1!$F4103*유형화!$G$71/hourly1!$F$8763+유형화!$G$72*hourly1!$G4103/hourly1!$F$8763+유형화!$G$74*hourly1!I4103/hourly1!$I$8763</f>
        <v>0.46448278070945637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443">
        <f>유형화!$F$71*hourly1!B4104/hourly1!$B$8763+유형화!$F$72*hourly1!C4104/hourly1!$C$8763+유형화!$F$73*hourly1!D4104/hourly1!$D$8763+유형화!$F$74*hourly1!E4104/hourly1!$E$8763</f>
        <v>78.332695517940266</v>
      </c>
      <c r="C4103" s="441">
        <f>hourly1!$F4104*유형화!$G$71/hourly1!$F$8763+유형화!$G$72*hourly1!$G4104/hourly1!$F$8763+유형화!$G$74*hourly1!I4104/hourly1!$I$8763</f>
        <v>0.39706891077433126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443">
        <f>유형화!$F$71*hourly1!B4105/hourly1!$B$8763+유형화!$F$72*hourly1!C4105/hourly1!$C$8763+유형화!$F$73*hourly1!D4105/hourly1!$D$8763+유형화!$F$74*hourly1!E4105/hourly1!$E$8763</f>
        <v>76.185955544830676</v>
      </c>
      <c r="C4104" s="441">
        <f>hourly1!$F4105*유형화!$G$71/hourly1!$F$8763+유형화!$G$72*hourly1!$G4105/hourly1!$F$8763+유형화!$G$74*hourly1!I4105/hourly1!$I$8763</f>
        <v>0.31784819601966319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443">
        <f>유형화!$F$71*hourly1!B4106/hourly1!$B$8763+유형화!$F$72*hourly1!C4106/hourly1!$C$8763+유형화!$F$73*hourly1!D4106/hourly1!$D$8763+유형화!$F$74*hourly1!E4106/hourly1!$E$8763</f>
        <v>75.108893220538732</v>
      </c>
      <c r="C4105" s="441">
        <f>hourly1!$F4106*유형화!$G$71/hourly1!$F$8763+유형화!$G$72*hourly1!$G4106/hourly1!$F$8763+유형화!$G$74*hourly1!I4106/hourly1!$I$8763</f>
        <v>0.29418441673588763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443">
        <f>유형화!$F$71*hourly1!B4107/hourly1!$B$8763+유형화!$F$72*hourly1!C4107/hourly1!$C$8763+유형화!$F$73*hourly1!D4107/hourly1!$D$8763+유형화!$F$74*hourly1!E4107/hourly1!$E$8763</f>
        <v>75.092644725539088</v>
      </c>
      <c r="C4106" s="441">
        <f>hourly1!$F4107*유형화!$G$71/hourly1!$F$8763+유형화!$G$72*hourly1!$G4107/hourly1!$F$8763+유형화!$G$74*hourly1!I4107/hourly1!$I$8763</f>
        <v>0.25131944527809774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443">
        <f>유형화!$F$71*hourly1!B4108/hourly1!$B$8763+유형화!$F$72*hourly1!C4108/hourly1!$C$8763+유형화!$F$73*hourly1!D4108/hourly1!$D$8763+유형화!$F$74*hourly1!E4108/hourly1!$E$8763</f>
        <v>74.768210438129074</v>
      </c>
      <c r="C4107" s="441">
        <f>hourly1!$F4108*유형화!$G$71/hourly1!$F$8763+유형화!$G$72*hourly1!$G4108/hourly1!$F$8763+유형화!$G$74*hourly1!I4108/hourly1!$I$8763</f>
        <v>0.23687695127318342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443">
        <f>유형화!$F$71*hourly1!B4109/hourly1!$B$8763+유형화!$F$72*hourly1!C4109/hourly1!$C$8763+유형화!$F$73*hourly1!D4109/hourly1!$D$8763+유형화!$F$74*hourly1!E4109/hourly1!$E$8763</f>
        <v>74.768210438129074</v>
      </c>
      <c r="C4108" s="441">
        <f>hourly1!$F4109*유형화!$G$71/hourly1!$F$8763+유형화!$G$72*hourly1!$G4109/hourly1!$F$8763+유형화!$G$74*hourly1!I4109/hourly1!$I$8763</f>
        <v>0.23303787714973387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443">
        <f>유형화!$F$71*hourly1!B4110/hourly1!$B$8763+유형화!$F$72*hourly1!C4110/hourly1!$C$8763+유형화!$F$73*hourly1!D4110/hourly1!$D$8763+유형화!$F$74*hourly1!E4110/hourly1!$E$8763</f>
        <v>74.768210438129074</v>
      </c>
      <c r="C4109" s="441">
        <f>hourly1!$F4110*유형화!$G$71/hourly1!$F$8763+유형화!$G$72*hourly1!$G4110/hourly1!$F$8763+유형화!$G$74*hourly1!I4110/hourly1!$I$8763</f>
        <v>0.23307104789506664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443">
        <f>유형화!$F$71*hourly1!B4111/hourly1!$B$8763+유형화!$F$72*hourly1!C4111/hourly1!$C$8763+유형화!$F$73*hourly1!D4111/hourly1!$D$8763+유형화!$F$74*hourly1!E4111/hourly1!$E$8763</f>
        <v>74.768210438129074</v>
      </c>
      <c r="C4110" s="441">
        <f>hourly1!$F4111*유형화!$G$71/hourly1!$F$8763+유형화!$G$72*hourly1!$G4111/hourly1!$F$8763+유형화!$G$74*hourly1!I4111/hourly1!$I$8763</f>
        <v>0.23179491413860812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443">
        <f>유형화!$F$71*hourly1!B4112/hourly1!$B$8763+유형화!$F$72*hourly1!C4112/hourly1!$C$8763+유형화!$F$73*hourly1!D4112/hourly1!$D$8763+유형화!$F$74*hourly1!E4112/hourly1!$E$8763</f>
        <v>75.823601782508987</v>
      </c>
      <c r="C4111" s="441">
        <f>hourly1!$F4112*유형화!$G$71/hourly1!$F$8763+유형화!$G$72*hourly1!$G4112/hourly1!$F$8763+유형화!$G$74*hourly1!I4112/hourly1!$I$8763</f>
        <v>0.36952597352311228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443">
        <f>유형화!$F$71*hourly1!B4113/hourly1!$B$8763+유형화!$F$72*hourly1!C4113/hourly1!$C$8763+유형화!$F$73*hourly1!D4113/hourly1!$D$8763+유형화!$F$74*hourly1!E4113/hourly1!$E$8763</f>
        <v>82.639672705249694</v>
      </c>
      <c r="C4112" s="441">
        <f>hourly1!$F4113*유형화!$G$71/hourly1!$F$8763+유형화!$G$72*hourly1!$G4113/hourly1!$F$8763+유형화!$G$74*hourly1!I4113/hourly1!$I$8763</f>
        <v>0.61579128714792064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443">
        <f>유형화!$F$71*hourly1!B4114/hourly1!$B$8763+유형화!$F$72*hourly1!C4114/hourly1!$C$8763+유형화!$F$73*hourly1!D4114/hourly1!$D$8763+유형화!$F$74*hourly1!E4114/hourly1!$E$8763</f>
        <v>216.11533063876482</v>
      </c>
      <c r="C4113" s="441">
        <f>hourly1!$F4114*유형화!$G$71/hourly1!$F$8763+유형화!$G$72*hourly1!$G4114/hourly1!$F$8763+유형화!$G$74*hourly1!I4114/hourly1!$I$8763</f>
        <v>0.54021814155552994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443">
        <f>유형화!$F$71*hourly1!B4115/hourly1!$B$8763+유형화!$F$72*hourly1!C4115/hourly1!$C$8763+유형화!$F$73*hourly1!D4115/hourly1!$D$8763+유형화!$F$74*hourly1!E4115/hourly1!$E$8763</f>
        <v>367.63821317323033</v>
      </c>
      <c r="C4114" s="441">
        <f>hourly1!$F4115*유형화!$G$71/hourly1!$F$8763+유형화!$G$72*hourly1!$G4115/hourly1!$F$8763+유형화!$G$74*hourly1!I4115/hourly1!$I$8763</f>
        <v>0.4844990514721691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443">
        <f>유형화!$F$71*hourly1!B4116/hourly1!$B$8763+유형화!$F$72*hourly1!C4116/hourly1!$C$8763+유형화!$F$73*hourly1!D4116/hourly1!$D$8763+유형화!$F$74*hourly1!E4116/hourly1!$E$8763</f>
        <v>498.83484580868446</v>
      </c>
      <c r="C4115" s="441">
        <f>hourly1!$F4116*유형화!$G$71/hourly1!$F$8763+유형화!$G$72*hourly1!$G4116/hourly1!$F$8763+유형화!$G$74*hourly1!I4116/hourly1!$I$8763</f>
        <v>0.42087671294689055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443">
        <f>유형화!$F$71*hourly1!B4117/hourly1!$B$8763+유형화!$F$72*hourly1!C4117/hourly1!$C$8763+유형화!$F$73*hourly1!D4117/hourly1!$D$8763+유형화!$F$74*hourly1!E4117/hourly1!$E$8763</f>
        <v>658.20414713226103</v>
      </c>
      <c r="C4116" s="441">
        <f>hourly1!$F4117*유형화!$G$71/hourly1!$F$8763+유형화!$G$72*hourly1!$G4117/hourly1!$F$8763+유형화!$G$74*hourly1!I4117/hourly1!$I$8763</f>
        <v>0.396990319757967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443">
        <f>유형화!$F$71*hourly1!B4118/hourly1!$B$8763+유형화!$F$72*hourly1!C4118/hourly1!$C$8763+유형화!$F$73*hourly1!D4118/hourly1!$D$8763+유형화!$F$74*hourly1!E4118/hourly1!$E$8763</f>
        <v>598.250945588288</v>
      </c>
      <c r="C4117" s="441">
        <f>hourly1!$F4118*유형화!$G$71/hourly1!$F$8763+유형화!$G$72*hourly1!$G4118/hourly1!$F$8763+유형화!$G$74*hourly1!I4118/hourly1!$I$8763</f>
        <v>0.38500749412863294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443">
        <f>유형화!$F$71*hourly1!B4119/hourly1!$B$8763+유형화!$F$72*hourly1!C4119/hourly1!$C$8763+유형화!$F$73*hourly1!D4119/hourly1!$D$8763+유형화!$F$74*hourly1!E4119/hourly1!$E$8763</f>
        <v>302.97878118725544</v>
      </c>
      <c r="C4118" s="441">
        <f>hourly1!$F4119*유형화!$G$71/hourly1!$F$8763+유형화!$G$72*hourly1!$G4119/hourly1!$F$8763+유형화!$G$74*hourly1!I4119/hourly1!$I$8763</f>
        <v>0.46811779713995327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443">
        <f>유형화!$F$71*hourly1!B4120/hourly1!$B$8763+유형화!$F$72*hourly1!C4120/hourly1!$C$8763+유형화!$F$73*hourly1!D4120/hourly1!$D$8763+유형화!$F$74*hourly1!E4120/hourly1!$E$8763</f>
        <v>530.7082958161152</v>
      </c>
      <c r="C4119" s="441">
        <f>hourly1!$F4120*유형화!$G$71/hourly1!$F$8763+유형화!$G$72*hourly1!$G4120/hourly1!$F$8763+유형화!$G$74*hourly1!I4120/hourly1!$I$8763</f>
        <v>0.44033841978626231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443">
        <f>유형화!$F$71*hourly1!B4121/hourly1!$B$8763+유형화!$F$72*hourly1!C4121/hourly1!$C$8763+유형화!$F$73*hourly1!D4121/hourly1!$D$8763+유형화!$F$74*hourly1!E4121/hourly1!$E$8763</f>
        <v>832.04120907738968</v>
      </c>
      <c r="C4120" s="441">
        <f>hourly1!$F4121*유형화!$G$71/hourly1!$F$8763+유형화!$G$72*hourly1!$G4121/hourly1!$F$8763+유형화!$G$74*hourly1!I4121/hourly1!$I$8763</f>
        <v>0.34525396283954207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443">
        <f>유형화!$F$71*hourly1!B4122/hourly1!$B$8763+유형화!$F$72*hourly1!C4122/hourly1!$C$8763+유형화!$F$73*hourly1!D4122/hourly1!$D$8763+유형화!$F$74*hourly1!E4122/hourly1!$E$8763</f>
        <v>723.90086117617227</v>
      </c>
      <c r="C4121" s="441">
        <f>hourly1!$F4122*유형화!$G$71/hourly1!$F$8763+유형화!$G$72*hourly1!$G4122/hourly1!$F$8763+유형화!$G$74*hourly1!I4122/hourly1!$I$8763</f>
        <v>0.32942430101106818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443">
        <f>유형화!$F$71*hourly1!B4123/hourly1!$B$8763+유형화!$F$72*hourly1!C4123/hourly1!$C$8763+유형화!$F$73*hourly1!D4123/hourly1!$D$8763+유형화!$F$74*hourly1!E4123/hourly1!$E$8763</f>
        <v>651.83408022141339</v>
      </c>
      <c r="C4122" s="441">
        <f>hourly1!$F4123*유형화!$G$71/hourly1!$F$8763+유형화!$G$72*hourly1!$G4123/hourly1!$F$8763+유형화!$G$74*hourly1!I4123/hourly1!$I$8763</f>
        <v>0.34523898445910844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443">
        <f>유형화!$F$71*hourly1!B4124/hourly1!$B$8763+유형화!$F$72*hourly1!C4124/hourly1!$C$8763+유형화!$F$73*hourly1!D4124/hourly1!$D$8763+유형화!$F$74*hourly1!E4124/hourly1!$E$8763</f>
        <v>374.95142532337763</v>
      </c>
      <c r="C4123" s="441">
        <f>hourly1!$F4124*유형화!$G$71/hourly1!$F$8763+유형화!$G$72*hourly1!$G4124/hourly1!$F$8763+유형화!$G$74*hourly1!I4124/hourly1!$I$8763</f>
        <v>0.44030458198754929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443">
        <f>유형화!$F$71*hourly1!B4125/hourly1!$B$8763+유형화!$F$72*hourly1!C4125/hourly1!$C$8763+유형화!$F$73*hourly1!D4125/hourly1!$D$8763+유형화!$F$74*hourly1!E4125/hourly1!$E$8763</f>
        <v>182.69921010207139</v>
      </c>
      <c r="C4124" s="441">
        <f>hourly1!$F4125*유형화!$G$71/hourly1!$F$8763+유형화!$G$72*hourly1!$G4125/hourly1!$F$8763+유형화!$G$74*hourly1!I4125/hourly1!$I$8763</f>
        <v>0.53149932939518418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443">
        <f>유형화!$F$71*hourly1!B4126/hourly1!$B$8763+유형화!$F$72*hourly1!C4126/hourly1!$C$8763+유형화!$F$73*hourly1!D4126/hourly1!$D$8763+유형화!$F$74*hourly1!E4126/hourly1!$E$8763</f>
        <v>184.61448488281886</v>
      </c>
      <c r="C4125" s="441">
        <f>hourly1!$F4126*유형화!$G$71/hourly1!$F$8763+유형화!$G$72*hourly1!$G4126/hourly1!$F$8763+유형화!$G$74*hourly1!I4126/hourly1!$I$8763</f>
        <v>0.53554434108929139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443">
        <f>유형화!$F$71*hourly1!B4127/hourly1!$B$8763+유형화!$F$72*hourly1!C4127/hourly1!$C$8763+유형화!$F$73*hourly1!D4127/hourly1!$D$8763+유형화!$F$74*hourly1!E4127/hourly1!$E$8763</f>
        <v>82.473998430585738</v>
      </c>
      <c r="C4126" s="441">
        <f>hourly1!$F4127*유형화!$G$71/hourly1!$F$8763+유형화!$G$72*hourly1!$G4127/hourly1!$F$8763+유형화!$G$74*hourly1!I4127/hourly1!$I$8763</f>
        <v>0.46428387751989242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443">
        <f>유형화!$F$71*hourly1!B4128/hourly1!$B$8763+유형화!$F$72*hourly1!C4128/hourly1!$C$8763+유형화!$F$73*hourly1!D4128/hourly1!$D$8763+유형화!$F$74*hourly1!E4128/hourly1!$E$8763</f>
        <v>78.78960149095424</v>
      </c>
      <c r="C4127" s="441">
        <f>hourly1!$F4128*유형화!$G$71/hourly1!$F$8763+유형화!$G$72*hourly1!$G4128/hourly1!$F$8763+유형화!$G$74*hourly1!I4128/hourly1!$I$8763</f>
        <v>0.39690990950511218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443">
        <f>유형화!$F$71*hourly1!B4129/hourly1!$B$8763+유형화!$F$72*hourly1!C4129/hourly1!$C$8763+유형화!$F$73*hourly1!D4129/hourly1!$D$8763+유형화!$F$74*hourly1!E4129/hourly1!$E$8763</f>
        <v>76.371907909863225</v>
      </c>
      <c r="C4128" s="441">
        <f>hourly1!$F4129*유형화!$G$71/hourly1!$F$8763+유형화!$G$72*hourly1!$G4129/hourly1!$F$8763+유형화!$G$74*hourly1!I4129/hourly1!$I$8763</f>
        <v>0.31773861734175346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443">
        <f>유형화!$F$71*hourly1!B4130/hourly1!$B$8763+유형화!$F$72*hourly1!C4130/hourly1!$C$8763+유형화!$F$73*hourly1!D4130/hourly1!$D$8763+유형화!$F$74*hourly1!E4130/hourly1!$E$8763</f>
        <v>75.230472536974332</v>
      </c>
      <c r="C4129" s="441">
        <f>hourly1!$F4130*유형화!$G$71/hourly1!$F$8763+유형화!$G$72*hourly1!$G4130/hourly1!$F$8763+유형화!$G$74*hourly1!I4130/hourly1!$I$8763</f>
        <v>0.2940842374465103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443">
        <f>유형화!$F$71*hourly1!B4131/hourly1!$B$8763+유형화!$F$72*hourly1!C4131/hourly1!$C$8763+유형화!$F$73*hourly1!D4131/hourly1!$D$8763+유형화!$F$74*hourly1!E4131/hourly1!$E$8763</f>
        <v>75.179788418820507</v>
      </c>
      <c r="C4130" s="441">
        <f>hourly1!$F4131*유형화!$G$71/hourly1!$F$8763+유형화!$G$72*hourly1!$G4131/hourly1!$F$8763+유형화!$G$74*hourly1!I4131/hourly1!$I$8763</f>
        <v>0.25014591645967044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443">
        <f>유형화!$F$71*hourly1!B4132/hourly1!$B$8763+유형화!$F$72*hourly1!C4132/hourly1!$C$8763+유형화!$F$73*hourly1!D4132/hourly1!$D$8763+유형화!$F$74*hourly1!E4132/hourly1!$E$8763</f>
        <v>74.838584243630805</v>
      </c>
      <c r="C4131" s="441">
        <f>hourly1!$F4132*유형화!$G$71/hourly1!$F$8763+유형화!$G$72*hourly1!$G4132/hourly1!$F$8763+유형화!$G$74*hourly1!I4132/hourly1!$I$8763</f>
        <v>0.25341223429487869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443">
        <f>유형화!$F$71*hourly1!B4133/hourly1!$B$8763+유형화!$F$72*hourly1!C4133/hourly1!$C$8763+유형화!$F$73*hourly1!D4133/hourly1!$D$8763+유형화!$F$74*hourly1!E4133/hourly1!$E$8763</f>
        <v>74.830004962432042</v>
      </c>
      <c r="C4132" s="441">
        <f>hourly1!$F4133*유형화!$G$71/hourly1!$F$8763+유형화!$G$72*hourly1!$G4133/hourly1!$F$8763+유형화!$G$74*hourly1!I4133/hourly1!$I$8763</f>
        <v>0.24069619571889292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443">
        <f>유형화!$F$71*hourly1!B4134/hourly1!$B$8763+유형화!$F$72*hourly1!C4134/hourly1!$C$8763+유형화!$F$73*hourly1!D4134/hourly1!$D$8763+유형화!$F$74*hourly1!E4134/hourly1!$E$8763</f>
        <v>74.821966033750755</v>
      </c>
      <c r="C4133" s="441">
        <f>hourly1!$F4134*유형화!$G$71/hourly1!$F$8763+유형화!$G$72*hourly1!$G4134/hourly1!$F$8763+유형화!$G$74*hourly1!I4134/hourly1!$I$8763</f>
        <v>0.23138115911958534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443">
        <f>유형화!$F$71*hourly1!B4135/hourly1!$B$8763+유형화!$F$72*hourly1!C4135/hourly1!$C$8763+유형화!$F$73*hourly1!D4135/hourly1!$D$8763+유형화!$F$74*hourly1!E4135/hourly1!$E$8763</f>
        <v>74.81828784468432</v>
      </c>
      <c r="C4134" s="441">
        <f>hourly1!$F4135*유형화!$G$71/hourly1!$F$8763+유형화!$G$72*hourly1!$G4135/hourly1!$F$8763+유형화!$G$74*hourly1!I4135/hourly1!$I$8763</f>
        <v>0.23139189261487586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443">
        <f>유형화!$F$71*hourly1!B4136/hourly1!$B$8763+유형화!$F$72*hourly1!C4136/hourly1!$C$8763+유형화!$F$73*hourly1!D4136/hourly1!$D$8763+유형화!$F$74*hourly1!E4136/hourly1!$E$8763</f>
        <v>75.875333426157255</v>
      </c>
      <c r="C4135" s="441">
        <f>hourly1!$F4136*유형화!$G$71/hourly1!$F$8763+유형화!$G$72*hourly1!$G4136/hourly1!$F$8763+유형화!$G$74*hourly1!I4136/hourly1!$I$8763</f>
        <v>0.26001345518096491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443">
        <f>유형화!$F$71*hourly1!B4137/hourly1!$B$8763+유형화!$F$72*hourly1!C4137/hourly1!$C$8763+유형화!$F$73*hourly1!D4137/hourly1!$D$8763+유형화!$F$74*hourly1!E4137/hourly1!$E$8763</f>
        <v>82.706880312208554</v>
      </c>
      <c r="C4136" s="441">
        <f>hourly1!$F4137*유형화!$G$71/hourly1!$F$8763+유형화!$G$72*hourly1!$G4137/hourly1!$F$8763+유형화!$G$74*hourly1!I4137/hourly1!$I$8763</f>
        <v>0.3307468859392364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443">
        <f>유형화!$F$71*hourly1!B4138/hourly1!$B$8763+유형화!$F$72*hourly1!C4138/hourly1!$C$8763+유형화!$F$73*hourly1!D4138/hourly1!$D$8763+유형화!$F$74*hourly1!E4138/hourly1!$E$8763</f>
        <v>154.6634783974948</v>
      </c>
      <c r="C4137" s="441">
        <f>hourly1!$F4138*유형화!$G$71/hourly1!$F$8763+유형화!$G$72*hourly1!$G4138/hourly1!$F$8763+유형화!$G$74*hourly1!I4138/hourly1!$I$8763</f>
        <v>0.40881620591943779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443">
        <f>유형화!$F$71*hourly1!B4139/hourly1!$B$8763+유형화!$F$72*hourly1!C4139/hourly1!$C$8763+유형화!$F$73*hourly1!D4139/hourly1!$D$8763+유형화!$F$74*hourly1!E4139/hourly1!$E$8763</f>
        <v>169.861928629152</v>
      </c>
      <c r="C4138" s="441">
        <f>hourly1!$F4139*유형화!$G$71/hourly1!$F$8763+유형화!$G$72*hourly1!$G4139/hourly1!$F$8763+유형화!$G$74*hourly1!I4139/hourly1!$I$8763</f>
        <v>0.52768790766638074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443">
        <f>유형화!$F$71*hourly1!B4140/hourly1!$B$8763+유형화!$F$72*hourly1!C4140/hourly1!$C$8763+유형화!$F$73*hourly1!D4140/hourly1!$D$8763+유형화!$F$74*hourly1!E4140/hourly1!$E$8763</f>
        <v>185.65874029686194</v>
      </c>
      <c r="C4139" s="441">
        <f>hourly1!$F4140*유형화!$G$71/hourly1!$F$8763+유형화!$G$72*hourly1!$G4140/hourly1!$F$8763+유형화!$G$74*hourly1!I4140/hourly1!$I$8763</f>
        <v>0.52414088164077932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443">
        <f>유형화!$F$71*hourly1!B4141/hourly1!$B$8763+유형화!$F$72*hourly1!C4141/hourly1!$C$8763+유형화!$F$73*hourly1!D4141/hourly1!$D$8763+유형화!$F$74*hourly1!E4141/hourly1!$E$8763</f>
        <v>195.67877766237291</v>
      </c>
      <c r="C4140" s="441">
        <f>hourly1!$F4141*유형화!$G$71/hourly1!$F$8763+유형화!$G$72*hourly1!$G4141/hourly1!$F$8763+유형화!$G$74*hourly1!I4141/hourly1!$I$8763</f>
        <v>0.49348632229721112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443">
        <f>유형화!$F$71*hourly1!B4142/hourly1!$B$8763+유형화!$F$72*hourly1!C4142/hourly1!$C$8763+유형화!$F$73*hourly1!D4142/hourly1!$D$8763+유형화!$F$74*hourly1!E4142/hourly1!$E$8763</f>
        <v>206.1704260543938</v>
      </c>
      <c r="C4141" s="441">
        <f>hourly1!$F4142*유형화!$G$71/hourly1!$F$8763+유형화!$G$72*hourly1!$G4142/hourly1!$F$8763+유형화!$G$74*hourly1!I4142/hourly1!$I$8763</f>
        <v>0.51371180525626459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443">
        <f>유형화!$F$71*hourly1!B4143/hourly1!$B$8763+유형화!$F$72*hourly1!C4143/hourly1!$C$8763+유형화!$F$73*hourly1!D4143/hourly1!$D$8763+유형화!$F$74*hourly1!E4143/hourly1!$E$8763</f>
        <v>214.89904179690879</v>
      </c>
      <c r="C4142" s="441">
        <f>hourly1!$F4143*유형화!$G$71/hourly1!$F$8763+유형화!$G$72*hourly1!$G4143/hourly1!$F$8763+유형화!$G$74*hourly1!I4143/hourly1!$I$8763</f>
        <v>0.51694810568938931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443">
        <f>유형화!$F$71*hourly1!B4144/hourly1!$B$8763+유형화!$F$72*hourly1!C4144/hourly1!$C$8763+유형화!$F$73*hourly1!D4144/hourly1!$D$8763+유형화!$F$74*hourly1!E4144/hourly1!$E$8763</f>
        <v>214.09083333363017</v>
      </c>
      <c r="C4143" s="441">
        <f>hourly1!$F4144*유형화!$G$71/hourly1!$F$8763+유형화!$G$72*hourly1!$G4144/hourly1!$F$8763+유형화!$G$74*hourly1!I4144/hourly1!$I$8763</f>
        <v>0.45581066228568445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443">
        <f>유형화!$F$71*hourly1!B4145/hourly1!$B$8763+유형화!$F$72*hourly1!C4145/hourly1!$C$8763+유형화!$F$73*hourly1!D4145/hourly1!$D$8763+유형화!$F$74*hourly1!E4145/hourly1!$E$8763</f>
        <v>219.1658510816431</v>
      </c>
      <c r="C4144" s="441">
        <f>hourly1!$F4145*유형화!$G$71/hourly1!$F$8763+유형화!$G$72*hourly1!$G4145/hourly1!$F$8763+유형화!$G$74*hourly1!I4145/hourly1!$I$8763</f>
        <v>0.40831852345701358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443">
        <f>유형화!$F$71*hourly1!B4146/hourly1!$B$8763+유형화!$F$72*hourly1!C4146/hourly1!$C$8763+유형화!$F$73*hourly1!D4146/hourly1!$D$8763+유형화!$F$74*hourly1!E4146/hourly1!$E$8763</f>
        <v>216.78544251443859</v>
      </c>
      <c r="C4145" s="441">
        <f>hourly1!$F4146*유형화!$G$71/hourly1!$F$8763+유형화!$G$72*hourly1!$G4146/hourly1!$F$8763+유형화!$G$74*hourly1!I4146/hourly1!$I$8763</f>
        <v>0.36764888531281886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443">
        <f>유형화!$F$71*hourly1!B4147/hourly1!$B$8763+유형화!$F$72*hourly1!C4147/hourly1!$C$8763+유형화!$F$73*hourly1!D4147/hourly1!$D$8763+유형화!$F$74*hourly1!E4147/hourly1!$E$8763</f>
        <v>213.15037725424924</v>
      </c>
      <c r="C4146" s="441">
        <f>hourly1!$F4147*유형화!$G$71/hourly1!$F$8763+유형화!$G$72*hourly1!$G4147/hourly1!$F$8763+유형화!$G$74*hourly1!I4147/hourly1!$I$8763</f>
        <v>0.40835405920978263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443">
        <f>유형화!$F$71*hourly1!B4148/hourly1!$B$8763+유형화!$F$72*hourly1!C4148/hourly1!$C$8763+유형화!$F$73*hourly1!D4148/hourly1!$D$8763+유형화!$F$74*hourly1!E4148/hourly1!$E$8763</f>
        <v>208.50124883769558</v>
      </c>
      <c r="C4147" s="441">
        <f>hourly1!$F4148*유형화!$G$71/hourly1!$F$8763+유형화!$G$72*hourly1!$G4148/hourly1!$F$8763+유형화!$G$74*hourly1!I4148/hourly1!$I$8763</f>
        <v>0.46267282232564072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443">
        <f>유형화!$F$71*hourly1!B4149/hourly1!$B$8763+유형화!$F$72*hourly1!C4149/hourly1!$C$8763+유형화!$F$73*hourly1!D4149/hourly1!$D$8763+유형화!$F$74*hourly1!E4149/hourly1!$E$8763</f>
        <v>209.70728829225715</v>
      </c>
      <c r="C4148" s="441">
        <f>hourly1!$F4149*유형화!$G$71/hourly1!$F$8763+유형화!$G$72*hourly1!$G4149/hourly1!$F$8763+유형화!$G$74*hourly1!I4149/hourly1!$I$8763</f>
        <v>0.55776297954669551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443">
        <f>유형화!$F$71*hourly1!B4150/hourly1!$B$8763+유형화!$F$72*hourly1!C4150/hourly1!$C$8763+유형화!$F$73*hourly1!D4150/hourly1!$D$8763+유형화!$F$74*hourly1!E4150/hourly1!$E$8763</f>
        <v>210.70543038152286</v>
      </c>
      <c r="C4149" s="441">
        <f>hourly1!$F4150*유형화!$G$71/hourly1!$F$8763+유형화!$G$72*hourly1!$G4150/hourly1!$F$8763+유형화!$G$74*hourly1!I4150/hourly1!$I$8763</f>
        <v>0.48651925295300247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443">
        <f>유형화!$F$71*hourly1!B4151/hourly1!$B$8763+유형화!$F$72*hourly1!C4151/hourly1!$C$8763+유형화!$F$73*hourly1!D4151/hourly1!$D$8763+유형화!$F$74*hourly1!E4151/hourly1!$E$8763</f>
        <v>91.976927552773518</v>
      </c>
      <c r="C4150" s="441">
        <f>hourly1!$F4151*유형화!$G$71/hourly1!$F$8763+유형화!$G$72*hourly1!$G4151/hourly1!$F$8763+유형화!$G$74*hourly1!I4151/hourly1!$I$8763</f>
        <v>0.36778526740834605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443">
        <f>유형화!$F$71*hourly1!B4152/hourly1!$B$8763+유형화!$F$72*hourly1!C4152/hourly1!$C$8763+유형화!$F$73*hourly1!D4152/hourly1!$D$8763+유형화!$F$74*hourly1!E4152/hourly1!$E$8763</f>
        <v>86.489581689354694</v>
      </c>
      <c r="C4151" s="441">
        <f>hourly1!$F4152*유형화!$G$71/hourly1!$F$8763+유형화!$G$72*hourly1!$G4152/hourly1!$F$8763+유형화!$G$74*hourly1!I4152/hourly1!$I$8763</f>
        <v>0.36441179654388189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443">
        <f>유형화!$F$71*hourly1!B4153/hourly1!$B$8763+유형화!$F$72*hourly1!C4153/hourly1!$C$8763+유형화!$F$73*hourly1!D4153/hourly1!$D$8763+유형화!$F$74*hourly1!E4153/hourly1!$E$8763</f>
        <v>81.819097647324071</v>
      </c>
      <c r="C4152" s="441">
        <f>hourly1!$F4153*유형화!$G$71/hourly1!$F$8763+유형화!$G$72*hourly1!$G4153/hourly1!$F$8763+유형화!$G$74*hourly1!I4153/hourly1!$I$8763</f>
        <v>0.33731711916377716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443">
        <f>유형화!$F$71*hourly1!B4154/hourly1!$B$8763+유형화!$F$72*hourly1!C4154/hourly1!$C$8763+유형화!$F$73*hourly1!D4154/hourly1!$D$8763+유형화!$F$74*hourly1!E4154/hourly1!$E$8763</f>
        <v>79.388110704256746</v>
      </c>
      <c r="C4153" s="441">
        <f>hourly1!$F4154*유형화!$G$71/hourly1!$F$8763+유형화!$G$72*hourly1!$G4154/hourly1!$F$8763+유형화!$G$74*hourly1!I4154/hourly1!$I$8763</f>
        <v>0.29000174948071022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443">
        <f>유형화!$F$71*hourly1!B4155/hourly1!$B$8763+유형화!$F$72*hourly1!C4155/hourly1!$C$8763+유형화!$F$73*hourly1!D4155/hourly1!$D$8763+유형화!$F$74*hourly1!E4155/hourly1!$E$8763</f>
        <v>78.311567331645293</v>
      </c>
      <c r="C4154" s="441">
        <f>hourly1!$F4155*유형화!$G$71/hourly1!$F$8763+유형화!$G$72*hourly1!$G4155/hourly1!$F$8763+유형화!$G$74*hourly1!I4155/hourly1!$I$8763</f>
        <v>0.26037075322758402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443">
        <f>유형화!$F$71*hourly1!B4156/hourly1!$B$8763+유형화!$F$72*hourly1!C4156/hourly1!$C$8763+유형화!$F$73*hourly1!D4156/hourly1!$D$8763+유형화!$F$74*hourly1!E4156/hourly1!$E$8763</f>
        <v>76.486266007427702</v>
      </c>
      <c r="C4155" s="441">
        <f>hourly1!$F4156*유형화!$G$71/hourly1!$F$8763+유형화!$G$72*hourly1!$G4156/hourly1!$F$8763+유형화!$G$74*hourly1!I4156/hourly1!$I$8763</f>
        <v>0.24952586002269136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443">
        <f>유형화!$F$71*hourly1!B4157/hourly1!$B$8763+유형화!$F$72*hourly1!C4157/hourly1!$C$8763+유형화!$F$73*hourly1!D4157/hourly1!$D$8763+유형화!$F$74*hourly1!E4157/hourly1!$E$8763</f>
        <v>75.890475217615304</v>
      </c>
      <c r="C4156" s="441">
        <f>hourly1!$F4157*유형화!$G$71/hourly1!$F$8763+유형화!$G$72*hourly1!$G4157/hourly1!$F$8763+유형화!$G$74*hourly1!I4157/hourly1!$I$8763</f>
        <v>0.24251421938448042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443">
        <f>유형화!$F$71*hourly1!B4158/hourly1!$B$8763+유형화!$F$72*hourly1!C4158/hourly1!$C$8763+유형화!$F$73*hourly1!D4158/hourly1!$D$8763+유형화!$F$74*hourly1!E4158/hourly1!$E$8763</f>
        <v>75.129094820797945</v>
      </c>
      <c r="C4157" s="441">
        <f>hourly1!$F4158*유형화!$G$71/hourly1!$F$8763+유형화!$G$72*hourly1!$G4158/hourly1!$F$8763+유형화!$G$74*hourly1!I4158/hourly1!$I$8763</f>
        <v>0.23131342288094417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443">
        <f>유형화!$F$71*hourly1!B4159/hourly1!$B$8763+유형화!$F$72*hourly1!C4159/hourly1!$C$8763+유형화!$F$73*hourly1!D4159/hourly1!$D$8763+유형화!$F$74*hourly1!E4159/hourly1!$E$8763</f>
        <v>75.098451145134931</v>
      </c>
      <c r="C4158" s="441">
        <f>hourly1!$F4159*유형화!$G$71/hourly1!$F$8763+유형화!$G$72*hourly1!$G4159/hourly1!$F$8763+유형화!$G$74*hourly1!I4159/hourly1!$I$8763</f>
        <v>0.23132185201001415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443">
        <f>유형화!$F$71*hourly1!B4160/hourly1!$B$8763+유형화!$F$72*hourly1!C4160/hourly1!$C$8763+유형화!$F$73*hourly1!D4160/hourly1!$D$8763+유형화!$F$74*hourly1!E4160/hourly1!$E$8763</f>
        <v>76.161990436686494</v>
      </c>
      <c r="C4159" s="441">
        <f>hourly1!$F4160*유형화!$G$71/hourly1!$F$8763+유형화!$G$72*hourly1!$G4160/hourly1!$F$8763+유형화!$G$74*hourly1!I4160/hourly1!$I$8763</f>
        <v>0.24252307300206474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443">
        <f>유형화!$F$71*hourly1!B4161/hourly1!$B$8763+유형화!$F$72*hourly1!C4161/hourly1!$C$8763+유형화!$F$73*hourly1!D4161/hourly1!$D$8763+유형화!$F$74*hourly1!E4161/hourly1!$E$8763</f>
        <v>86.656056956146131</v>
      </c>
      <c r="C4160" s="441">
        <f>hourly1!$F4161*유형화!$G$71/hourly1!$F$8763+유형화!$G$72*hourly1!$G4161/hourly1!$F$8763+유형화!$G$74*hourly1!I4161/hourly1!$I$8763</f>
        <v>0.29365507955853953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443">
        <f>유형화!$F$71*hourly1!B4162/hourly1!$B$8763+유형화!$F$72*hourly1!C4162/hourly1!$C$8763+유형화!$F$73*hourly1!D4162/hourly1!$D$8763+유형화!$F$74*hourly1!E4162/hourly1!$E$8763</f>
        <v>88.457049033059491</v>
      </c>
      <c r="C4161" s="441">
        <f>hourly1!$F4162*유형화!$G$71/hourly1!$F$8763+유형화!$G$72*hourly1!$G4162/hourly1!$F$8763+유형화!$G$74*hourly1!I4162/hourly1!$I$8763</f>
        <v>0.37213275748950969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443">
        <f>유형화!$F$71*hourly1!B4163/hourly1!$B$8763+유형화!$F$72*hourly1!C4163/hourly1!$C$8763+유형화!$F$73*hourly1!D4163/hourly1!$D$8763+유형화!$F$74*hourly1!E4163/hourly1!$E$8763</f>
        <v>104.20216078275079</v>
      </c>
      <c r="C4162" s="441">
        <f>hourly1!$F4163*유형화!$G$71/hourly1!$F$8763+유형화!$G$72*hourly1!$G4163/hourly1!$F$8763+유형화!$G$74*hourly1!I4163/hourly1!$I$8763</f>
        <v>0.46199503545071441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443">
        <f>유형화!$F$71*hourly1!B4164/hourly1!$B$8763+유형화!$F$72*hourly1!C4164/hourly1!$C$8763+유형화!$F$73*hourly1!D4164/hourly1!$D$8763+유형화!$F$74*hourly1!E4164/hourly1!$E$8763</f>
        <v>123.11377787597485</v>
      </c>
      <c r="C4163" s="441">
        <f>hourly1!$F4164*유형화!$G$71/hourly1!$F$8763+유형화!$G$72*hourly1!$G4164/hourly1!$F$8763+유형화!$G$74*hourly1!I4164/hourly1!$I$8763</f>
        <v>0.54060406225625768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443">
        <f>유형화!$F$71*hourly1!B4165/hourly1!$B$8763+유형화!$F$72*hourly1!C4165/hourly1!$C$8763+유형화!$F$73*hourly1!D4165/hourly1!$D$8763+유형화!$F$74*hourly1!E4165/hourly1!$E$8763</f>
        <v>135.95461698861416</v>
      </c>
      <c r="C4164" s="441">
        <f>hourly1!$F4165*유형화!$G$71/hourly1!$F$8763+유형화!$G$72*hourly1!$G4165/hourly1!$F$8763+유형화!$G$74*hourly1!I4165/hourly1!$I$8763</f>
        <v>0.57424429188585657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443">
        <f>유형화!$F$71*hourly1!B4166/hourly1!$B$8763+유형화!$F$72*hourly1!C4166/hourly1!$C$8763+유형화!$F$73*hourly1!D4166/hourly1!$D$8763+유형화!$F$74*hourly1!E4166/hourly1!$E$8763</f>
        <v>133.05852715213149</v>
      </c>
      <c r="C4165" s="441">
        <f>hourly1!$F4166*유형화!$G$71/hourly1!$F$8763+유형화!$G$72*hourly1!$G4166/hourly1!$F$8763+유형화!$G$74*hourly1!I4166/hourly1!$I$8763</f>
        <v>0.59297599976304161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443">
        <f>유형화!$F$71*hourly1!B4167/hourly1!$B$8763+유형화!$F$72*hourly1!C4167/hourly1!$C$8763+유형화!$F$73*hourly1!D4167/hourly1!$D$8763+유형화!$F$74*hourly1!E4167/hourly1!$E$8763</f>
        <v>136.56092875288141</v>
      </c>
      <c r="C4166" s="441">
        <f>hourly1!$F4167*유형화!$G$71/hourly1!$F$8763+유형화!$G$72*hourly1!$G4167/hourly1!$F$8763+유형화!$G$74*hourly1!I4167/hourly1!$I$8763</f>
        <v>0.54050782464594116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443">
        <f>유형화!$F$71*hourly1!B4168/hourly1!$B$8763+유형화!$F$72*hourly1!C4168/hourly1!$C$8763+유형화!$F$73*hourly1!D4168/hourly1!$D$8763+유형화!$F$74*hourly1!E4168/hourly1!$E$8763</f>
        <v>126.19621362564233</v>
      </c>
      <c r="C4167" s="441">
        <f>hourly1!$F4168*유형화!$G$71/hourly1!$F$8763+유형화!$G$72*hourly1!$G4168/hourly1!$F$8763+유형화!$G$74*hourly1!I4168/hourly1!$I$8763</f>
        <v>0.49552871846322077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443">
        <f>유형화!$F$71*hourly1!B4169/hourly1!$B$8763+유형화!$F$72*hourly1!C4169/hourly1!$C$8763+유형화!$F$73*hourly1!D4169/hourly1!$D$8763+유형화!$F$74*hourly1!E4169/hourly1!$E$8763</f>
        <v>127.93791439254001</v>
      </c>
      <c r="C4168" s="441">
        <f>hourly1!$F4169*유형화!$G$71/hourly1!$F$8763+유형화!$G$72*hourly1!$G4169/hourly1!$F$8763+유형화!$G$74*hourly1!I4169/hourly1!$I$8763</f>
        <v>0.43558972741785512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443">
        <f>유형화!$F$71*hourly1!B4170/hourly1!$B$8763+유형화!$F$72*hourly1!C4170/hourly1!$C$8763+유형화!$F$73*hourly1!D4170/hourly1!$D$8763+유형화!$F$74*hourly1!E4170/hourly1!$E$8763</f>
        <v>124.15147360233873</v>
      </c>
      <c r="C4169" s="441">
        <f>hourly1!$F4170*유형화!$G$71/hourly1!$F$8763+유형화!$G$72*hourly1!$G4170/hourly1!$F$8763+유형화!$G$74*hourly1!I4170/hourly1!$I$8763</f>
        <v>0.40937919897184988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443">
        <f>유형화!$F$71*hourly1!B4171/hourly1!$B$8763+유형화!$F$72*hourly1!C4171/hourly1!$C$8763+유형화!$F$73*hourly1!D4171/hourly1!$D$8763+유형화!$F$74*hourly1!E4171/hourly1!$E$8763</f>
        <v>120.15132025815063</v>
      </c>
      <c r="C4170" s="441">
        <f>hourly1!$F4171*유형화!$G$71/hourly1!$F$8763+유형화!$G$72*hourly1!$G4171/hourly1!$F$8763+유형화!$G$74*hourly1!I4171/hourly1!$I$8763</f>
        <v>0.32708700661004275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443">
        <f>유형화!$F$71*hourly1!B4172/hourly1!$B$8763+유형화!$F$72*hourly1!C4172/hourly1!$C$8763+유형화!$F$73*hourly1!D4172/hourly1!$D$8763+유형화!$F$74*hourly1!E4172/hourly1!$E$8763</f>
        <v>116.3395486863287</v>
      </c>
      <c r="C4171" s="441">
        <f>hourly1!$F4172*유형화!$G$71/hourly1!$F$8763+유형화!$G$72*hourly1!$G4172/hourly1!$F$8763+유형화!$G$74*hourly1!I4172/hourly1!$I$8763</f>
        <v>0.42439984633325889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443">
        <f>유형화!$F$71*hourly1!B4173/hourly1!$B$8763+유형화!$F$72*hourly1!C4173/hourly1!$C$8763+유형화!$F$73*hourly1!D4173/hourly1!$D$8763+유형화!$F$74*hourly1!E4173/hourly1!$E$8763</f>
        <v>121.80584610125536</v>
      </c>
      <c r="C4172" s="441">
        <f>hourly1!$F4173*유형화!$G$71/hourly1!$F$8763+유형화!$G$72*hourly1!$G4173/hourly1!$F$8763+유형화!$G$74*hourly1!I4173/hourly1!$I$8763</f>
        <v>0.48813934368848799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443">
        <f>유형화!$F$71*hourly1!B4174/hourly1!$B$8763+유형화!$F$72*hourly1!C4174/hourly1!$C$8763+유형화!$F$73*hourly1!D4174/hourly1!$D$8763+유형화!$F$74*hourly1!E4174/hourly1!$E$8763</f>
        <v>124.56402498849145</v>
      </c>
      <c r="C4173" s="441">
        <f>hourly1!$F4174*유형화!$G$71/hourly1!$F$8763+유형화!$G$72*hourly1!$G4174/hourly1!$F$8763+유형화!$G$74*hourly1!I4174/hourly1!$I$8763</f>
        <v>0.51069617820936652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443">
        <f>유형화!$F$71*hourly1!B4175/hourly1!$B$8763+유형화!$F$72*hourly1!C4175/hourly1!$C$8763+유형화!$F$73*hourly1!D4175/hourly1!$D$8763+유형화!$F$74*hourly1!E4175/hourly1!$E$8763</f>
        <v>107.30804262974183</v>
      </c>
      <c r="C4174" s="441">
        <f>hourly1!$F4175*유형화!$G$71/hourly1!$F$8763+유형화!$G$72*hourly1!$G4175/hourly1!$F$8763+유형화!$G$74*hourly1!I4175/hourly1!$I$8763</f>
        <v>0.36831781857016033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443">
        <f>유형화!$F$71*hourly1!B4176/hourly1!$B$8763+유형화!$F$72*hourly1!C4176/hourly1!$C$8763+유형화!$F$73*hourly1!D4176/hourly1!$D$8763+유형화!$F$74*hourly1!E4176/hourly1!$E$8763</f>
        <v>92.503158825570608</v>
      </c>
      <c r="C4175" s="441">
        <f>hourly1!$F4176*유형화!$G$71/hourly1!$F$8763+유형화!$G$72*hourly1!$G4176/hourly1!$F$8763+유형화!$G$74*hourly1!I4176/hourly1!$I$8763</f>
        <v>0.35707572539830296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443">
        <f>유형화!$F$71*hourly1!B4177/hourly1!$B$8763+유형화!$F$72*hourly1!C4177/hourly1!$C$8763+유형화!$F$73*hourly1!D4177/hourly1!$D$8763+유형화!$F$74*hourly1!E4177/hourly1!$E$8763</f>
        <v>86.236591801297152</v>
      </c>
      <c r="C4176" s="441">
        <f>hourly1!$F4177*유형화!$G$71/hourly1!$F$8763+유형화!$G$72*hourly1!$G4177/hourly1!$F$8763+유형화!$G$74*hourly1!I4177/hourly1!$I$8763</f>
        <v>0.34588444956573061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443">
        <f>유형화!$F$71*hourly1!B4178/hourly1!$B$8763+유형화!$F$72*hourly1!C4178/hourly1!$C$8763+유형화!$F$73*hourly1!D4178/hourly1!$D$8763+유형화!$F$74*hourly1!E4178/hourly1!$E$8763</f>
        <v>81.972306159826275</v>
      </c>
      <c r="C4177" s="441">
        <f>hourly1!$F4178*유형화!$G$71/hourly1!$F$8763+유형화!$G$72*hourly1!$G4178/hourly1!$F$8763+유형화!$G$74*hourly1!I4178/hourly1!$I$8763</f>
        <v>0.28990981739675326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443">
        <f>유형화!$F$71*hourly1!B4179/hourly1!$B$8763+유형화!$F$72*hourly1!C4179/hourly1!$C$8763+유형화!$F$73*hourly1!D4179/hourly1!$D$8763+유형화!$F$74*hourly1!E4179/hourly1!$E$8763</f>
        <v>79.179268023119633</v>
      </c>
      <c r="C4178" s="441">
        <f>hourly1!$F4179*유형화!$G$71/hourly1!$F$8763+유형화!$G$72*hourly1!$G4179/hourly1!$F$8763+유형화!$G$74*hourly1!I4179/hourly1!$I$8763</f>
        <v>0.25112812224057512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443">
        <f>유형화!$F$71*hourly1!B4180/hourly1!$B$8763+유형화!$F$72*hourly1!C4180/hourly1!$C$8763+유형화!$F$73*hourly1!D4180/hourly1!$D$8763+유형화!$F$74*hourly1!E4180/hourly1!$E$8763</f>
        <v>77.949398426763779</v>
      </c>
      <c r="C4179" s="441">
        <f>hourly1!$F4180*유형화!$G$71/hourly1!$F$8763+유형화!$G$72*hourly1!$G4180/hourly1!$F$8763+유형화!$G$74*hourly1!I4180/hourly1!$I$8763</f>
        <v>0.23663341614840019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443">
        <f>유형화!$F$71*hourly1!B4181/hourly1!$B$8763+유형화!$F$72*hourly1!C4181/hourly1!$C$8763+유형화!$F$73*hourly1!D4181/hourly1!$D$8763+유형화!$F$74*hourly1!E4181/hourly1!$E$8763</f>
        <v>75.661199852496168</v>
      </c>
      <c r="C4180" s="441">
        <f>hourly1!$F4181*유형화!$G$71/hourly1!$F$8763+유형화!$G$72*hourly1!$G4181/hourly1!$F$8763+유형화!$G$74*hourly1!I4181/hourly1!$I$8763</f>
        <v>0.23238367970796067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443">
        <f>유형화!$F$71*hourly1!B4182/hourly1!$B$8763+유형화!$F$72*hourly1!C4182/hourly1!$C$8763+유형화!$F$73*hourly1!D4182/hourly1!$D$8763+유형화!$F$74*hourly1!E4182/hourly1!$E$8763</f>
        <v>76.125575962067757</v>
      </c>
      <c r="C4181" s="441">
        <f>hourly1!$F4182*유형화!$G$71/hourly1!$F$8763+유형화!$G$72*hourly1!$G4182/hourly1!$F$8763+유형화!$G$74*hourly1!I4182/hourly1!$I$8763</f>
        <v>0.232377858151193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443">
        <f>유형화!$F$71*hourly1!B4183/hourly1!$B$8763+유형화!$F$72*hourly1!C4183/hourly1!$C$8763+유형화!$F$73*hourly1!D4183/hourly1!$D$8763+유형화!$F$74*hourly1!E4183/hourly1!$E$8763</f>
        <v>75.961000701016673</v>
      </c>
      <c r="C4182" s="441">
        <f>hourly1!$F4183*유형화!$G$71/hourly1!$F$8763+유형화!$G$72*hourly1!$G4183/hourly1!$F$8763+유형화!$G$74*hourly1!I4183/hourly1!$I$8763</f>
        <v>0.2313840092567529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443">
        <f>유형화!$F$71*hourly1!B4184/hourly1!$B$8763+유형화!$F$72*hourly1!C4184/hourly1!$C$8763+유형화!$F$73*hourly1!D4184/hourly1!$D$8763+유형화!$F$74*hourly1!E4184/hourly1!$E$8763</f>
        <v>76.920289876167274</v>
      </c>
      <c r="C4183" s="441">
        <f>hourly1!$F4184*유형화!$G$71/hourly1!$F$8763+유형화!$G$72*hourly1!$G4184/hourly1!$F$8763+유형화!$G$74*hourly1!I4184/hourly1!$I$8763</f>
        <v>0.36909269203243106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443">
        <f>유형화!$F$71*hourly1!B4185/hourly1!$B$8763+유형화!$F$72*hourly1!C4185/hourly1!$C$8763+유형화!$F$73*hourly1!D4185/hourly1!$D$8763+유형화!$F$74*hourly1!E4185/hourly1!$E$8763</f>
        <v>88.222709219131644</v>
      </c>
      <c r="C4184" s="441">
        <f>hourly1!$F4185*유형화!$G$71/hourly1!$F$8763+유형화!$G$72*hourly1!$G4185/hourly1!$F$8763+유형화!$G$74*hourly1!I4185/hourly1!$I$8763</f>
        <v>0.61482527257177555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443">
        <f>유형화!$F$71*hourly1!B4186/hourly1!$B$8763+유형화!$F$72*hourly1!C4186/hourly1!$C$8763+유형화!$F$73*hourly1!D4186/hourly1!$D$8763+유형화!$F$74*hourly1!E4186/hourly1!$E$8763</f>
        <v>361.83158811767379</v>
      </c>
      <c r="C4185" s="441">
        <f>hourly1!$F4186*유형화!$G$71/hourly1!$F$8763+유형화!$G$72*hourly1!$G4186/hourly1!$F$8763+유형화!$G$74*hourly1!I4186/hourly1!$I$8763</f>
        <v>0.53945545697774222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443">
        <f>유형화!$F$71*hourly1!B4187/hourly1!$B$8763+유형화!$F$72*hourly1!C4187/hourly1!$C$8763+유형화!$F$73*hourly1!D4187/hourly1!$D$8763+유형화!$F$74*hourly1!E4187/hourly1!$E$8763</f>
        <v>693.48232081270839</v>
      </c>
      <c r="C4186" s="441">
        <f>hourly1!$F4187*유형화!$G$71/hourly1!$F$8763+유형화!$G$72*hourly1!$G4187/hourly1!$F$8763+유형화!$G$74*hourly1!I4187/hourly1!$I$8763</f>
        <v>0.4838696562878757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443">
        <f>유형화!$F$71*hourly1!B4188/hourly1!$B$8763+유형화!$F$72*hourly1!C4188/hourly1!$C$8763+유형화!$F$73*hourly1!D4188/hourly1!$D$8763+유형화!$F$74*hourly1!E4188/hourly1!$E$8763</f>
        <v>869.71247477578788</v>
      </c>
      <c r="C4187" s="441">
        <f>hourly1!$F4188*유형화!$G$71/hourly1!$F$8763+유형화!$G$72*hourly1!$G4188/hourly1!$F$8763+유형화!$G$74*hourly1!I4188/hourly1!$I$8763</f>
        <v>0.42044494748661754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443">
        <f>유형화!$F$71*hourly1!B4189/hourly1!$B$8763+유형화!$F$72*hourly1!C4189/hourly1!$C$8763+유형화!$F$73*hourly1!D4189/hourly1!$D$8763+유형화!$F$74*hourly1!E4189/hourly1!$E$8763</f>
        <v>962.78309745147976</v>
      </c>
      <c r="C4188" s="441">
        <f>hourly1!$F4189*유형화!$G$71/hourly1!$F$8763+유형화!$G$72*hourly1!$G4189/hourly1!$F$8763+유형화!$G$74*hourly1!I4189/hourly1!$I$8763</f>
        <v>0.39667613761615883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443">
        <f>유형화!$F$71*hourly1!B4190/hourly1!$B$8763+유형화!$F$72*hourly1!C4190/hourly1!$C$8763+유형화!$F$73*hourly1!D4190/hourly1!$D$8763+유형화!$F$74*hourly1!E4190/hourly1!$E$8763</f>
        <v>859.72994116112568</v>
      </c>
      <c r="C4189" s="441">
        <f>hourly1!$F4190*유형화!$G$71/hourly1!$F$8763+유형화!$G$72*hourly1!$G4190/hourly1!$F$8763+유형화!$G$74*hourly1!I4190/hourly1!$I$8763</f>
        <v>0.38478021084982633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443">
        <f>유형화!$F$71*hourly1!B4191/hourly1!$B$8763+유형화!$F$72*hourly1!C4191/hourly1!$C$8763+유형화!$F$73*hourly1!D4191/hourly1!$D$8763+유형화!$F$74*hourly1!E4191/hourly1!$E$8763</f>
        <v>554.7040131416428</v>
      </c>
      <c r="C4190" s="441">
        <f>hourly1!$F4191*유형화!$G$71/hourly1!$F$8763+유형화!$G$72*hourly1!$G4191/hourly1!$F$8763+유형화!$G$74*hourly1!I4191/hourly1!$I$8763</f>
        <v>0.46792877846865177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443">
        <f>유형화!$F$71*hourly1!B4192/hourly1!$B$8763+유형화!$F$72*hourly1!C4192/hourly1!$C$8763+유형화!$F$73*hourly1!D4192/hourly1!$D$8763+유형화!$F$74*hourly1!E4192/hourly1!$E$8763</f>
        <v>779.55006305629797</v>
      </c>
      <c r="C4191" s="441">
        <f>hourly1!$F4192*유형화!$G$71/hourly1!$F$8763+유형화!$G$72*hourly1!$G4192/hourly1!$F$8763+유형화!$G$74*hourly1!I4192/hourly1!$I$8763</f>
        <v>0.44013921339061673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443">
        <f>유형화!$F$71*hourly1!B4193/hourly1!$B$8763+유형화!$F$72*hourly1!C4193/hourly1!$C$8763+유형화!$F$73*hourly1!D4193/hourly1!$D$8763+유형화!$F$74*hourly1!E4193/hourly1!$E$8763</f>
        <v>1066.4680605968672</v>
      </c>
      <c r="C4192" s="441">
        <f>hourly1!$F4193*유형화!$G$71/hourly1!$F$8763+유형화!$G$72*hourly1!$G4193/hourly1!$F$8763+유형화!$G$74*hourly1!I4193/hourly1!$I$8763</f>
        <v>0.34512879936903595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443">
        <f>유형화!$F$71*hourly1!B4194/hourly1!$B$8763+유형화!$F$72*hourly1!C4194/hourly1!$C$8763+유형화!$F$73*hourly1!D4194/hourly1!$D$8763+유형화!$F$74*hourly1!E4194/hourly1!$E$8763</f>
        <v>972.54385357307581</v>
      </c>
      <c r="C4193" s="441">
        <f>hourly1!$F4194*유형화!$G$71/hourly1!$F$8763+유형화!$G$72*hourly1!$G4194/hourly1!$F$8763+유형화!$G$74*hourly1!I4194/hourly1!$I$8763</f>
        <v>0.32930829436422859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443">
        <f>유형화!$F$71*hourly1!B4195/hourly1!$B$8763+유형화!$F$72*hourly1!C4195/hourly1!$C$8763+유형화!$F$73*hourly1!D4195/hourly1!$D$8763+유형화!$F$74*hourly1!E4195/hourly1!$E$8763</f>
        <v>892.61678934560791</v>
      </c>
      <c r="C4194" s="441">
        <f>hourly1!$F4195*유형화!$G$71/hourly1!$F$8763+유형화!$G$72*hourly1!$G4195/hourly1!$F$8763+유형화!$G$74*hourly1!I4195/hourly1!$I$8763</f>
        <v>0.34510739301967192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443">
        <f>유형화!$F$71*hourly1!B4196/hourly1!$B$8763+유형화!$F$72*hourly1!C4196/hourly1!$C$8763+유형화!$F$73*hourly1!D4196/hourly1!$D$8763+유형화!$F$74*hourly1!E4196/hourly1!$E$8763</f>
        <v>648.8003447135693</v>
      </c>
      <c r="C4195" s="441">
        <f>hourly1!$F4196*유형화!$G$71/hourly1!$F$8763+유형화!$G$72*hourly1!$G4196/hourly1!$F$8763+유형화!$G$74*hourly1!I4196/hourly1!$I$8763</f>
        <v>0.44006595880128951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443">
        <f>유형화!$F$71*hourly1!B4197/hourly1!$B$8763+유형화!$F$72*hourly1!C4197/hourly1!$C$8763+유형화!$F$73*hourly1!D4197/hourly1!$D$8763+유형화!$F$74*hourly1!E4197/hourly1!$E$8763</f>
        <v>235.72756883470578</v>
      </c>
      <c r="C4196" s="441">
        <f>hourly1!$F4197*유형화!$G$71/hourly1!$F$8763+유형화!$G$72*hourly1!$G4197/hourly1!$F$8763+유형화!$G$74*hourly1!I4197/hourly1!$I$8763</f>
        <v>0.53117871928444493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443">
        <f>유형화!$F$71*hourly1!B4198/hourly1!$B$8763+유형화!$F$72*hourly1!C4198/hourly1!$C$8763+유형화!$F$73*hourly1!D4198/hourly1!$D$8763+유형화!$F$74*hourly1!E4198/hourly1!$E$8763</f>
        <v>241.43367826197593</v>
      </c>
      <c r="C4197" s="441">
        <f>hourly1!$F4198*유형화!$G$71/hourly1!$F$8763+유형화!$G$72*hourly1!$G4198/hourly1!$F$8763+유형화!$G$74*hourly1!I4198/hourly1!$I$8763</f>
        <v>0.53517994802036151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443">
        <f>유형화!$F$71*hourly1!B4199/hourly1!$B$8763+유형화!$F$72*hourly1!C4199/hourly1!$C$8763+유형화!$F$73*hourly1!D4199/hourly1!$D$8763+유형화!$F$74*hourly1!E4199/hourly1!$E$8763</f>
        <v>111.84622675726135</v>
      </c>
      <c r="C4198" s="441">
        <f>hourly1!$F4199*유형화!$G$71/hourly1!$F$8763+유형화!$G$72*hourly1!$G4199/hourly1!$F$8763+유형화!$G$74*hourly1!I4199/hourly1!$I$8763</f>
        <v>0.46393027858746938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443">
        <f>유형화!$F$71*hourly1!B4200/hourly1!$B$8763+유형화!$F$72*hourly1!C4200/hourly1!$C$8763+유형화!$F$73*hourly1!D4200/hourly1!$D$8763+유형화!$F$74*hourly1!E4200/hourly1!$E$8763</f>
        <v>93.510871987418355</v>
      </c>
      <c r="C4199" s="441">
        <f>hourly1!$F4200*유형화!$G$71/hourly1!$F$8763+유형화!$G$72*hourly1!$G4200/hourly1!$F$8763+유형화!$G$74*hourly1!I4200/hourly1!$I$8763</f>
        <v>0.3965722592125841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443">
        <f>유형화!$F$71*hourly1!B4201/hourly1!$B$8763+유형화!$F$72*hourly1!C4201/hourly1!$C$8763+유형화!$F$73*hourly1!D4201/hourly1!$D$8763+유형화!$F$74*hourly1!E4201/hourly1!$E$8763</f>
        <v>87.173781914966284</v>
      </c>
      <c r="C4200" s="441">
        <f>hourly1!$F4201*유형화!$G$71/hourly1!$F$8763+유형화!$G$72*hourly1!$G4201/hourly1!$F$8763+유형화!$G$74*hourly1!I4201/hourly1!$I$8763</f>
        <v>0.31753722786232053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443">
        <f>유형화!$F$71*hourly1!B4202/hourly1!$B$8763+유형화!$F$72*hourly1!C4202/hourly1!$C$8763+유형화!$F$73*hourly1!D4202/hourly1!$D$8763+유형화!$F$74*hourly1!E4202/hourly1!$E$8763</f>
        <v>81.895026491017447</v>
      </c>
      <c r="C4201" s="441">
        <f>hourly1!$F4202*유형화!$G$71/hourly1!$F$8763+유형화!$G$72*hourly1!$G4202/hourly1!$F$8763+유형화!$G$74*hourly1!I4202/hourly1!$I$8763</f>
        <v>0.29392729797864647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443">
        <f>유형화!$F$71*hourly1!B4203/hourly1!$B$8763+유형화!$F$72*hourly1!C4203/hourly1!$C$8763+유형화!$F$73*hourly1!D4203/hourly1!$D$8763+유형화!$F$74*hourly1!E4203/hourly1!$E$8763</f>
        <v>78.009013628926738</v>
      </c>
      <c r="C4202" s="441">
        <f>hourly1!$F4203*유형화!$G$71/hourly1!$F$8763+유형화!$G$72*hourly1!$G4203/hourly1!$F$8763+유형화!$G$74*hourly1!I4203/hourly1!$I$8763</f>
        <v>0.25112666685138318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443">
        <f>유형화!$F$71*hourly1!B4204/hourly1!$B$8763+유형화!$F$72*hourly1!C4204/hourly1!$C$8763+유형화!$F$73*hourly1!D4204/hourly1!$D$8763+유형화!$F$74*hourly1!E4204/hourly1!$E$8763</f>
        <v>75.128521288739904</v>
      </c>
      <c r="C4203" s="441">
        <f>hourly1!$F4204*유형화!$G$71/hourly1!$F$8763+유형화!$G$72*hourly1!$G4204/hourly1!$F$8763+유형화!$G$74*hourly1!I4204/hourly1!$I$8763</f>
        <v>0.23665330646735663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443">
        <f>유형화!$F$71*hourly1!B4205/hourly1!$B$8763+유형화!$F$72*hourly1!C4205/hourly1!$C$8763+유형화!$F$73*hourly1!D4205/hourly1!$D$8763+유형화!$F$74*hourly1!E4205/hourly1!$E$8763</f>
        <v>74.968543764021874</v>
      </c>
      <c r="C4204" s="441">
        <f>hourly1!$F4205*유형화!$G$71/hourly1!$F$8763+유형화!$G$72*hourly1!$G4205/hourly1!$F$8763+유형화!$G$74*hourly1!I4205/hourly1!$I$8763</f>
        <v>0.232420610208706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443">
        <f>유형화!$F$71*hourly1!B4206/hourly1!$B$8763+유형화!$F$72*hourly1!C4206/hourly1!$C$8763+유형화!$F$73*hourly1!D4206/hourly1!$D$8763+유형화!$F$74*hourly1!E4206/hourly1!$E$8763</f>
        <v>74.89090837907456</v>
      </c>
      <c r="C4205" s="441">
        <f>hourly1!$F4206*유형화!$G$71/hourly1!$F$8763+유형화!$G$72*hourly1!$G4206/hourly1!$F$8763+유형화!$G$74*hourly1!I4206/hourly1!$I$8763</f>
        <v>0.23246760715136205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443">
        <f>유형화!$F$71*hourly1!B4207/hourly1!$B$8763+유형화!$F$72*hourly1!C4207/hourly1!$C$8763+유형화!$F$73*hourly1!D4207/hourly1!$D$8763+유형화!$F$74*hourly1!E4207/hourly1!$E$8763</f>
        <v>74.841124848449866</v>
      </c>
      <c r="C4206" s="441">
        <f>hourly1!$F4207*유형화!$G$71/hourly1!$F$8763+유형화!$G$72*hourly1!$G4207/hourly1!$F$8763+유형화!$G$74*hourly1!I4207/hourly1!$I$8763</f>
        <v>0.23146084167784353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443">
        <f>유형화!$F$71*hourly1!B4208/hourly1!$B$8763+유형화!$F$72*hourly1!C4208/hourly1!$C$8763+유형화!$F$73*hourly1!D4208/hourly1!$D$8763+유형화!$F$74*hourly1!E4208/hourly1!$E$8763</f>
        <v>75.897189263509475</v>
      </c>
      <c r="C4207" s="441">
        <f>hourly1!$F4208*유형화!$G$71/hourly1!$F$8763+유형화!$G$72*hourly1!$G4208/hourly1!$F$8763+유형화!$G$74*hourly1!I4208/hourly1!$I$8763</f>
        <v>0.36919832903127875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443">
        <f>유형화!$F$71*hourly1!B4209/hourly1!$B$8763+유형화!$F$72*hourly1!C4209/hourly1!$C$8763+유형화!$F$73*hourly1!D4209/hourly1!$D$8763+유형화!$F$74*hourly1!E4209/hourly1!$E$8763</f>
        <v>83.341982315078141</v>
      </c>
      <c r="C4208" s="441">
        <f>hourly1!$F4209*유형화!$G$71/hourly1!$F$8763+유형화!$G$72*hourly1!$G4209/hourly1!$F$8763+유형화!$G$74*hourly1!I4209/hourly1!$I$8763</f>
        <v>0.61497542022341045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443">
        <f>유형화!$F$71*hourly1!B4210/hourly1!$B$8763+유형화!$F$72*hourly1!C4210/hourly1!$C$8763+유형화!$F$73*hourly1!D4210/hourly1!$D$8763+유형화!$F$74*hourly1!E4210/hourly1!$E$8763</f>
        <v>312.04976535819878</v>
      </c>
      <c r="C4209" s="441">
        <f>hourly1!$F4210*유형화!$G$71/hourly1!$F$8763+유형화!$G$72*hourly1!$G4210/hourly1!$F$8763+유형화!$G$74*hourly1!I4210/hourly1!$I$8763</f>
        <v>0.53954217391709469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443">
        <f>유형화!$F$71*hourly1!B4211/hourly1!$B$8763+유형화!$F$72*hourly1!C4211/hourly1!$C$8763+유형화!$F$73*hourly1!D4211/hourly1!$D$8763+유형화!$F$74*hourly1!E4211/hourly1!$E$8763</f>
        <v>608.16441332297018</v>
      </c>
      <c r="C4210" s="441">
        <f>hourly1!$F4211*유형화!$G$71/hourly1!$F$8763+유형화!$G$72*hourly1!$G4211/hourly1!$F$8763+유형화!$G$74*hourly1!I4211/hourly1!$I$8763</f>
        <v>0.48392605261906252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443">
        <f>유형화!$F$71*hourly1!B4212/hourly1!$B$8763+유형화!$F$72*hourly1!C4212/hourly1!$C$8763+유형화!$F$73*hourly1!D4212/hourly1!$D$8763+유형화!$F$74*hourly1!E4212/hourly1!$E$8763</f>
        <v>848.61347589728803</v>
      </c>
      <c r="C4211" s="441">
        <f>hourly1!$F4212*유형화!$G$71/hourly1!$F$8763+유형화!$G$72*hourly1!$G4212/hourly1!$F$8763+유형화!$G$74*hourly1!I4212/hourly1!$I$8763</f>
        <v>0.42043894400620085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443">
        <f>유형화!$F$71*hourly1!B4213/hourly1!$B$8763+유형화!$F$72*hourly1!C4213/hourly1!$C$8763+유형화!$F$73*hourly1!D4213/hourly1!$D$8763+유형화!$F$74*hourly1!E4213/hourly1!$E$8763</f>
        <v>997.43980130083969</v>
      </c>
      <c r="C4212" s="441">
        <f>hourly1!$F4213*유형화!$G$71/hourly1!$F$8763+유형화!$G$72*hourly1!$G4213/hourly1!$F$8763+유형화!$G$74*hourly1!I4213/hourly1!$I$8763</f>
        <v>0.39662525963565698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443">
        <f>유형화!$F$71*hourly1!B4214/hourly1!$B$8763+유형화!$F$72*hourly1!C4214/hourly1!$C$8763+유형화!$F$73*hourly1!D4214/hourly1!$D$8763+유형화!$F$74*hourly1!E4214/hourly1!$E$8763</f>
        <v>909.69049702064683</v>
      </c>
      <c r="C4213" s="441">
        <f>hourly1!$F4214*유형화!$G$71/hourly1!$F$8763+유형화!$G$72*hourly1!$G4214/hourly1!$F$8763+유형화!$G$74*hourly1!I4214/hourly1!$I$8763</f>
        <v>0.38471065537469462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443">
        <f>유형화!$F$71*hourly1!B4215/hourly1!$B$8763+유형화!$F$72*hourly1!C4215/hourly1!$C$8763+유형화!$F$73*hourly1!D4215/hourly1!$D$8763+유형화!$F$74*hourly1!E4215/hourly1!$E$8763</f>
        <v>643.85919678257414</v>
      </c>
      <c r="C4214" s="441">
        <f>hourly1!$F4215*유형화!$G$71/hourly1!$F$8763+유형화!$G$72*hourly1!$G4215/hourly1!$F$8763+유형화!$G$74*hourly1!I4215/hourly1!$I$8763</f>
        <v>0.46782095838601623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443">
        <f>유형화!$F$71*hourly1!B4216/hourly1!$B$8763+유형화!$F$72*hourly1!C4216/hourly1!$C$8763+유형화!$F$73*hourly1!D4216/hourly1!$D$8763+유형화!$F$74*hourly1!E4216/hourly1!$E$8763</f>
        <v>804.72273875240626</v>
      </c>
      <c r="C4215" s="441">
        <f>hourly1!$F4216*유형화!$G$71/hourly1!$F$8763+유형화!$G$72*hourly1!$G4216/hourly1!$F$8763+유형화!$G$74*hourly1!I4216/hourly1!$I$8763</f>
        <v>0.44007547947225284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443">
        <f>유형화!$F$71*hourly1!B4217/hourly1!$B$8763+유형화!$F$72*hourly1!C4217/hourly1!$C$8763+유형화!$F$73*hourly1!D4217/hourly1!$D$8763+유형화!$F$74*hourly1!E4217/hourly1!$E$8763</f>
        <v>1075.8879319699413</v>
      </c>
      <c r="C4216" s="441">
        <f>hourly1!$F4217*유형화!$G$71/hourly1!$F$8763+유형화!$G$72*hourly1!$G4217/hourly1!$F$8763+유형화!$G$74*hourly1!I4217/hourly1!$I$8763</f>
        <v>0.34510387582912477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443">
        <f>유형화!$F$71*hourly1!B4218/hourly1!$B$8763+유형화!$F$72*hourly1!C4218/hourly1!$C$8763+유형화!$F$73*hourly1!D4218/hourly1!$D$8763+유형화!$F$74*hourly1!E4218/hourly1!$E$8763</f>
        <v>968.85742253288697</v>
      </c>
      <c r="C4217" s="441">
        <f>hourly1!$F4218*유형화!$G$71/hourly1!$F$8763+유형화!$G$72*hourly1!$G4218/hourly1!$F$8763+유형화!$G$74*hourly1!I4218/hourly1!$I$8763</f>
        <v>0.32929992587637502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443">
        <f>유형화!$F$71*hourly1!B4219/hourly1!$B$8763+유형화!$F$72*hourly1!C4219/hourly1!$C$8763+유형화!$F$73*hourly1!D4219/hourly1!$D$8763+유형화!$F$74*hourly1!E4219/hourly1!$E$8763</f>
        <v>881.27361474544932</v>
      </c>
      <c r="C4218" s="441">
        <f>hourly1!$F4219*유형화!$G$71/hourly1!$F$8763+유형화!$G$72*hourly1!$G4219/hourly1!$F$8763+유형화!$G$74*hourly1!I4219/hourly1!$I$8763</f>
        <v>0.34511006123318988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443">
        <f>유형화!$F$71*hourly1!B4220/hourly1!$B$8763+유형화!$F$72*hourly1!C4220/hourly1!$C$8763+유형화!$F$73*hourly1!D4220/hourly1!$D$8763+유형화!$F$74*hourly1!E4220/hourly1!$E$8763</f>
        <v>619.96802027663557</v>
      </c>
      <c r="C4219" s="441">
        <f>hourly1!$F4220*유형화!$G$71/hourly1!$F$8763+유형화!$G$72*hourly1!$G4220/hourly1!$F$8763+유형화!$G$74*hourly1!I4220/hourly1!$I$8763</f>
        <v>0.44010458725609203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443">
        <f>유형화!$F$71*hourly1!B4221/hourly1!$B$8763+유형화!$F$72*hourly1!C4221/hourly1!$C$8763+유형화!$F$73*hourly1!D4221/hourly1!$D$8763+유형화!$F$74*hourly1!E4221/hourly1!$E$8763</f>
        <v>224.86598657183256</v>
      </c>
      <c r="C4220" s="441">
        <f>hourly1!$F4221*유형화!$G$71/hourly1!$F$8763+유형화!$G$72*hourly1!$G4221/hourly1!$F$8763+유형화!$G$74*hourly1!I4221/hourly1!$I$8763</f>
        <v>0.53126458724676895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443">
        <f>유형화!$F$71*hourly1!B4222/hourly1!$B$8763+유형화!$F$72*hourly1!C4222/hourly1!$C$8763+유형화!$F$73*hourly1!D4222/hourly1!$D$8763+유형화!$F$74*hourly1!E4222/hourly1!$E$8763</f>
        <v>227.84656145788679</v>
      </c>
      <c r="C4221" s="441">
        <f>hourly1!$F4222*유형화!$G$71/hourly1!$F$8763+유형화!$G$72*hourly1!$G4222/hourly1!$F$8763+유형화!$G$74*hourly1!I4222/hourly1!$I$8763</f>
        <v>0.53529352901854921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443">
        <f>유형화!$F$71*hourly1!B4223/hourly1!$B$8763+유형화!$F$72*hourly1!C4223/hourly1!$C$8763+유형화!$F$73*hourly1!D4223/hourly1!$D$8763+유형화!$F$74*hourly1!E4223/hourly1!$E$8763</f>
        <v>101.07273605307442</v>
      </c>
      <c r="C4222" s="441">
        <f>hourly1!$F4223*유형화!$G$71/hourly1!$F$8763+유형화!$G$72*hourly1!$G4223/hourly1!$F$8763+유형화!$G$74*hourly1!I4223/hourly1!$I$8763</f>
        <v>0.464026091709271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443">
        <f>유형화!$F$71*hourly1!B4224/hourly1!$B$8763+유형화!$F$72*hourly1!C4224/hourly1!$C$8763+유형화!$F$73*hourly1!D4224/hourly1!$D$8763+유형화!$F$74*hourly1!E4224/hourly1!$E$8763</f>
        <v>86.270385535668254</v>
      </c>
      <c r="C4223" s="441">
        <f>hourly1!$F4224*유형화!$G$71/hourly1!$F$8763+유형화!$G$72*hourly1!$G4224/hourly1!$F$8763+유형화!$G$74*hourly1!I4224/hourly1!$I$8763</f>
        <v>0.39668305071481991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443">
        <f>유형화!$F$71*hourly1!B4225/hourly1!$B$8763+유형화!$F$72*hourly1!C4225/hourly1!$C$8763+유형화!$F$73*hourly1!D4225/hourly1!$D$8763+유형화!$F$74*hourly1!E4225/hourly1!$E$8763</f>
        <v>79.460944626254346</v>
      </c>
      <c r="C4224" s="441">
        <f>hourly1!$F4225*유형화!$G$71/hourly1!$F$8763+유형화!$G$72*hourly1!$G4225/hourly1!$F$8763+유형화!$G$74*hourly1!I4225/hourly1!$I$8763</f>
        <v>0.31761484861922357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443">
        <f>유형화!$F$71*hourly1!B4226/hourly1!$B$8763+유형화!$F$72*hourly1!C4226/hourly1!$C$8763+유형화!$F$73*hourly1!D4226/hourly1!$D$8763+유형화!$F$74*hourly1!E4226/hourly1!$E$8763</f>
        <v>75.487381719435362</v>
      </c>
      <c r="C4225" s="441">
        <f>hourly1!$F4226*유형화!$G$71/hourly1!$F$8763+유형화!$G$72*hourly1!$G4226/hourly1!$F$8763+유형화!$G$74*hourly1!I4226/hourly1!$I$8763</f>
        <v>0.29399758114837343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443">
        <f>유형화!$F$71*hourly1!B4227/hourly1!$B$8763+유형화!$F$72*hourly1!C4227/hourly1!$C$8763+유형화!$F$73*hourly1!D4227/hourly1!$D$8763+유형화!$F$74*hourly1!E4227/hourly1!$E$8763</f>
        <v>75.287029433805102</v>
      </c>
      <c r="C4226" s="441">
        <f>hourly1!$F4227*유형화!$G$71/hourly1!$F$8763+유형화!$G$72*hourly1!$G4227/hourly1!$F$8763+유형화!$G$74*hourly1!I4227/hourly1!$I$8763</f>
        <v>0.25117251161092896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443">
        <f>유형화!$F$71*hourly1!B4228/hourly1!$B$8763+유형화!$F$72*hourly1!C4228/hourly1!$C$8763+유형화!$F$73*hourly1!D4228/hourly1!$D$8763+유형화!$F$74*hourly1!E4228/hourly1!$E$8763</f>
        <v>74.861440207133811</v>
      </c>
      <c r="C4227" s="441">
        <f>hourly1!$F4228*유형화!$G$71/hourly1!$F$8763+유형화!$G$72*hourly1!$G4228/hourly1!$F$8763+유형화!$G$74*hourly1!I4228/hourly1!$I$8763</f>
        <v>0.2366976958377105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443">
        <f>유형화!$F$71*hourly1!B4229/hourly1!$B$8763+유형화!$F$72*hourly1!C4229/hourly1!$C$8763+유형화!$F$73*hourly1!D4229/hourly1!$D$8763+유형화!$F$74*hourly1!E4229/hourly1!$E$8763</f>
        <v>74.834588478961976</v>
      </c>
      <c r="C4228" s="441">
        <f>hourly1!$F4229*유형화!$G$71/hourly1!$F$8763+유형화!$G$72*hourly1!$G4229/hourly1!$F$8763+유형화!$G$74*hourly1!I4229/hourly1!$I$8763</f>
        <v>0.23251745423118569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443">
        <f>유형화!$F$71*hourly1!B4230/hourly1!$B$8763+유형화!$F$72*hourly1!C4230/hourly1!$C$8763+유형화!$F$73*hourly1!D4230/hourly1!$D$8763+유형화!$F$74*hourly1!E4230/hourly1!$E$8763</f>
        <v>74.821345102349071</v>
      </c>
      <c r="C4229" s="441">
        <f>hourly1!$F4230*유형화!$G$71/hourly1!$F$8763+유형화!$G$72*hourly1!$G4230/hourly1!$F$8763+유형화!$G$74*hourly1!I4230/hourly1!$I$8763</f>
        <v>0.2325583264109925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443">
        <f>유형화!$F$71*hourly1!B4231/hourly1!$B$8763+유형화!$F$72*hourly1!C4231/hourly1!$C$8763+유형화!$F$73*hourly1!D4231/hourly1!$D$8763+유형화!$F$74*hourly1!E4231/hourly1!$E$8763</f>
        <v>74.808485660419649</v>
      </c>
      <c r="C4230" s="441">
        <f>hourly1!$F4231*유형화!$G$71/hourly1!$F$8763+유형화!$G$72*hourly1!$G4231/hourly1!$F$8763+유형화!$G$74*hourly1!I4231/hourly1!$I$8763</f>
        <v>0.23151244735294083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443">
        <f>유형화!$F$71*hourly1!B4232/hourly1!$B$8763+유형화!$F$72*hourly1!C4232/hourly1!$C$8763+유형화!$F$73*hourly1!D4232/hourly1!$D$8763+유형화!$F$74*hourly1!E4232/hourly1!$E$8763</f>
        <v>75.863706367162465</v>
      </c>
      <c r="C4231" s="441">
        <f>hourly1!$F4232*유형화!$G$71/hourly1!$F$8763+유형화!$G$72*hourly1!$G4232/hourly1!$F$8763+유형화!$G$74*hourly1!I4232/hourly1!$I$8763</f>
        <v>0.36926679296451581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443">
        <f>유형화!$F$71*hourly1!B4233/hourly1!$B$8763+유형화!$F$72*hourly1!C4233/hourly1!$C$8763+유형화!$F$73*hourly1!D4233/hourly1!$D$8763+유형화!$F$74*hourly1!E4233/hourly1!$E$8763</f>
        <v>82.876094881687862</v>
      </c>
      <c r="C4232" s="441">
        <f>hourly1!$F4233*유형화!$G$71/hourly1!$F$8763+유형화!$G$72*hourly1!$G4233/hourly1!$F$8763+유형화!$G$74*hourly1!I4233/hourly1!$I$8763</f>
        <v>0.61511083205947581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443">
        <f>유형화!$F$71*hourly1!B4234/hourly1!$B$8763+유형화!$F$72*hourly1!C4234/hourly1!$C$8763+유형화!$F$73*hourly1!D4234/hourly1!$D$8763+유형화!$F$74*hourly1!E4234/hourly1!$E$8763</f>
        <v>271.11809141831742</v>
      </c>
      <c r="C4233" s="441">
        <f>hourly1!$F4234*유형화!$G$71/hourly1!$F$8763+유형화!$G$72*hourly1!$G4234/hourly1!$F$8763+유형화!$G$74*hourly1!I4234/hourly1!$I$8763</f>
        <v>0.53963113458145151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443">
        <f>유형화!$F$71*hourly1!B4235/hourly1!$B$8763+유형화!$F$72*hourly1!C4235/hourly1!$C$8763+유형화!$F$73*hourly1!D4235/hourly1!$D$8763+유형화!$F$74*hourly1!E4235/hourly1!$E$8763</f>
        <v>563.22297570206581</v>
      </c>
      <c r="C4234" s="441">
        <f>hourly1!$F4235*유형화!$G$71/hourly1!$F$8763+유형화!$G$72*hourly1!$G4235/hourly1!$F$8763+유형화!$G$74*hourly1!I4235/hourly1!$I$8763</f>
        <v>0.48397480815699223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443">
        <f>유형화!$F$71*hourly1!B4236/hourly1!$B$8763+유형화!$F$72*hourly1!C4236/hourly1!$C$8763+유형화!$F$73*hourly1!D4236/hourly1!$D$8763+유형화!$F$74*hourly1!E4236/hourly1!$E$8763</f>
        <v>823.16104584772131</v>
      </c>
      <c r="C4235" s="441">
        <f>hourly1!$F4236*유형화!$G$71/hourly1!$F$8763+유형화!$G$72*hourly1!$G4236/hourly1!$F$8763+유형화!$G$74*hourly1!I4236/hourly1!$I$8763</f>
        <v>0.42045774278326387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443">
        <f>유형화!$F$71*hourly1!B4237/hourly1!$B$8763+유형화!$F$72*hourly1!C4237/hourly1!$C$8763+유형화!$F$73*hourly1!D4237/hourly1!$D$8763+유형화!$F$74*hourly1!E4237/hourly1!$E$8763</f>
        <v>979.31397599740637</v>
      </c>
      <c r="C4236" s="441">
        <f>hourly1!$F4237*유형화!$G$71/hourly1!$F$8763+유형화!$G$72*hourly1!$G4237/hourly1!$F$8763+유형화!$G$74*hourly1!I4237/hourly1!$I$8763</f>
        <v>0.39663781236743795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443">
        <f>유형화!$F$71*hourly1!B4238/hourly1!$B$8763+유형화!$F$72*hourly1!C4238/hourly1!$C$8763+유형화!$F$73*hourly1!D4238/hourly1!$D$8763+유형화!$F$74*hourly1!E4238/hourly1!$E$8763</f>
        <v>885.26048708004623</v>
      </c>
      <c r="C4237" s="441">
        <f>hourly1!$F4238*유형화!$G$71/hourly1!$F$8763+유형화!$G$72*hourly1!$G4238/hourly1!$F$8763+유형화!$G$74*hourly1!I4238/hourly1!$I$8763</f>
        <v>0.3847179929618707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443">
        <f>유형화!$F$71*hourly1!B4239/hourly1!$B$8763+유형화!$F$72*hourly1!C4239/hourly1!$C$8763+유형화!$F$73*hourly1!D4239/hourly1!$D$8763+유형화!$F$74*hourly1!E4239/hourly1!$E$8763</f>
        <v>603.27763714640378</v>
      </c>
      <c r="C4238" s="441">
        <f>hourly1!$F4239*유형화!$G$71/hourly1!$F$8763+유형화!$G$72*hourly1!$G4239/hourly1!$F$8763+유형화!$G$74*hourly1!I4239/hourly1!$I$8763</f>
        <v>0.46782659801913495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443">
        <f>유형화!$F$71*hourly1!B4240/hourly1!$B$8763+유형화!$F$72*hourly1!C4240/hourly1!$C$8763+유형화!$F$73*hourly1!D4240/hourly1!$D$8763+유형화!$F$74*hourly1!E4240/hourly1!$E$8763</f>
        <v>769.1882272407048</v>
      </c>
      <c r="C4239" s="441">
        <f>hourly1!$F4240*유형화!$G$71/hourly1!$F$8763+유형화!$G$72*hourly1!$G4240/hourly1!$F$8763+유형화!$G$74*hourly1!I4240/hourly1!$I$8763</f>
        <v>0.44007547947225284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443">
        <f>유형화!$F$71*hourly1!B4241/hourly1!$B$8763+유형화!$F$72*hourly1!C4241/hourly1!$C$8763+유형화!$F$73*hourly1!D4241/hourly1!$D$8763+유형화!$F$74*hourly1!E4241/hourly1!$E$8763</f>
        <v>1068.0966377229865</v>
      </c>
      <c r="C4240" s="441">
        <f>hourly1!$F4241*유형화!$G$71/hourly1!$F$8763+유형화!$G$72*hourly1!$G4241/hourly1!$F$8763+유형화!$G$74*hourly1!I4241/hourly1!$I$8763</f>
        <v>0.34510387582912477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443">
        <f>유형화!$F$71*hourly1!B4242/hourly1!$B$8763+유형화!$F$72*hourly1!C4242/hourly1!$C$8763+유형화!$F$73*hourly1!D4242/hourly1!$D$8763+유형화!$F$74*hourly1!E4242/hourly1!$E$8763</f>
        <v>953.28058517541911</v>
      </c>
      <c r="C4241" s="441">
        <f>hourly1!$F4242*유형화!$G$71/hourly1!$F$8763+유형화!$G$72*hourly1!$G4242/hourly1!$F$8763+유형화!$G$74*hourly1!I4242/hourly1!$I$8763</f>
        <v>0.32930265473110987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443">
        <f>유형화!$F$71*hourly1!B4243/hourly1!$B$8763+유형화!$F$72*hourly1!C4243/hourly1!$C$8763+유형화!$F$73*hourly1!D4243/hourly1!$D$8763+유형화!$F$74*hourly1!E4243/hourly1!$E$8763</f>
        <v>861.69880587976718</v>
      </c>
      <c r="C4242" s="441">
        <f>hourly1!$F4243*유형화!$G$71/hourly1!$F$8763+유형화!$G$72*hourly1!$G4243/hourly1!$F$8763+유형화!$G$74*hourly1!I4243/hourly1!$I$8763</f>
        <v>0.34511297201157431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443">
        <f>유형화!$F$71*hourly1!B4244/hourly1!$B$8763+유형화!$F$72*hourly1!C4244/hourly1!$C$8763+유형화!$F$73*hourly1!D4244/hourly1!$D$8763+유형화!$F$74*hourly1!E4244/hourly1!$E$8763</f>
        <v>599.35826475445765</v>
      </c>
      <c r="C4243" s="441">
        <f>hourly1!$F4244*유형화!$G$71/hourly1!$F$8763+유형화!$G$72*hourly1!$G4244/hourly1!$F$8763+유형화!$G$74*hourly1!I4244/hourly1!$I$8763</f>
        <v>0.4401098630419128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443">
        <f>유형화!$F$71*hourly1!B4245/hourly1!$B$8763+유형화!$F$72*hourly1!C4245/hourly1!$C$8763+유형화!$F$73*hourly1!D4245/hourly1!$D$8763+유형화!$F$74*hourly1!E4245/hourly1!$E$8763</f>
        <v>218.84834072283061</v>
      </c>
      <c r="C4244" s="441">
        <f>hourly1!$F4245*유형화!$G$71/hourly1!$F$8763+유형화!$G$72*hourly1!$G4245/hourly1!$F$8763+유형화!$G$74*hourly1!I4245/hourly1!$I$8763</f>
        <v>0.53127768574949619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443">
        <f>유형화!$F$71*hourly1!B4246/hourly1!$B$8763+유형화!$F$72*hourly1!C4246/hourly1!$C$8763+유형화!$F$73*hourly1!D4246/hourly1!$D$8763+유형화!$F$74*hourly1!E4246/hourly1!$E$8763</f>
        <v>217.61045081204782</v>
      </c>
      <c r="C4245" s="441">
        <f>hourly1!$F4246*유형화!$G$71/hourly1!$F$8763+유형화!$G$72*hourly1!$G4246/hourly1!$F$8763+유형화!$G$74*hourly1!I4246/hourly1!$I$8763</f>
        <v>0.53531384382601988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443">
        <f>유형화!$F$71*hourly1!B4247/hourly1!$B$8763+유형화!$F$72*hourly1!C4247/hourly1!$C$8763+유형화!$F$73*hourly1!D4247/hourly1!$D$8763+유형화!$F$74*hourly1!E4247/hourly1!$E$8763</f>
        <v>96.949430456648301</v>
      </c>
      <c r="C4246" s="441">
        <f>hourly1!$F4247*유형화!$G$71/hourly1!$F$8763+유형화!$G$72*hourly1!$G4247/hourly1!$F$8763+유형화!$G$74*hourly1!I4247/hourly1!$I$8763</f>
        <v>0.46404197970794947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443">
        <f>유형화!$F$71*hourly1!B4248/hourly1!$B$8763+유형화!$F$72*hourly1!C4248/hourly1!$C$8763+유형화!$F$73*hourly1!D4248/hourly1!$D$8763+유형화!$F$74*hourly1!E4248/hourly1!$E$8763</f>
        <v>83.94078228423902</v>
      </c>
      <c r="C4247" s="441">
        <f>hourly1!$F4248*유형화!$G$71/hourly1!$F$8763+유형화!$G$72*hourly1!$G4248/hourly1!$F$8763+유형화!$G$74*hourly1!I4248/hourly1!$I$8763</f>
        <v>0.39671355324663471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443">
        <f>유형화!$F$71*hourly1!B4249/hourly1!$B$8763+유형화!$F$72*hourly1!C4249/hourly1!$C$8763+유형화!$F$73*hourly1!D4249/hourly1!$D$8763+유형화!$F$74*hourly1!E4249/hourly1!$E$8763</f>
        <v>77.763988713083549</v>
      </c>
      <c r="C4248" s="441">
        <f>hourly1!$F4249*유형화!$G$71/hourly1!$F$8763+유형화!$G$72*hourly1!$G4249/hourly1!$F$8763+유형화!$G$74*hourly1!I4249/hourly1!$I$8763</f>
        <v>0.31763413252601602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443">
        <f>유형화!$F$71*hourly1!B4250/hourly1!$B$8763+유형화!$F$72*hourly1!C4250/hourly1!$C$8763+유형화!$F$73*hourly1!D4250/hourly1!$D$8763+유형화!$F$74*hourly1!E4250/hourly1!$E$8763</f>
        <v>75.331039724374477</v>
      </c>
      <c r="C4249" s="441">
        <f>hourly1!$F4250*유형화!$G$71/hourly1!$F$8763+유형화!$G$72*hourly1!$G4250/hourly1!$F$8763+유형화!$G$74*hourly1!I4250/hourly1!$I$8763</f>
        <v>0.29401462133016293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443">
        <f>유형화!$F$71*hourly1!B4251/hourly1!$B$8763+유형화!$F$72*hourly1!C4251/hourly1!$C$8763+유형화!$F$73*hourly1!D4251/hourly1!$D$8763+유형화!$F$74*hourly1!E4251/hourly1!$E$8763</f>
        <v>75.207820390648962</v>
      </c>
      <c r="C4250" s="441">
        <f>hourly1!$F4251*유형화!$G$71/hourly1!$F$8763+유형화!$G$72*hourly1!$G4251/hourly1!$F$8763+유형화!$G$74*hourly1!I4251/hourly1!$I$8763</f>
        <v>0.2511886421744729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443">
        <f>유형화!$F$71*hourly1!B4252/hourly1!$B$8763+유형화!$F$72*hourly1!C4252/hourly1!$C$8763+유형화!$F$73*hourly1!D4252/hourly1!$D$8763+유형화!$F$74*hourly1!E4252/hourly1!$E$8763</f>
        <v>74.824226982442369</v>
      </c>
      <c r="C4251" s="441">
        <f>hourly1!$F4252*유형화!$G$71/hourly1!$F$8763+유형화!$G$72*hourly1!$G4252/hourly1!$F$8763+유형화!$G$74*hourly1!I4252/hourly1!$I$8763</f>
        <v>0.23672310450735295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443">
        <f>유형화!$F$71*hourly1!B4253/hourly1!$B$8763+유형화!$F$72*hourly1!C4253/hourly1!$C$8763+유형화!$F$73*hourly1!D4253/hourly1!$D$8763+유형화!$F$74*hourly1!E4253/hourly1!$E$8763</f>
        <v>74.810163597184498</v>
      </c>
      <c r="C4252" s="441">
        <f>hourly1!$F4253*유형화!$G$71/hourly1!$F$8763+유형화!$G$72*hourly1!$G4253/hourly1!$F$8763+유형화!$G$74*hourly1!I4253/hourly1!$I$8763</f>
        <v>0.23258591816442287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443">
        <f>유형화!$F$71*hourly1!B4254/hourly1!$B$8763+유형화!$F$72*hourly1!C4254/hourly1!$C$8763+유형화!$F$73*hourly1!D4254/hourly1!$D$8763+유형화!$F$74*hourly1!E4254/hourly1!$E$8763</f>
        <v>74.793080873736784</v>
      </c>
      <c r="C4253" s="441">
        <f>hourly1!$F4254*유형화!$G$71/hourly1!$F$8763+유형화!$G$72*hourly1!$G4254/hourly1!$F$8763+유형화!$G$74*hourly1!I4254/hourly1!$I$8763</f>
        <v>0.23263649293884248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443">
        <f>유형화!$F$71*hourly1!B4255/hourly1!$B$8763+유형화!$F$72*hourly1!C4255/hourly1!$C$8763+유형화!$F$73*hourly1!D4255/hourly1!$D$8763+유형화!$F$74*hourly1!E4255/hourly1!$E$8763</f>
        <v>74.779984435089162</v>
      </c>
      <c r="C4254" s="441">
        <f>hourly1!$F4255*유형화!$G$71/hourly1!$F$8763+유형화!$G$72*hourly1!$G4255/hourly1!$F$8763+유형화!$G$74*hourly1!I4255/hourly1!$I$8763</f>
        <v>0.23155956557802962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443">
        <f>유형화!$F$71*hourly1!B4256/hourly1!$B$8763+유형화!$F$72*hourly1!C4256/hourly1!$C$8763+유형화!$F$73*hourly1!D4256/hourly1!$D$8763+유형화!$F$74*hourly1!E4256/hourly1!$E$8763</f>
        <v>75.834930225638857</v>
      </c>
      <c r="C4255" s="441">
        <f>hourly1!$F4256*유형화!$G$71/hourly1!$F$8763+유형화!$G$72*hourly1!$G4256/hourly1!$F$8763+유형화!$G$74*hourly1!I4256/hourly1!$I$8763</f>
        <v>0.36932318929570263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443">
        <f>유형화!$F$71*hourly1!B4257/hourly1!$B$8763+유형화!$F$72*hourly1!C4257/hourly1!$C$8763+유형화!$F$73*hourly1!D4257/hourly1!$D$8763+유형화!$F$74*hourly1!E4257/hourly1!$E$8763</f>
        <v>82.740681966110003</v>
      </c>
      <c r="C4256" s="441">
        <f>hourly1!$F4257*유형화!$G$71/hourly1!$F$8763+유형화!$G$72*hourly1!$G4257/hourly1!$F$8763+유형화!$G$74*hourly1!I4257/hourly1!$I$8763</f>
        <v>0.61527426013748698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443">
        <f>유형화!$F$71*hourly1!B4258/hourly1!$B$8763+유형화!$F$72*hourly1!C4258/hourly1!$C$8763+유형화!$F$73*hourly1!D4258/hourly1!$D$8763+유형화!$F$74*hourly1!E4258/hourly1!$E$8763</f>
        <v>239.01622156391431</v>
      </c>
      <c r="C4257" s="441">
        <f>hourly1!$F4258*유형화!$G$71/hourly1!$F$8763+유형화!$G$72*hourly1!$G4258/hourly1!$F$8763+유형화!$G$74*hourly1!I4258/hourly1!$I$8763</f>
        <v>0.53976903270738708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443">
        <f>유형화!$F$71*hourly1!B4259/hourly1!$B$8763+유형화!$F$72*hourly1!C4259/hourly1!$C$8763+유형화!$F$73*hourly1!D4259/hourly1!$D$8763+유형화!$F$74*hourly1!E4259/hourly1!$E$8763</f>
        <v>466.51443306660184</v>
      </c>
      <c r="C4258" s="441">
        <f>hourly1!$F4259*유형화!$G$71/hourly1!$F$8763+유형화!$G$72*hourly1!$G4259/hourly1!$F$8763+유형화!$G$74*hourly1!I4259/hourly1!$I$8763</f>
        <v>0.48410009290993161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443">
        <f>유형화!$F$71*hourly1!B4260/hourly1!$B$8763+유형화!$F$72*hourly1!C4260/hourly1!$C$8763+유형화!$F$73*hourly1!D4260/hourly1!$D$8763+유형화!$F$74*hourly1!E4260/hourly1!$E$8763</f>
        <v>713.86407316673751</v>
      </c>
      <c r="C4259" s="441">
        <f>hourly1!$F4260*유형화!$G$71/hourly1!$F$8763+유형화!$G$72*hourly1!$G4260/hourly1!$F$8763+유형화!$G$74*hourly1!I4260/hourly1!$I$8763</f>
        <v>0.42054076060842033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443">
        <f>유형화!$F$71*hourly1!B4261/hourly1!$B$8763+유형화!$F$72*hourly1!C4261/hourly1!$C$8763+유형화!$F$73*hourly1!D4261/hourly1!$D$8763+유형화!$F$74*hourly1!E4261/hourly1!$E$8763</f>
        <v>895.20602978296267</v>
      </c>
      <c r="C4260" s="441">
        <f>hourly1!$F4261*유형화!$G$71/hourly1!$F$8763+유형화!$G$72*hourly1!$G4261/hourly1!$F$8763+유형화!$G$74*hourly1!I4261/hourly1!$I$8763</f>
        <v>0.39669081279051077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443">
        <f>유형화!$F$71*hourly1!B4262/hourly1!$B$8763+유형화!$F$72*hourly1!C4262/hourly1!$C$8763+유형화!$F$73*hourly1!D4262/hourly1!$D$8763+유형화!$F$74*hourly1!E4262/hourly1!$E$8763</f>
        <v>819.92040515105055</v>
      </c>
      <c r="C4261" s="441">
        <f>hourly1!$F4262*유형화!$G$71/hourly1!$F$8763+유형화!$G$72*hourly1!$G4262/hourly1!$F$8763+유형화!$G$74*hourly1!I4262/hourly1!$I$8763</f>
        <v>0.38476062373695158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443">
        <f>유형화!$F$71*hourly1!B4263/hourly1!$B$8763+유형화!$F$72*hourly1!C4263/hourly1!$C$8763+유형화!$F$73*hourly1!D4263/hourly1!$D$8763+유형화!$F$74*hourly1!E4263/hourly1!$E$8763</f>
        <v>549.52859511891813</v>
      </c>
      <c r="C4262" s="441">
        <f>hourly1!$F4263*유형화!$G$71/hourly1!$F$8763+유형화!$G$72*hourly1!$G4263/hourly1!$F$8763+유형화!$G$74*hourly1!I4263/hourly1!$I$8763</f>
        <v>0.46788614769357084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443">
        <f>유형화!$F$71*hourly1!B4264/hourly1!$B$8763+유형화!$F$72*hourly1!C4264/hourly1!$C$8763+유형화!$F$73*hourly1!D4264/hourly1!$D$8763+유형화!$F$74*hourly1!E4264/hourly1!$E$8763</f>
        <v>734.24797856172358</v>
      </c>
      <c r="C4263" s="441">
        <f>hourly1!$F4264*유형화!$G$71/hourly1!$F$8763+유형화!$G$72*hourly1!$G4264/hourly1!$F$8763+유형화!$G$74*hourly1!I4264/hourly1!$I$8763</f>
        <v>0.44012417436896678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443">
        <f>유형화!$F$71*hourly1!B4265/hourly1!$B$8763+유형화!$F$72*hourly1!C4265/hourly1!$C$8763+유형화!$F$73*hourly1!D4265/hourly1!$D$8763+유형화!$F$74*hourly1!E4265/hourly1!$E$8763</f>
        <v>1025.4224614862298</v>
      </c>
      <c r="C4264" s="441">
        <f>hourly1!$F4265*유형화!$G$71/hourly1!$F$8763+유형화!$G$72*hourly1!$G4265/hourly1!$F$8763+유형화!$G$74*hourly1!I4265/hourly1!$I$8763</f>
        <v>0.3451324378420158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443">
        <f>유형화!$F$71*hourly1!B4266/hourly1!$B$8763+유형화!$F$72*hourly1!C4266/hourly1!$C$8763+유형화!$F$73*hourly1!D4266/hourly1!$D$8763+유형화!$F$74*hourly1!E4266/hourly1!$E$8763</f>
        <v>905.24497427197934</v>
      </c>
      <c r="C4265" s="441">
        <f>hourly1!$F4266*유형화!$G$71/hourly1!$F$8763+유형화!$G$72*hourly1!$G4266/hourly1!$F$8763+유형화!$G$74*hourly1!I4266/hourly1!$I$8763</f>
        <v>0.32932824532440075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443">
        <f>유형화!$F$71*hourly1!B4267/hourly1!$B$8763+유형화!$F$72*hourly1!C4267/hourly1!$C$8763+유형화!$F$73*hourly1!D4267/hourly1!$D$8763+유형화!$F$74*hourly1!E4267/hourly1!$E$8763</f>
        <v>817.37009274715808</v>
      </c>
      <c r="C4266" s="441">
        <f>hourly1!$F4267*유형화!$G$71/hourly1!$F$8763+유형화!$G$72*hourly1!$G4267/hourly1!$F$8763+유형화!$G$74*hourly1!I4267/hourly1!$I$8763</f>
        <v>0.34513868388729846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443">
        <f>유형화!$F$71*hourly1!B4268/hourly1!$B$8763+유형화!$F$72*hourly1!C4268/hourly1!$C$8763+유형화!$F$73*hourly1!D4268/hourly1!$D$8763+유형화!$F$74*hourly1!E4268/hourly1!$E$8763</f>
        <v>543.32721320905671</v>
      </c>
      <c r="C4267" s="441">
        <f>hourly1!$F4268*유형화!$G$71/hourly1!$F$8763+유형화!$G$72*hourly1!$G4268/hourly1!$F$8763+유형화!$G$74*hourly1!I4268/hourly1!$I$8763</f>
        <v>0.440148794702797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443">
        <f>유형화!$F$71*hourly1!B4269/hourly1!$B$8763+유형화!$F$72*hourly1!C4269/hourly1!$C$8763+유형화!$F$73*hourly1!D4269/hourly1!$D$8763+유형화!$F$74*hourly1!E4269/hourly1!$E$8763</f>
        <v>209.78532155865054</v>
      </c>
      <c r="C4268" s="441">
        <f>hourly1!$F4269*유형화!$G$71/hourly1!$F$8763+유형화!$G$72*hourly1!$G4269/hourly1!$F$8763+유형화!$G$74*hourly1!I4269/hourly1!$I$8763</f>
        <v>0.53132407627998912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443">
        <f>유형화!$F$71*hourly1!B4270/hourly1!$B$8763+유형화!$F$72*hourly1!C4270/hourly1!$C$8763+유형화!$F$73*hourly1!D4270/hourly1!$D$8763+유형화!$F$74*hourly1!E4270/hourly1!$E$8763</f>
        <v>208.31654569416349</v>
      </c>
      <c r="C4269" s="441">
        <f>hourly1!$F4270*유형화!$G$71/hourly1!$F$8763+유형화!$G$72*hourly1!$G4270/hourly1!$F$8763+유형화!$G$74*hourly1!I4270/hourly1!$I$8763</f>
        <v>0.5353602343565127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443">
        <f>유형화!$F$71*hourly1!B4271/hourly1!$B$8763+유형화!$F$72*hourly1!C4271/hourly1!$C$8763+유형화!$F$73*hourly1!D4271/hourly1!$D$8763+유형화!$F$74*hourly1!E4271/hourly1!$E$8763</f>
        <v>88.617567778386345</v>
      </c>
      <c r="C4270" s="441">
        <f>hourly1!$F4271*유형화!$G$71/hourly1!$F$8763+유형화!$G$72*hourly1!$G4271/hourly1!$F$8763+유형화!$G$74*hourly1!I4271/hourly1!$I$8763</f>
        <v>0.46409025011614857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443">
        <f>유형화!$F$71*hourly1!B4272/hourly1!$B$8763+유형화!$F$72*hourly1!C4272/hourly1!$C$8763+유형화!$F$73*hourly1!D4272/hourly1!$D$8763+유형화!$F$74*hourly1!E4272/hourly1!$E$8763</f>
        <v>80.134031734013675</v>
      </c>
      <c r="C4271" s="441">
        <f>hourly1!$F4272*유형화!$G$71/hourly1!$F$8763+유형화!$G$72*hourly1!$G4272/hourly1!$F$8763+유형화!$G$74*hourly1!I4272/hourly1!$I$8763</f>
        <v>0.39678929412583086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443">
        <f>유형화!$F$71*hourly1!B4273/hourly1!$B$8763+유형화!$F$72*hourly1!C4273/hourly1!$C$8763+유형화!$F$73*hourly1!D4273/hourly1!$D$8763+유형화!$F$74*hourly1!E4273/hourly1!$E$8763</f>
        <v>76.350616124700309</v>
      </c>
      <c r="C4272" s="441">
        <f>hourly1!$F4273*유형화!$G$71/hourly1!$F$8763+유형화!$G$72*hourly1!$G4273/hourly1!$F$8763+유형화!$G$74*hourly1!I4273/hourly1!$I$8763</f>
        <v>0.31769155975788099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443">
        <f>유형화!$F$71*hourly1!B4274/hourly1!$B$8763+유형화!$F$72*hourly1!C4274/hourly1!$C$8763+유형화!$F$73*hourly1!D4274/hourly1!$D$8763+유형화!$F$74*hourly1!E4274/hourly1!$E$8763</f>
        <v>75.152699693930458</v>
      </c>
      <c r="C4273" s="441">
        <f>hourly1!$F4274*유형화!$G$71/hourly1!$F$8763+유형화!$G$72*hourly1!$G4274/hourly1!$F$8763+유형화!$G$74*hourly1!I4274/hourly1!$I$8763</f>
        <v>0.29406671213499019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443">
        <f>유형화!$F$71*hourly1!B4275/hourly1!$B$8763+유형화!$F$72*hourly1!C4275/hourly1!$C$8763+유형화!$F$73*hourly1!D4275/hourly1!$D$8763+유형화!$F$74*hourly1!E4275/hourly1!$E$8763</f>
        <v>75.121634164109068</v>
      </c>
      <c r="C4274" s="441">
        <f>hourly1!$F4275*유형화!$G$71/hourly1!$F$8763+유형화!$G$72*hourly1!$G4275/hourly1!$F$8763+유형화!$G$74*hourly1!I4275/hourly1!$I$8763</f>
        <v>0.25123363795699005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443">
        <f>유형화!$F$71*hourly1!B4276/hourly1!$B$8763+유형화!$F$72*hourly1!C4276/hourly1!$C$8763+유형화!$F$73*hourly1!D4276/hourly1!$D$8763+유형화!$F$74*hourly1!E4276/hourly1!$E$8763</f>
        <v>74.773737201597456</v>
      </c>
      <c r="C4275" s="441">
        <f>hourly1!$F4276*유형화!$G$71/hourly1!$F$8763+유형화!$G$72*hourly1!$G4276/hourly1!$F$8763+유형화!$G$74*hourly1!I4276/hourly1!$I$8763</f>
        <v>0.23677925827367502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443">
        <f>유형화!$F$71*hourly1!B4277/hourly1!$B$8763+유형화!$F$72*hourly1!C4277/hourly1!$C$8763+유형화!$F$73*hourly1!D4277/hourly1!$D$8763+유형화!$F$74*hourly1!E4277/hourly1!$E$8763</f>
        <v>74.768210438129074</v>
      </c>
      <c r="C4276" s="441">
        <f>hourly1!$F4277*유형화!$G$71/hourly1!$F$8763+유형화!$G$72*hourly1!$G4277/hourly1!$F$8763+유형화!$G$74*hourly1!I4277/hourly1!$I$8763</f>
        <v>0.23273752120524904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443">
        <f>유형화!$F$71*hourly1!B4278/hourly1!$B$8763+유형화!$F$72*hourly1!C4278/hourly1!$C$8763+유형화!$F$73*hourly1!D4278/hourly1!$D$8763+유형화!$F$74*hourly1!E4278/hourly1!$E$8763</f>
        <v>74.768210438129074</v>
      </c>
      <c r="C4277" s="441">
        <f>hourly1!$F4278*유형화!$G$71/hourly1!$F$8763+유형화!$G$72*hourly1!$G4278/hourly1!$F$8763+유형화!$G$74*hourly1!I4278/hourly1!$I$8763</f>
        <v>0.23280186153577562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443">
        <f>유형화!$F$71*hourly1!B4279/hourly1!$B$8763+유형화!$F$72*hourly1!C4279/hourly1!$C$8763+유형화!$F$73*hourly1!D4279/hourly1!$D$8763+유형화!$F$74*hourly1!E4279/hourly1!$E$8763</f>
        <v>74.768210438129074</v>
      </c>
      <c r="C4278" s="441">
        <f>hourly1!$F4279*유형화!$G$71/hourly1!$F$8763+유형화!$G$72*hourly1!$G4279/hourly1!$F$8763+유형화!$G$74*hourly1!I4279/hourly1!$I$8763</f>
        <v>0.23165871396672993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443">
        <f>유형화!$F$71*hourly1!B4280/hourly1!$B$8763+유형화!$F$72*hourly1!C4280/hourly1!$C$8763+유형화!$F$73*hourly1!D4280/hourly1!$D$8763+유형화!$F$74*hourly1!E4280/hourly1!$E$8763</f>
        <v>75.823601782508987</v>
      </c>
      <c r="C4279" s="441">
        <f>hourly1!$F4280*유형화!$G$71/hourly1!$F$8763+유형화!$G$72*hourly1!$G4280/hourly1!$F$8763+유형화!$G$74*hourly1!I4280/hourly1!$I$8763</f>
        <v>0.36944999007905022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443">
        <f>유형화!$F$71*hourly1!B4281/hourly1!$B$8763+유형화!$F$72*hourly1!C4281/hourly1!$C$8763+유형화!$F$73*hourly1!D4281/hourly1!$D$8763+유형화!$F$74*hourly1!E4281/hourly1!$E$8763</f>
        <v>82.639672705249694</v>
      </c>
      <c r="C4280" s="441">
        <f>hourly1!$F4281*유형화!$G$71/hourly1!$F$8763+유형화!$G$72*hourly1!$G4281/hourly1!$F$8763+유형화!$G$74*hourly1!I4281/hourly1!$I$8763</f>
        <v>0.61560232911783486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443">
        <f>유형화!$F$71*hourly1!B4282/hourly1!$B$8763+유형화!$F$72*hourly1!C4282/hourly1!$C$8763+유형화!$F$73*hourly1!D4282/hourly1!$D$8763+유형화!$F$74*hourly1!E4282/hourly1!$E$8763</f>
        <v>216.94435463889022</v>
      </c>
      <c r="C4281" s="441">
        <f>hourly1!$F4282*유형화!$G$71/hourly1!$F$8763+유형화!$G$72*hourly1!$G4282/hourly1!$F$8763+유형화!$G$74*hourly1!I4282/hourly1!$I$8763</f>
        <v>0.54007975829986443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443">
        <f>유형화!$F$71*hourly1!B4283/hourly1!$B$8763+유형화!$F$72*hourly1!C4283/hourly1!$C$8763+유형화!$F$73*hourly1!D4283/hourly1!$D$8763+유형화!$F$74*hourly1!E4283/hourly1!$E$8763</f>
        <v>374.57334399271298</v>
      </c>
      <c r="C4282" s="441">
        <f>hourly1!$F4283*유형화!$G$71/hourly1!$F$8763+유형화!$G$72*hourly1!$G4283/hourly1!$F$8763+유형화!$G$74*hourly1!I4283/hourly1!$I$8763</f>
        <v>0.48436564079624211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443">
        <f>유형화!$F$71*hourly1!B4284/hourly1!$B$8763+유형화!$F$72*hourly1!C4284/hourly1!$C$8763+유형화!$F$73*hourly1!D4284/hourly1!$D$8763+유형화!$F$74*hourly1!E4284/hourly1!$E$8763</f>
        <v>529.88745154890455</v>
      </c>
      <c r="C4283" s="441">
        <f>hourly1!$F4284*유형화!$G$71/hourly1!$F$8763+유형화!$G$72*hourly1!$G4284/hourly1!$F$8763+유형화!$G$74*hourly1!I4284/hourly1!$I$8763</f>
        <v>0.42075985732302235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443">
        <f>유형화!$F$71*hourly1!B4285/hourly1!$B$8763+유형화!$F$72*hourly1!C4285/hourly1!$C$8763+유형화!$F$73*hourly1!D4285/hourly1!$D$8763+유형화!$F$74*hourly1!E4285/hourly1!$E$8763</f>
        <v>726.97420292675486</v>
      </c>
      <c r="C4284" s="441">
        <f>hourly1!$F4285*유형화!$G$71/hourly1!$F$8763+유형화!$G$72*hourly1!$G4285/hourly1!$F$8763+유형화!$G$74*hourly1!I4285/hourly1!$I$8763</f>
        <v>0.39686843091314217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443">
        <f>유형화!$F$71*hourly1!B4286/hourly1!$B$8763+유형화!$F$72*hourly1!C4286/hourly1!$C$8763+유형화!$F$73*hourly1!D4286/hourly1!$D$8763+유형화!$F$74*hourly1!E4286/hourly1!$E$8763</f>
        <v>654.49084654875116</v>
      </c>
      <c r="C4285" s="441">
        <f>hourly1!$F4286*유형화!$G$71/hourly1!$F$8763+유형화!$G$72*hourly1!$G4286/hourly1!$F$8763+유형화!$G$74*hourly1!I4286/hourly1!$I$8763</f>
        <v>0.38490883086966265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443">
        <f>유형화!$F$71*hourly1!B4287/hourly1!$B$8763+유형화!$F$72*hourly1!C4287/hourly1!$C$8763+유형화!$F$73*hourly1!D4287/hourly1!$D$8763+유형화!$F$74*hourly1!E4287/hourly1!$E$8763</f>
        <v>350.16409335423566</v>
      </c>
      <c r="C4286" s="441">
        <f>hourly1!$F4287*유형화!$G$71/hourly1!$F$8763+유형화!$G$72*hourly1!$G4287/hourly1!$F$8763+유형화!$G$74*hourly1!I4287/hourly1!$I$8763</f>
        <v>0.46802713852153988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443">
        <f>유형화!$F$71*hourly1!B4288/hourly1!$B$8763+유형화!$F$72*hourly1!C4288/hourly1!$C$8763+유형화!$F$73*hourly1!D4288/hourly1!$D$8763+유형화!$F$74*hourly1!E4288/hourly1!$E$8763</f>
        <v>567.25490418300512</v>
      </c>
      <c r="C4287" s="441">
        <f>hourly1!$F4288*유형화!$G$71/hourly1!$F$8763+유형화!$G$72*hourly1!$G4288/hourly1!$F$8763+유형화!$G$74*hourly1!I4288/hourly1!$I$8763</f>
        <v>0.44027268470776015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443">
        <f>유형화!$F$71*hourly1!B4289/hourly1!$B$8763+유형화!$F$72*hourly1!C4289/hourly1!$C$8763+유형화!$F$73*hourly1!D4289/hourly1!$D$8763+유형화!$F$74*hourly1!E4289/hourly1!$E$8763</f>
        <v>851.02493092492557</v>
      </c>
      <c r="C4288" s="441">
        <f>hourly1!$F4289*유형화!$G$71/hourly1!$F$8763+유형화!$G$72*hourly1!$G4289/hourly1!$F$8763+유형화!$G$74*hourly1!I4289/hourly1!$I$8763</f>
        <v>0.34522946378814456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443">
        <f>유형화!$F$71*hourly1!B4290/hourly1!$B$8763+유형화!$F$72*hourly1!C4290/hourly1!$C$8763+유형화!$F$73*hourly1!D4290/hourly1!$D$8763+유형화!$F$74*hourly1!E4290/hourly1!$E$8763</f>
        <v>737.19301536215812</v>
      </c>
      <c r="C4289" s="441">
        <f>hourly1!$F4290*유형화!$G$71/hourly1!$F$8763+유형화!$G$72*hourly1!$G4290/hourly1!$F$8763+유형화!$G$74*hourly1!I4290/hourly1!$I$8763</f>
        <v>0.3294155686759172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443">
        <f>유형화!$F$71*hourly1!B4291/hourly1!$B$8763+유형화!$F$72*hourly1!C4291/hourly1!$C$8763+유형화!$F$73*hourly1!D4291/hourly1!$D$8763+유형화!$F$74*hourly1!E4291/hourly1!$E$8763</f>
        <v>653.07877128691337</v>
      </c>
      <c r="C4290" s="441">
        <f>hourly1!$F4291*유형화!$G$71/hourly1!$F$8763+유형화!$G$72*hourly1!$G4291/hourly1!$F$8763+유형화!$G$74*hourly1!I4291/hourly1!$I$8763</f>
        <v>0.34523862061181104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443">
        <f>유형화!$F$71*hourly1!B4292/hourly1!$B$8763+유형화!$F$72*hourly1!C4292/hourly1!$C$8763+유형화!$F$73*hourly1!D4292/hourly1!$D$8763+유형화!$F$74*hourly1!E4292/hourly1!$E$8763</f>
        <v>364.79111557903497</v>
      </c>
      <c r="C4291" s="441">
        <f>hourly1!$F4292*유형화!$G$71/hourly1!$F$8763+유형화!$G$72*hourly1!$G4292/hourly1!$F$8763+유형화!$G$74*hourly1!I4292/hourly1!$I$8763</f>
        <v>0.44030700763620312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443">
        <f>유형화!$F$71*hourly1!B4293/hourly1!$B$8763+유형화!$F$72*hourly1!C4293/hourly1!$C$8763+유형화!$F$73*hourly1!D4293/hourly1!$D$8763+유형화!$F$74*hourly1!E4293/hourly1!$E$8763</f>
        <v>178.14428060249469</v>
      </c>
      <c r="C4292" s="441">
        <f>hourly1!$F4293*유형화!$G$71/hourly1!$F$8763+유형화!$G$72*hourly1!$G4293/hourly1!$F$8763+유형화!$G$74*hourly1!I4293/hourly1!$I$8763</f>
        <v>0.53151570252359337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443">
        <f>유형화!$F$71*hourly1!B4294/hourly1!$B$8763+유형화!$F$72*hourly1!C4294/hourly1!$C$8763+유형화!$F$73*hourly1!D4294/hourly1!$D$8763+유형화!$F$74*hourly1!E4294/hourly1!$E$8763</f>
        <v>179.72845831334331</v>
      </c>
      <c r="C4293" s="441">
        <f>hourly1!$F4294*유형화!$G$71/hourly1!$F$8763+유형화!$G$72*hourly1!$G4294/hourly1!$F$8763+유형화!$G$74*hourly1!I4294/hourly1!$I$8763</f>
        <v>0.53555131482916996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443">
        <f>유형화!$F$71*hourly1!B4295/hourly1!$B$8763+유형화!$F$72*hourly1!C4295/hourly1!$C$8763+유형화!$F$73*hourly1!D4295/hourly1!$D$8763+유형화!$F$74*hourly1!E4295/hourly1!$E$8763</f>
        <v>80.651511305843826</v>
      </c>
      <c r="C4294" s="441">
        <f>hourly1!$F4295*유형화!$G$71/hourly1!$F$8763+유형화!$G$72*hourly1!$G4295/hourly1!$F$8763+유형화!$G$74*hourly1!I4295/hourly1!$I$8763</f>
        <v>0.46431504710508564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443">
        <f>유형화!$F$71*hourly1!B4296/hourly1!$B$8763+유형화!$F$72*hourly1!C4296/hourly1!$C$8763+유형화!$F$73*hourly1!D4296/hourly1!$D$8763+유형화!$F$74*hourly1!E4296/hourly1!$E$8763</f>
        <v>78.338245981080476</v>
      </c>
      <c r="C4295" s="441">
        <f>hourly1!$F4296*유형화!$G$71/hourly1!$F$8763+유형화!$G$72*hourly1!$G4296/hourly1!$F$8763+유형화!$G$74*hourly1!I4296/hourly1!$I$8763</f>
        <v>0.39696478980589189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443">
        <f>유형화!$F$71*hourly1!B4297/hourly1!$B$8763+유형화!$F$72*hourly1!C4297/hourly1!$C$8763+유형화!$F$73*hourly1!D4297/hourly1!$D$8763+유형화!$F$74*hourly1!E4297/hourly1!$E$8763</f>
        <v>76.178840903350377</v>
      </c>
      <c r="C4296" s="441">
        <f>hourly1!$F4297*유형화!$G$71/hourly1!$F$8763+유형화!$G$72*hourly1!$G4297/hourly1!$F$8763+유형화!$G$74*hourly1!I4297/hourly1!$I$8763</f>
        <v>0.31779325507766781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443">
        <f>유형화!$F$71*hourly1!B4298/hourly1!$B$8763+유형화!$F$72*hourly1!C4298/hourly1!$C$8763+유형화!$F$73*hourly1!D4298/hourly1!$D$8763+유형화!$F$74*hourly1!E4298/hourly1!$E$8763</f>
        <v>75.09529434884854</v>
      </c>
      <c r="C4297" s="441">
        <f>hourly1!$F4298*유형화!$G$71/hourly1!$F$8763+유형화!$G$72*hourly1!$G4298/hourly1!$F$8763+유형화!$G$74*hourly1!I4298/hourly1!$I$8763</f>
        <v>0.29414694046419598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443">
        <f>유형화!$F$71*hourly1!B4299/hourly1!$B$8763+유형화!$F$72*hourly1!C4299/hourly1!$C$8763+유형화!$F$73*hourly1!D4299/hourly1!$D$8763+유형화!$F$74*hourly1!E4299/hourly1!$E$8763</f>
        <v>75.085871359332984</v>
      </c>
      <c r="C4298" s="441">
        <f>hourly1!$F4299*유형화!$G$71/hourly1!$F$8763+유형화!$G$72*hourly1!$G4299/hourly1!$F$8763+유형화!$G$74*hourly1!I4299/hourly1!$I$8763</f>
        <v>0.25018951749421203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443">
        <f>유형화!$F$71*hourly1!B4300/hourly1!$B$8763+유형화!$F$72*hourly1!C4300/hourly1!$C$8763+유형화!$F$73*hourly1!D4300/hourly1!$D$8763+유형화!$F$74*hourly1!E4300/hourly1!$E$8763</f>
        <v>74.768210438129074</v>
      </c>
      <c r="C4299" s="441">
        <f>hourly1!$F4300*유형화!$G$71/hourly1!$F$8763+유형화!$G$72*hourly1!$G4300/hourly1!$F$8763+유형화!$G$74*hourly1!I4300/hourly1!$I$8763</f>
        <v>0.25346547728281676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443">
        <f>유형화!$F$71*hourly1!B4301/hourly1!$B$8763+유형화!$F$72*hourly1!C4301/hourly1!$C$8763+유형화!$F$73*hourly1!D4301/hourly1!$D$8763+유형화!$F$74*hourly1!E4301/hourly1!$E$8763</f>
        <v>74.768210438129074</v>
      </c>
      <c r="C4300" s="441">
        <f>hourly1!$F4301*유형화!$G$71/hourly1!$F$8763+유형화!$G$72*hourly1!$G4301/hourly1!$F$8763+유형화!$G$74*hourly1!I4301/hourly1!$I$8763</f>
        <v>0.24074616408114924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443">
        <f>유형화!$F$71*hourly1!B4302/hourly1!$B$8763+유형화!$F$72*hourly1!C4302/hourly1!$C$8763+유형화!$F$73*hourly1!D4302/hourly1!$D$8763+유형화!$F$74*hourly1!E4302/hourly1!$E$8763</f>
        <v>74.768210438129074</v>
      </c>
      <c r="C4301" s="441">
        <f>hourly1!$F4302*유형화!$G$71/hourly1!$F$8763+유형화!$G$72*hourly1!$G4302/hourly1!$F$8763+유형화!$G$74*hourly1!I4302/hourly1!$I$8763</f>
        <v>0.23145350409066762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443">
        <f>유형화!$F$71*hourly1!B4303/hourly1!$B$8763+유형화!$F$72*hourly1!C4303/hourly1!$C$8763+유형화!$F$73*hourly1!D4303/hourly1!$D$8763+유형화!$F$74*hourly1!E4303/hourly1!$E$8763</f>
        <v>74.768210438129074</v>
      </c>
      <c r="C4302" s="441">
        <f>hourly1!$F4303*유형화!$G$71/hourly1!$F$8763+유형화!$G$72*hourly1!$G4303/hourly1!$F$8763+유형화!$G$74*hourly1!I4303/hourly1!$I$8763</f>
        <v>0.23147721480625283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443">
        <f>유형화!$F$71*hourly1!B4304/hourly1!$B$8763+유형화!$F$72*hourly1!C4304/hourly1!$C$8763+유형화!$F$73*hourly1!D4304/hourly1!$D$8763+유형화!$F$74*hourly1!E4304/hourly1!$E$8763</f>
        <v>75.823601782508987</v>
      </c>
      <c r="C4303" s="441">
        <f>hourly1!$F4304*유형화!$G$71/hourly1!$F$8763+유형화!$G$72*hourly1!$G4304/hourly1!$F$8763+유형화!$G$74*hourly1!I4304/hourly1!$I$8763</f>
        <v>0.26008780131218606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443">
        <f>유형화!$F$71*hourly1!B4305/hourly1!$B$8763+유형화!$F$72*hourly1!C4305/hourly1!$C$8763+유형화!$F$73*hourly1!D4305/hourly1!$D$8763+유형화!$F$74*hourly1!E4305/hourly1!$E$8763</f>
        <v>82.639672705249694</v>
      </c>
      <c r="C4304" s="441">
        <f>hourly1!$F4305*유형화!$G$71/hourly1!$F$8763+유형화!$G$72*hourly1!$G4305/hourly1!$F$8763+유형화!$G$74*hourly1!I4305/hourly1!$I$8763</f>
        <v>0.33084797484685929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443">
        <f>유형화!$F$71*hourly1!B4306/hourly1!$B$8763+유형화!$F$72*hourly1!C4306/hourly1!$C$8763+유형화!$F$73*hourly1!D4306/hourly1!$D$8763+유형화!$F$74*hourly1!E4306/hourly1!$E$8763</f>
        <v>138.98132646860435</v>
      </c>
      <c r="C4305" s="441">
        <f>hourly1!$F4306*유형화!$G$71/hourly1!$F$8763+유형화!$G$72*hourly1!$G4306/hourly1!$F$8763+유형화!$G$74*hourly1!I4306/hourly1!$I$8763</f>
        <v>0.40899248993531045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443">
        <f>유형화!$F$71*hourly1!B4307/hourly1!$B$8763+유형화!$F$72*hourly1!C4307/hourly1!$C$8763+유형화!$F$73*hourly1!D4307/hourly1!$D$8763+유형화!$F$74*hourly1!E4307/hourly1!$E$8763</f>
        <v>147.25511185884662</v>
      </c>
      <c r="C4306" s="441">
        <f>hourly1!$F4307*유형화!$G$71/hourly1!$F$8763+유형화!$G$72*hourly1!$G4307/hourly1!$F$8763+유형화!$G$74*hourly1!I4307/hourly1!$I$8763</f>
        <v>0.52799523735074416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443">
        <f>유형화!$F$71*hourly1!B4308/hourly1!$B$8763+유형화!$F$72*hourly1!C4308/hourly1!$C$8763+유형화!$F$73*hourly1!D4308/hourly1!$D$8763+유형화!$F$74*hourly1!E4308/hourly1!$E$8763</f>
        <v>158.8978385507219</v>
      </c>
      <c r="C4307" s="441">
        <f>hourly1!$F4308*유형화!$G$71/hourly1!$F$8763+유형화!$G$72*hourly1!$G4308/hourly1!$F$8763+유형화!$G$74*hourly1!I4308/hourly1!$I$8763</f>
        <v>0.52445142530960764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443">
        <f>유형화!$F$71*hourly1!B4309/hourly1!$B$8763+유형화!$F$72*hourly1!C4309/hourly1!$C$8763+유형화!$F$73*hourly1!D4309/hourly1!$D$8763+유형화!$F$74*hourly1!E4309/hourly1!$E$8763</f>
        <v>171.01446858219748</v>
      </c>
      <c r="C4308" s="441">
        <f>hourly1!$F4309*유형화!$G$71/hourly1!$F$8763+유형화!$G$72*hourly1!$G4309/hourly1!$F$8763+유형화!$G$74*hourly1!I4309/hourly1!$I$8763</f>
        <v>0.49372227726995299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443">
        <f>유형화!$F$71*hourly1!B4310/hourly1!$B$8763+유형화!$F$72*hourly1!C4310/hourly1!$C$8763+유형화!$F$73*hourly1!D4310/hourly1!$D$8763+유형화!$F$74*hourly1!E4310/hourly1!$E$8763</f>
        <v>178.15746310287665</v>
      </c>
      <c r="C4309" s="441">
        <f>hourly1!$F4310*유형화!$G$71/hourly1!$F$8763+유형화!$G$72*hourly1!$G4310/hourly1!$F$8763+유형화!$G$74*hourly1!I4310/hourly1!$I$8763</f>
        <v>0.51398153738650199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443">
        <f>유형화!$F$71*hourly1!B4311/hourly1!$B$8763+유형화!$F$72*hourly1!C4311/hourly1!$C$8763+유형화!$F$73*hourly1!D4311/hourly1!$D$8763+유형화!$F$74*hourly1!E4311/hourly1!$E$8763</f>
        <v>182.06853027950828</v>
      </c>
      <c r="C4310" s="441">
        <f>hourly1!$F4311*유형화!$G$71/hourly1!$F$8763+유형화!$G$72*hourly1!$G4311/hourly1!$F$8763+유형화!$G$74*hourly1!I4311/hourly1!$I$8763</f>
        <v>0.51716586829723199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443">
        <f>유형화!$F$71*hourly1!B4312/hourly1!$B$8763+유형화!$F$72*hourly1!C4312/hourly1!$C$8763+유형화!$F$73*hourly1!D4312/hourly1!$D$8763+유형화!$F$74*hourly1!E4312/hourly1!$E$8763</f>
        <v>178.5542664326027</v>
      </c>
      <c r="C4311" s="441">
        <f>hourly1!$F4312*유형화!$G$71/hourly1!$F$8763+유형화!$G$72*hourly1!$G4312/hourly1!$F$8763+유형화!$G$74*hourly1!I4312/hourly1!$I$8763</f>
        <v>0.45603667209894749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443">
        <f>유형화!$F$71*hourly1!B4313/hourly1!$B$8763+유형화!$F$72*hourly1!C4313/hourly1!$C$8763+유형화!$F$73*hourly1!D4313/hourly1!$D$8763+유형화!$F$74*hourly1!E4313/hourly1!$E$8763</f>
        <v>182.31807459338899</v>
      </c>
      <c r="C4312" s="441">
        <f>hourly1!$F4313*유형화!$G$71/hourly1!$F$8763+유형화!$G$72*hourly1!$G4313/hourly1!$F$8763+유형화!$G$74*hourly1!I4313/hourly1!$I$8763</f>
        <v>0.40851906395941845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443">
        <f>유형화!$F$71*hourly1!B4314/hourly1!$B$8763+유형화!$F$72*hourly1!C4314/hourly1!$C$8763+유형화!$F$73*hourly1!D4314/hourly1!$D$8763+유형화!$F$74*hourly1!E4314/hourly1!$E$8763</f>
        <v>177.84140412503339</v>
      </c>
      <c r="C4313" s="441">
        <f>hourly1!$F4314*유형화!$G$71/hourly1!$F$8763+유형화!$G$72*hourly1!$G4314/hourly1!$F$8763+유형화!$G$74*hourly1!I4314/hourly1!$I$8763</f>
        <v>0.36782231919152342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443">
        <f>유형화!$F$71*hourly1!B4315/hourly1!$B$8763+유형화!$F$72*hourly1!C4315/hourly1!$C$8763+유형화!$F$73*hourly1!D4315/hourly1!$D$8763+유형화!$F$74*hourly1!E4315/hourly1!$E$8763</f>
        <v>175.02696377317486</v>
      </c>
      <c r="C4314" s="441">
        <f>hourly1!$F4315*유형화!$G$71/hourly1!$F$8763+유형화!$G$72*hourly1!$G4315/hourly1!$F$8763+유형화!$G$74*hourly1!I4315/hourly1!$I$8763</f>
        <v>0.40855842010881693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443">
        <f>유형화!$F$71*hourly1!B4316/hourly1!$B$8763+유형화!$F$72*hourly1!C4316/hourly1!$C$8763+유형화!$F$73*hourly1!D4316/hourly1!$D$8763+유형화!$F$74*hourly1!E4316/hourly1!$E$8763</f>
        <v>170.19900613036444</v>
      </c>
      <c r="C4315" s="441">
        <f>hourly1!$F4316*유형화!$G$71/hourly1!$F$8763+유형화!$G$72*hourly1!$G4316/hourly1!$F$8763+유형화!$G$74*hourly1!I4316/hourly1!$I$8763</f>
        <v>0.46294582908156046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443">
        <f>유형화!$F$71*hourly1!B4317/hourly1!$B$8763+유형화!$F$72*hourly1!C4317/hourly1!$C$8763+유형화!$F$73*hourly1!D4317/hourly1!$D$8763+유형화!$F$74*hourly1!E4317/hourly1!$E$8763</f>
        <v>172.91993999498928</v>
      </c>
      <c r="C4316" s="441">
        <f>hourly1!$F4317*유형화!$G$71/hourly1!$F$8763+유형화!$G$72*hourly1!$G4317/hourly1!$F$8763+유형화!$G$74*hourly1!I4317/hourly1!$I$8763</f>
        <v>0.55807473603984992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443">
        <f>유형화!$F$71*hourly1!B4318/hourly1!$B$8763+유형화!$F$72*hourly1!C4318/hourly1!$C$8763+유형화!$F$73*hourly1!D4318/hourly1!$D$8763+유형화!$F$74*hourly1!E4318/hourly1!$E$8763</f>
        <v>176.28889542763105</v>
      </c>
      <c r="C4317" s="441">
        <f>hourly1!$F4318*유형화!$G$71/hourly1!$F$8763+유형화!$G$72*hourly1!$G4318/hourly1!$F$8763+유형화!$G$74*hourly1!I4318/hourly1!$I$8763</f>
        <v>0.48678898508324109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443">
        <f>유형화!$F$71*hourly1!B4319/hourly1!$B$8763+유형화!$F$72*hourly1!C4319/hourly1!$C$8763+유형화!$F$73*hourly1!D4319/hourly1!$D$8763+유형화!$F$74*hourly1!E4319/hourly1!$E$8763</f>
        <v>80.510069545236348</v>
      </c>
      <c r="C4318" s="441">
        <f>hourly1!$F4319*유형화!$G$71/hourly1!$F$8763+유형화!$G$72*hourly1!$G4319/hourly1!$F$8763+유형화!$G$74*hourly1!I4319/hourly1!$I$8763</f>
        <v>0.36802213199933287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443">
        <f>유형화!$F$71*hourly1!B4320/hourly1!$B$8763+유형화!$F$72*hourly1!C4320/hourly1!$C$8763+유형화!$F$73*hourly1!D4320/hourly1!$D$8763+유형화!$F$74*hourly1!E4320/hourly1!$E$8763</f>
        <v>78.324258434772432</v>
      </c>
      <c r="C4319" s="441">
        <f>hourly1!$F4320*유형화!$G$71/hourly1!$F$8763+유형화!$G$72*hourly1!$G4320/hourly1!$F$8763+유형화!$G$74*hourly1!I4320/hourly1!$I$8763</f>
        <v>0.36468255957479684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443">
        <f>유형화!$F$71*hourly1!B4321/hourly1!$B$8763+유형화!$F$72*hourly1!C4321/hourly1!$C$8763+유형화!$F$73*hourly1!D4321/hourly1!$D$8763+유형화!$F$74*hourly1!E4321/hourly1!$E$8763</f>
        <v>76.163511955617324</v>
      </c>
      <c r="C4320" s="441">
        <f>hourly1!$F4321*유형화!$G$71/hourly1!$F$8763+유형화!$G$72*hourly1!$G4321/hourly1!$F$8763+유형화!$G$74*hourly1!I4321/hourly1!$I$8763</f>
        <v>0.33758303089738628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443">
        <f>유형화!$F$71*hourly1!B4322/hourly1!$B$8763+유형화!$F$72*hourly1!C4322/hourly1!$C$8763+유형화!$F$73*hourly1!D4322/hourly1!$D$8763+유형화!$F$74*hourly1!E4322/hourly1!$E$8763</f>
        <v>75.085871359332984</v>
      </c>
      <c r="C4321" s="441">
        <f>hourly1!$F4322*유형화!$G$71/hourly1!$F$8763+유형화!$G$72*hourly1!$G4322/hourly1!$F$8763+유형화!$G$74*hourly1!I4322/hourly1!$I$8763</f>
        <v>0.290219633370985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443">
        <f>유형화!$F$71*hourly1!B4323/hourly1!$B$8763+유형화!$F$72*hourly1!C4323/hourly1!$C$8763+유형화!$F$73*hourly1!D4323/hourly1!$D$8763+유형화!$F$74*hourly1!E4323/hourly1!$E$8763</f>
        <v>75.085871359332984</v>
      </c>
      <c r="C4322" s="441">
        <f>hourly1!$F4323*유형화!$G$71/hourly1!$F$8763+유형화!$G$72*hourly1!$G4323/hourly1!$F$8763+유형화!$G$74*hourly1!I4323/hourly1!$I$8763</f>
        <v>0.26056522960835593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443">
        <f>유형화!$F$71*hourly1!B4324/hourly1!$B$8763+유형화!$F$72*hourly1!C4324/hourly1!$C$8763+유형화!$F$73*hourly1!D4324/hourly1!$D$8763+유형화!$F$74*hourly1!E4324/hourly1!$E$8763</f>
        <v>74.768210438129074</v>
      </c>
      <c r="C4323" s="441">
        <f>hourly1!$F4324*유형화!$G$71/hourly1!$F$8763+유형화!$G$72*hourly1!$G4324/hourly1!$F$8763+유형화!$G$74*hourly1!I4324/hourly1!$I$8763</f>
        <v>0.24972979643321075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443">
        <f>유형화!$F$71*hourly1!B4325/hourly1!$B$8763+유형화!$F$72*hourly1!C4325/hourly1!$C$8763+유형화!$F$73*hourly1!D4325/hourly1!$D$8763+유형화!$F$74*hourly1!E4325/hourly1!$E$8763</f>
        <v>74.768210438129074</v>
      </c>
      <c r="C4324" s="441">
        <f>hourly1!$F4325*유형화!$G$71/hourly1!$F$8763+유형화!$G$72*hourly1!$G4325/hourly1!$F$8763+유형화!$G$74*hourly1!I4325/hourly1!$I$8763</f>
        <v>0.24273944086193186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443">
        <f>유형화!$F$71*hourly1!B4326/hourly1!$B$8763+유형화!$F$72*hourly1!C4326/hourly1!$C$8763+유형화!$F$73*hourly1!D4326/hourly1!$D$8763+유형화!$F$74*hourly1!E4326/hourly1!$E$8763</f>
        <v>74.768210438129074</v>
      </c>
      <c r="C4325" s="441">
        <f>hourly1!$F4326*유형화!$G$71/hourly1!$F$8763+유형화!$G$72*hourly1!$G4326/hourly1!$F$8763+유형화!$G$74*hourly1!I4326/hourly1!$I$8763</f>
        <v>0.23171680825197447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443">
        <f>유형화!$F$71*hourly1!B4327/hourly1!$B$8763+유형화!$F$72*hourly1!C4327/hourly1!$C$8763+유형화!$F$73*hourly1!D4327/hourly1!$D$8763+유형화!$F$74*hourly1!E4327/hourly1!$E$8763</f>
        <v>74.768210438129074</v>
      </c>
      <c r="C4326" s="441">
        <f>hourly1!$F4327*유형화!$G$71/hourly1!$F$8763+유형화!$G$72*hourly1!$G4327/hourly1!$F$8763+유형화!$G$74*hourly1!I4327/hourly1!$I$8763</f>
        <v>0.23175440580609935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443">
        <f>유형화!$F$71*hourly1!B4328/hourly1!$B$8763+유형화!$F$72*hourly1!C4328/hourly1!$C$8763+유형화!$F$73*hourly1!D4328/hourly1!$D$8763+유형화!$F$74*hourly1!E4328/hourly1!$E$8763</f>
        <v>75.823601782508987</v>
      </c>
      <c r="C4327" s="441">
        <f>hourly1!$F4328*유형화!$G$71/hourly1!$F$8763+유형화!$G$72*hourly1!$G4328/hourly1!$F$8763+유형화!$G$74*hourly1!I4328/hourly1!$I$8763</f>
        <v>0.24278158650728154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443">
        <f>유형화!$F$71*hourly1!B4329/hourly1!$B$8763+유형화!$F$72*hourly1!C4329/hourly1!$C$8763+유형화!$F$73*hourly1!D4329/hourly1!$D$8763+유형화!$F$74*hourly1!E4329/hourly1!$E$8763</f>
        <v>82.639672705249694</v>
      </c>
      <c r="C4328" s="441">
        <f>hourly1!$F4329*유형화!$G$71/hourly1!$F$8763+유형화!$G$72*hourly1!$G4329/hourly1!$F$8763+유형화!$G$74*hourly1!I4329/hourly1!$I$8763</f>
        <v>0.29398812111862588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443">
        <f>유형화!$F$71*hourly1!B4330/hourly1!$B$8763+유형화!$F$72*hourly1!C4330/hourly1!$C$8763+유형화!$F$73*hourly1!D4330/hourly1!$D$8763+유형화!$F$74*hourly1!E4330/hourly1!$E$8763</f>
        <v>77.938527316167665</v>
      </c>
      <c r="C4329" s="441">
        <f>hourly1!$F4330*유형화!$G$71/hourly1!$F$8763+유형화!$G$72*hourly1!$G4330/hourly1!$F$8763+유형화!$G$74*hourly1!I4330/hourly1!$I$8763</f>
        <v>0.37269769106084438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443">
        <f>유형화!$F$71*hourly1!B4331/hourly1!$B$8763+유형화!$F$72*hourly1!C4331/hourly1!$C$8763+유형화!$F$73*hourly1!D4331/hourly1!$D$8763+유형화!$F$74*hourly1!E4331/hourly1!$E$8763</f>
        <v>81.805534109089038</v>
      </c>
      <c r="C4330" s="441">
        <f>hourly1!$F4331*유형화!$G$71/hourly1!$F$8763+유형화!$G$72*hourly1!$G4331/hourly1!$F$8763+유형화!$G$74*hourly1!I4331/hourly1!$I$8763</f>
        <v>0.462838676052304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443">
        <f>유형화!$F$71*hourly1!B4332/hourly1!$B$8763+유형화!$F$72*hourly1!C4332/hourly1!$C$8763+유형화!$F$73*hourly1!D4332/hourly1!$D$8763+유형화!$F$74*hourly1!E4332/hourly1!$E$8763</f>
        <v>87.290679615846273</v>
      </c>
      <c r="C4331" s="441">
        <f>hourly1!$F4332*유형화!$G$71/hourly1!$F$8763+유형화!$G$72*hourly1!$G4332/hourly1!$F$8763+유형화!$G$74*hourly1!I4332/hourly1!$I$8763</f>
        <v>0.54167468293057208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443">
        <f>유형화!$F$71*hourly1!B4333/hourly1!$B$8763+유형화!$F$72*hourly1!C4333/hourly1!$C$8763+유형화!$F$73*hourly1!D4333/hourly1!$D$8763+유형화!$F$74*hourly1!E4333/hourly1!$E$8763</f>
        <v>91.61266815177386</v>
      </c>
      <c r="C4332" s="441">
        <f>hourly1!$F4333*유형화!$G$71/hourly1!$F$8763+유형화!$G$72*hourly1!$G4333/hourly1!$F$8763+유형화!$G$74*hourly1!I4333/hourly1!$I$8763</f>
        <v>0.57538380098192199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443">
        <f>유형화!$F$71*hourly1!B4334/hourly1!$B$8763+유형화!$F$72*hourly1!C4334/hourly1!$C$8763+유형화!$F$73*hourly1!D4334/hourly1!$D$8763+유형화!$F$74*hourly1!E4334/hourly1!$E$8763</f>
        <v>89.828891123043007</v>
      </c>
      <c r="C4333" s="441">
        <f>hourly1!$F4334*유형화!$G$71/hourly1!$F$8763+유형화!$G$72*hourly1!$G4334/hourly1!$F$8763+유형화!$G$74*hourly1!I4334/hourly1!$I$8763</f>
        <v>0.59403606886571403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443">
        <f>유형화!$F$71*hourly1!B4335/hourly1!$B$8763+유형화!$F$72*hourly1!C4335/hourly1!$C$8763+유형화!$F$73*hourly1!D4335/hourly1!$D$8763+유형화!$F$74*hourly1!E4335/hourly1!$E$8763</f>
        <v>88.136317101452462</v>
      </c>
      <c r="C4334" s="441">
        <f>hourly1!$F4335*유형화!$G$71/hourly1!$F$8763+유형화!$G$72*hourly1!$G4335/hourly1!$F$8763+유형화!$G$74*hourly1!I4335/hourly1!$I$8763</f>
        <v>0.54122242073917948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443">
        <f>유형화!$F$71*hourly1!B4336/hourly1!$B$8763+유형화!$F$72*hourly1!C4336/hourly1!$C$8763+유형화!$F$73*hourly1!D4336/hourly1!$D$8763+유형화!$F$74*hourly1!E4336/hourly1!$E$8763</f>
        <v>80.860419303708255</v>
      </c>
      <c r="C4335" s="441">
        <f>hourly1!$F4336*유형화!$G$71/hourly1!$F$8763+유형화!$G$72*hourly1!$G4336/hourly1!$F$8763+유형화!$G$74*hourly1!I4336/hourly1!$I$8763</f>
        <v>0.49616848329550789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443">
        <f>유형화!$F$71*hourly1!B4337/hourly1!$B$8763+유형화!$F$72*hourly1!C4337/hourly1!$C$8763+유형화!$F$73*hourly1!D4337/hourly1!$D$8763+유형화!$F$74*hourly1!E4337/hourly1!$E$8763</f>
        <v>85.491812410933278</v>
      </c>
      <c r="C4336" s="441">
        <f>hourly1!$F4337*유형화!$G$71/hourly1!$F$8763+유형화!$G$72*hourly1!$G4337/hourly1!$F$8763+유형화!$G$74*hourly1!I4337/hourly1!$I$8763</f>
        <v>0.43608850142217381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443">
        <f>유형화!$F$71*hourly1!B4338/hourly1!$B$8763+유형화!$F$72*hourly1!C4338/hourly1!$C$8763+유형화!$F$73*hourly1!D4338/hourly1!$D$8763+유형화!$F$74*hourly1!E4338/hourly1!$E$8763</f>
        <v>83.182774999331969</v>
      </c>
      <c r="C4337" s="441">
        <f>hourly1!$F4338*유형화!$G$71/hourly1!$F$8763+유형화!$G$72*hourly1!$G4338/hourly1!$F$8763+유형화!$G$74*hourly1!I4338/hourly1!$I$8763</f>
        <v>0.40980914519563294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443">
        <f>유형화!$F$71*hourly1!B4339/hourly1!$B$8763+유형화!$F$72*hourly1!C4339/hourly1!$C$8763+유형화!$F$73*hourly1!D4339/hourly1!$D$8763+유형화!$F$74*hourly1!E4339/hourly1!$E$8763</f>
        <v>80.172975238057475</v>
      </c>
      <c r="C4338" s="441">
        <f>hourly1!$F4339*유형화!$G$71/hourly1!$F$8763+유형화!$G$72*hourly1!$G4339/hourly1!$F$8763+유형화!$G$74*hourly1!I4339/hourly1!$I$8763</f>
        <v>0.3273634092740777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443">
        <f>유형화!$F$71*hourly1!B4340/hourly1!$B$8763+유형화!$F$72*hourly1!C4340/hourly1!$C$8763+유형화!$F$73*hourly1!D4340/hourly1!$D$8763+유형화!$F$74*hourly1!E4340/hourly1!$E$8763</f>
        <v>77.534304069392547</v>
      </c>
      <c r="C4339" s="441">
        <f>hourly1!$F4340*유형화!$G$71/hourly1!$F$8763+유형화!$G$72*hourly1!$G4340/hourly1!$F$8763+유형화!$G$74*hourly1!I4340/hourly1!$I$8763</f>
        <v>0.42487515218685712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443">
        <f>유형화!$F$71*hourly1!B4341/hourly1!$B$8763+유형화!$F$72*hourly1!C4341/hourly1!$C$8763+유형화!$F$73*hourly1!D4341/hourly1!$D$8763+유형화!$F$74*hourly1!E4341/hourly1!$E$8763</f>
        <v>83.447508998870504</v>
      </c>
      <c r="C4340" s="441">
        <f>hourly1!$F4341*유형화!$G$71/hourly1!$F$8763+유형화!$G$72*hourly1!$G4341/hourly1!$F$8763+유형화!$G$74*hourly1!I4341/hourly1!$I$8763</f>
        <v>0.48871719383890055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443">
        <f>유형화!$F$71*hourly1!B4342/hourly1!$B$8763+유형화!$F$72*hourly1!C4342/hourly1!$C$8763+유형화!$F$73*hourly1!D4342/hourly1!$D$8763+유형화!$F$74*hourly1!E4342/hourly1!$E$8763</f>
        <v>91.51939319968217</v>
      </c>
      <c r="C4341" s="441">
        <f>hourly1!$F4342*유형화!$G$71/hourly1!$F$8763+유형화!$G$72*hourly1!$G4342/hourly1!$F$8763+유형화!$G$74*hourly1!I4342/hourly1!$I$8763</f>
        <v>0.51134770743762048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443">
        <f>유형화!$F$71*hourly1!B4343/hourly1!$B$8763+유형화!$F$72*hourly1!C4343/hourly1!$C$8763+유형화!$F$73*hourly1!D4343/hourly1!$D$8763+유형화!$F$74*hourly1!E4343/hourly1!$E$8763</f>
        <v>80.438361164400746</v>
      </c>
      <c r="C4342" s="441">
        <f>hourly1!$F4343*유형화!$G$71/hourly1!$F$8763+유형화!$G$72*hourly1!$G4343/hourly1!$F$8763+유형화!$G$74*hourly1!I4343/hourly1!$I$8763</f>
        <v>0.36871726226212909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443">
        <f>유형화!$F$71*hourly1!B4344/hourly1!$B$8763+유형화!$F$72*hourly1!C4344/hourly1!$C$8763+유형화!$F$73*hourly1!D4344/hourly1!$D$8763+유형화!$F$74*hourly1!E4344/hourly1!$E$8763</f>
        <v>78.313171728295117</v>
      </c>
      <c r="C4343" s="441">
        <f>hourly1!$F4344*유형화!$G$71/hourly1!$F$8763+유형화!$G$72*hourly1!$G4344/hourly1!$F$8763+유형화!$G$74*hourly1!I4344/hourly1!$I$8763</f>
        <v>0.35746031199227085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443">
        <f>유형화!$F$71*hourly1!B4345/hourly1!$B$8763+유형화!$F$72*hourly1!C4345/hourly1!$C$8763+유형화!$F$73*hourly1!D4345/hourly1!$D$8763+유형화!$F$74*hourly1!E4345/hourly1!$E$8763</f>
        <v>76.186386878857803</v>
      </c>
      <c r="C4344" s="441">
        <f>hourly1!$F4345*유형화!$G$71/hourly1!$F$8763+유형화!$G$72*hourly1!$G4345/hourly1!$F$8763+유형화!$G$74*hourly1!I4345/hourly1!$I$8763</f>
        <v>0.34620972905012726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443">
        <f>유형화!$F$71*hourly1!B4346/hourly1!$B$8763+유형화!$F$72*hourly1!C4346/hourly1!$C$8763+유형화!$F$73*hourly1!D4346/hourly1!$D$8763+유형화!$F$74*hourly1!E4346/hourly1!$E$8763</f>
        <v>75.134370367745035</v>
      </c>
      <c r="C4345" s="441">
        <f>hourly1!$F4346*유형화!$G$71/hourly1!$F$8763+유형화!$G$72*hourly1!$G4346/hourly1!$F$8763+유형화!$G$74*hourly1!I4346/hourly1!$I$8763</f>
        <v>0.290107143914692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443">
        <f>유형화!$F$71*hourly1!B4347/hourly1!$B$8763+유형화!$F$72*hourly1!C4347/hourly1!$C$8763+유형화!$F$73*hourly1!D4347/hourly1!$D$8763+유형화!$F$74*hourly1!E4347/hourly1!$E$8763</f>
        <v>75.151547889880021</v>
      </c>
      <c r="C4346" s="441">
        <f>hourly1!$F4347*유형화!$G$71/hourly1!$F$8763+유형화!$G$72*hourly1!$G4347/hourly1!$F$8763+유형화!$G$74*hourly1!I4347/hourly1!$I$8763</f>
        <v>0.25126292766447778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443">
        <f>유형화!$F$71*hourly1!B4348/hourly1!$B$8763+유형화!$F$72*hourly1!C4348/hourly1!$C$8763+유형화!$F$73*hourly1!D4348/hourly1!$D$8763+유형화!$F$74*hourly1!E4348/hourly1!$E$8763</f>
        <v>74.852401152301738</v>
      </c>
      <c r="C4347" s="441">
        <f>hourly1!$F4348*유형화!$G$71/hourly1!$F$8763+유형화!$G$72*hourly1!$G4348/hourly1!$F$8763+유형화!$G$74*hourly1!I4348/hourly1!$I$8763</f>
        <v>0.23678586816625505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443">
        <f>유형화!$F$71*hourly1!B4349/hourly1!$B$8763+유형화!$F$72*hourly1!C4349/hourly1!$C$8763+유형화!$F$73*hourly1!D4349/hourly1!$D$8763+유형화!$F$74*hourly1!E4349/hourly1!$E$8763</f>
        <v>74.864938278694424</v>
      </c>
      <c r="C4348" s="441">
        <f>hourly1!$F4349*유형화!$G$71/hourly1!$F$8763+유형화!$G$72*hourly1!$G4349/hourly1!$F$8763+유형화!$G$74*hourly1!I4349/hourly1!$I$8763</f>
        <v>0.23275165060865405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443">
        <f>유형화!$F$71*hourly1!B4350/hourly1!$B$8763+유형화!$F$72*hourly1!C4350/hourly1!$C$8763+유형화!$F$73*hourly1!D4350/hourly1!$D$8763+유형화!$F$74*hourly1!E4350/hourly1!$E$8763</f>
        <v>74.875413533638763</v>
      </c>
      <c r="C4349" s="441">
        <f>hourly1!$F4350*유형화!$G$71/hourly1!$F$8763+유형화!$G$72*hourly1!$G4350/hourly1!$F$8763+유형화!$G$74*hourly1!I4350/hourly1!$I$8763</f>
        <v>0.23273606581605705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443">
        <f>유형화!$F$71*hourly1!B4351/hourly1!$B$8763+유형화!$F$72*hourly1!C4351/hourly1!$C$8763+유형화!$F$73*hourly1!D4351/hourly1!$D$8763+유형화!$F$74*hourly1!E4351/hourly1!$E$8763</f>
        <v>74.88563283212747</v>
      </c>
      <c r="C4350" s="441">
        <f>hourly1!$F4351*유형화!$G$71/hourly1!$F$8763+유형화!$G$72*hourly1!$G4351/hourly1!$F$8763+유형화!$G$74*hourly1!I4351/hourly1!$I$8763</f>
        <v>0.23157005650845477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443">
        <f>유형화!$F$71*hourly1!B4352/hourly1!$B$8763+유형화!$F$72*hourly1!C4352/hourly1!$C$8763+유형화!$F$73*hourly1!D4352/hourly1!$D$8763+유형화!$F$74*hourly1!E4352/hourly1!$E$8763</f>
        <v>75.960225650615783</v>
      </c>
      <c r="C4351" s="441">
        <f>hourly1!$F4352*유형화!$G$71/hourly1!$F$8763+유형화!$G$72*hourly1!$G4352/hourly1!$F$8763+유형화!$G$74*hourly1!I4352/hourly1!$I$8763</f>
        <v>0.36923337965431713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443">
        <f>유형화!$F$71*hourly1!B4353/hourly1!$B$8763+유형화!$F$72*hourly1!C4353/hourly1!$C$8763+유형화!$F$73*hourly1!D4353/hourly1!$D$8763+유형화!$F$74*hourly1!E4353/hourly1!$E$8763</f>
        <v>82.856096444769236</v>
      </c>
      <c r="C4352" s="441">
        <f>hourly1!$F4353*유형화!$G$71/hourly1!$F$8763+유형화!$G$72*hourly1!$G4353/hourly1!$F$8763+유형화!$G$74*hourly1!I4353/hourly1!$I$8763</f>
        <v>0.61515455437645061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443">
        <f>유형화!$F$71*hourly1!B4354/hourly1!$B$8763+유형화!$F$72*hourly1!C4354/hourly1!$C$8763+유형화!$F$73*hourly1!D4354/hourly1!$D$8763+유형화!$F$74*hourly1!E4354/hourly1!$E$8763</f>
        <v>169.8129411843083</v>
      </c>
      <c r="C4353" s="441">
        <f>hourly1!$F4354*유형화!$G$71/hourly1!$F$8763+유형화!$G$72*hourly1!$G4354/hourly1!$F$8763+유형화!$G$74*hourly1!I4354/hourly1!$I$8763</f>
        <v>0.53971463753633864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443">
        <f>유형화!$F$71*hourly1!B4355/hourly1!$B$8763+유형화!$F$72*hourly1!C4355/hourly1!$C$8763+유형화!$F$73*hourly1!D4355/hourly1!$D$8763+유형화!$F$74*hourly1!E4355/hourly1!$E$8763</f>
        <v>295.6451666861991</v>
      </c>
      <c r="C4354" s="441">
        <f>hourly1!$F4355*유형화!$G$71/hourly1!$F$8763+유형화!$G$72*hourly1!$G4355/hourly1!$F$8763+유형화!$G$74*hourly1!I4355/hourly1!$I$8763</f>
        <v>0.48408153669773379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443">
        <f>유형화!$F$71*hourly1!B4356/hourly1!$B$8763+유형화!$F$72*hourly1!C4356/hourly1!$C$8763+유형화!$F$73*hourly1!D4356/hourly1!$D$8763+유형화!$F$74*hourly1!E4356/hourly1!$E$8763</f>
        <v>367.69564236506568</v>
      </c>
      <c r="C4355" s="441">
        <f>hourly1!$F4356*유형화!$G$71/hourly1!$F$8763+유형화!$G$72*hourly1!$G4356/hourly1!$F$8763+유형화!$G$74*hourly1!I4356/hourly1!$I$8763</f>
        <v>0.42056028708007875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443">
        <f>유형화!$F$71*hourly1!B4357/hourly1!$B$8763+유형화!$F$72*hourly1!C4357/hourly1!$C$8763+유형화!$F$73*hourly1!D4357/hourly1!$D$8763+유형화!$F$74*hourly1!E4357/hourly1!$E$8763</f>
        <v>447.00231774866569</v>
      </c>
      <c r="C4356" s="441">
        <f>hourly1!$F4357*유형화!$G$71/hourly1!$F$8763+유형화!$G$72*hourly1!$G4357/hourly1!$F$8763+유형화!$G$74*hourly1!I4357/hourly1!$I$8763</f>
        <v>0.39671725236083089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443">
        <f>유형화!$F$71*hourly1!B4358/hourly1!$B$8763+유형화!$F$72*hourly1!C4358/hourly1!$C$8763+유형화!$F$73*hourly1!D4358/hourly1!$D$8763+유형화!$F$74*hourly1!E4358/hourly1!$E$8763</f>
        <v>401.52848822948374</v>
      </c>
      <c r="C4357" s="441">
        <f>hourly1!$F4358*유형화!$G$71/hourly1!$F$8763+유형화!$G$72*hourly1!$G4358/hourly1!$F$8763+유형화!$G$74*hourly1!I4358/hourly1!$I$8763</f>
        <v>0.38478694202483843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443">
        <f>유형화!$F$71*hourly1!B4359/hourly1!$B$8763+유형화!$F$72*hourly1!C4359/hourly1!$C$8763+유형화!$F$73*hourly1!D4359/hourly1!$D$8763+유형화!$F$74*hourly1!E4359/hourly1!$E$8763</f>
        <v>280.42262564042767</v>
      </c>
      <c r="C4358" s="441">
        <f>hourly1!$F4359*유형화!$G$71/hourly1!$F$8763+유형화!$G$72*hourly1!$G4359/hourly1!$F$8763+유형화!$G$74*hourly1!I4359/hourly1!$I$8763</f>
        <v>0.4678783856178812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443">
        <f>유형화!$F$71*hourly1!B4360/hourly1!$B$8763+유형화!$F$72*hourly1!C4360/hourly1!$C$8763+유형화!$F$73*hourly1!D4360/hourly1!$D$8763+유형화!$F$74*hourly1!E4360/hourly1!$E$8763</f>
        <v>365.91450123237831</v>
      </c>
      <c r="C4359" s="441">
        <f>hourly1!$F4360*유형화!$G$71/hourly1!$F$8763+유형화!$G$72*hourly1!$G4360/hourly1!$F$8763+유형화!$G$74*hourly1!I4360/hourly1!$I$8763</f>
        <v>0.44015219061091149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443">
        <f>유형화!$F$71*hourly1!B4361/hourly1!$B$8763+유형화!$F$72*hourly1!C4361/hourly1!$C$8763+유형화!$F$73*hourly1!D4361/hourly1!$D$8763+유형화!$F$74*hourly1!E4361/hourly1!$E$8763</f>
        <v>560.19026690728435</v>
      </c>
      <c r="C4360" s="441">
        <f>hourly1!$F4361*유형화!$G$71/hourly1!$F$8763+유형화!$G$72*hourly1!$G4361/hourly1!$F$8763+유형화!$G$74*hourly1!I4361/hourly1!$I$8763</f>
        <v>0.34515978703058148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443">
        <f>유형화!$F$71*hourly1!B4362/hourly1!$B$8763+유형화!$F$72*hourly1!C4362/hourly1!$C$8763+유형화!$F$73*hourly1!D4362/hourly1!$D$8763+유형화!$F$74*hourly1!E4362/hourly1!$E$8763</f>
        <v>497.548312048019</v>
      </c>
      <c r="C4361" s="441">
        <f>hourly1!$F4362*유형화!$G$71/hourly1!$F$8763+유형화!$G$72*hourly1!$G4362/hourly1!$F$8763+유형화!$G$74*hourly1!I4362/hourly1!$I$8763</f>
        <v>0.32935044000957769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443">
        <f>유형화!$F$71*hourly1!B4363/hourly1!$B$8763+유형화!$F$72*hourly1!C4363/hourly1!$C$8763+유형화!$F$73*hourly1!D4363/hourly1!$D$8763+유형화!$F$74*hourly1!E4363/hourly1!$E$8763</f>
        <v>406.00698433260249</v>
      </c>
      <c r="C4362" s="441">
        <f>hourly1!$F4363*유형화!$G$71/hourly1!$F$8763+유형화!$G$72*hourly1!$G4363/hourly1!$F$8763+유형화!$G$74*hourly1!I4363/hourly1!$I$8763</f>
        <v>0.34517512925831306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443">
        <f>유형화!$F$71*hourly1!B4364/hourly1!$B$8763+유형화!$F$72*hourly1!C4364/hourly1!$C$8763+유형화!$F$73*hourly1!D4364/hourly1!$D$8763+유형화!$F$74*hourly1!E4364/hourly1!$E$8763</f>
        <v>225.27385668751569</v>
      </c>
      <c r="C4363" s="441">
        <f>hourly1!$F4364*유형화!$G$71/hourly1!$F$8763+유형화!$G$72*hourly1!$G4364/hourly1!$F$8763+유형화!$G$74*hourly1!I4364/hourly1!$I$8763</f>
        <v>0.4402275070015933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443">
        <f>유형화!$F$71*hourly1!B4365/hourly1!$B$8763+유형화!$F$72*hourly1!C4365/hourly1!$C$8763+유형화!$F$73*hourly1!D4365/hourly1!$D$8763+유형화!$F$74*hourly1!E4365/hourly1!$E$8763</f>
        <v>212.99577817255511</v>
      </c>
      <c r="C4364" s="441">
        <f>hourly1!$F4365*유형화!$G$71/hourly1!$F$8763+유형화!$G$72*hourly1!$G4365/hourly1!$F$8763+유형화!$G$74*hourly1!I4365/hourly1!$I$8763</f>
        <v>0.53125882633121746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443">
        <f>유형화!$F$71*hourly1!B4366/hourly1!$B$8763+유형화!$F$72*hourly1!C4366/hourly1!$C$8763+유형화!$F$73*hourly1!D4366/hourly1!$D$8763+유형화!$F$74*hourly1!E4366/hourly1!$E$8763</f>
        <v>216.92297067819393</v>
      </c>
      <c r="C4365" s="441">
        <f>hourly1!$F4366*유형화!$G$71/hourly1!$F$8763+유형화!$G$72*hourly1!$G4366/hourly1!$F$8763+유형화!$G$74*hourly1!I4366/hourly1!$I$8763</f>
        <v>0.53525453671644807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443">
        <f>유형화!$F$71*hourly1!B4367/hourly1!$B$8763+유형화!$F$72*hourly1!C4367/hourly1!$C$8763+유형화!$F$73*hourly1!D4367/hourly1!$D$8763+유형화!$F$74*hourly1!E4367/hourly1!$E$8763</f>
        <v>94.919538809359182</v>
      </c>
      <c r="C4366" s="441">
        <f>hourly1!$F4367*유형화!$G$71/hourly1!$F$8763+유형화!$G$72*hourly1!$G4367/hourly1!$F$8763+유형화!$G$74*hourly1!I4367/hourly1!$I$8763</f>
        <v>0.46398843351392971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443">
        <f>유형화!$F$71*hourly1!B4368/hourly1!$B$8763+유형화!$F$72*hourly1!C4368/hourly1!$C$8763+유형화!$F$73*hourly1!D4368/hourly1!$D$8763+유형화!$F$74*hourly1!E4368/hourly1!$E$8763</f>
        <v>93.426713161850742</v>
      </c>
      <c r="C4367" s="441">
        <f>hourly1!$F4368*유형화!$G$71/hourly1!$F$8763+유형화!$G$72*hourly1!$G4368/hourly1!$F$8763+유형화!$G$74*hourly1!I4368/hourly1!$I$8763</f>
        <v>0.39662586604782024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443">
        <f>유형화!$F$71*hourly1!B4369/hourly1!$B$8763+유형화!$F$72*hourly1!C4369/hourly1!$C$8763+유형화!$F$73*hourly1!D4369/hourly1!$D$8763+유형화!$F$74*hourly1!E4369/hourly1!$E$8763</f>
        <v>90.040411658654833</v>
      </c>
      <c r="C4368" s="441">
        <f>hourly1!$F4369*유형화!$G$71/hourly1!$F$8763+유형화!$G$72*hourly1!$G4369/hourly1!$F$8763+유형화!$G$74*hourly1!I4369/hourly1!$I$8763</f>
        <v>0.31753207335893247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443">
        <f>유형화!$F$71*hourly1!B4370/hourly1!$B$8763+유형화!$F$72*hourly1!C4370/hourly1!$C$8763+유형화!$F$73*hourly1!D4370/hourly1!$D$8763+유형화!$F$74*hourly1!E4370/hourly1!$E$8763</f>
        <v>89.269425849127373</v>
      </c>
      <c r="C4369" s="441">
        <f>hourly1!$F4370*유형화!$G$71/hourly1!$F$8763+유형화!$G$72*hourly1!$G4370/hourly1!$F$8763+유형화!$G$74*hourly1!I4370/hourly1!$I$8763</f>
        <v>0.29389346017993467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443">
        <f>유형화!$F$71*hourly1!B4371/hourly1!$B$8763+유형화!$F$72*hourly1!C4371/hourly1!$C$8763+유형화!$F$73*hourly1!D4371/hourly1!$D$8763+유형화!$F$74*hourly1!E4371/hourly1!$E$8763</f>
        <v>88.247390798174436</v>
      </c>
      <c r="C4370" s="441">
        <f>hourly1!$F4371*유형화!$G$71/hourly1!$F$8763+유형화!$G$72*hourly1!$G4371/hourly1!$F$8763+유형화!$G$74*hourly1!I4371/hourly1!$I$8763</f>
        <v>0.25108706813711934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443">
        <f>유형화!$F$71*hourly1!B4372/hourly1!$B$8763+유형화!$F$72*hourly1!C4372/hourly1!$C$8763+유형화!$F$73*hourly1!D4372/hourly1!$D$8763+유형화!$F$74*hourly1!E4372/hourly1!$E$8763</f>
        <v>85.885614182421762</v>
      </c>
      <c r="C4371" s="441">
        <f>hourly1!$F4372*유형화!$G$71/hourly1!$F$8763+유형화!$G$72*hourly1!$G4372/hourly1!$F$8763+유형화!$G$74*hourly1!I4372/hourly1!$I$8763</f>
        <v>0.23659872937265916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443">
        <f>유형화!$F$71*hourly1!B4373/hourly1!$B$8763+유형화!$F$72*hourly1!C4373/hourly1!$C$8763+유형화!$F$73*hourly1!D4373/hourly1!$D$8763+유형화!$F$74*hourly1!E4373/hourly1!$E$8763</f>
        <v>85.626665183078842</v>
      </c>
      <c r="C4372" s="441">
        <f>hourly1!$F4373*유형화!$G$71/hourly1!$F$8763+유형화!$G$72*hourly1!$G4373/hourly1!$F$8763+유형화!$G$74*hourly1!I4373/hourly1!$I$8763</f>
        <v>0.2322842281131787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443">
        <f>유형화!$F$71*hourly1!B4374/hourly1!$B$8763+유형화!$F$72*hourly1!C4374/hourly1!$C$8763+유형화!$F$73*hourly1!D4374/hourly1!$D$8763+유형화!$F$74*hourly1!E4374/hourly1!$E$8763</f>
        <v>84.789283718653877</v>
      </c>
      <c r="C4373" s="441">
        <f>hourly1!$F4374*유형화!$G$71/hourly1!$F$8763+유형화!$G$72*hourly1!$G4374/hourly1!$F$8763+유형화!$G$74*hourly1!I4374/hourly1!$I$8763</f>
        <v>0.23229308173076293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443">
        <f>유형화!$F$71*hourly1!B4375/hourly1!$B$8763+유형화!$F$72*hourly1!C4375/hourly1!$C$8763+유형화!$F$73*hourly1!D4375/hourly1!$D$8763+유형화!$F$74*hourly1!E4375/hourly1!$E$8763</f>
        <v>83.975239581707342</v>
      </c>
      <c r="C4374" s="441">
        <f>hourly1!$F4375*유형화!$G$71/hourly1!$F$8763+유형화!$G$72*hourly1!$G4375/hourly1!$F$8763+유형화!$G$74*hourly1!I4375/hourly1!$I$8763</f>
        <v>0.23132852254381045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443">
        <f>유형화!$F$71*hourly1!B4376/hourly1!$B$8763+유형화!$F$72*hourly1!C4376/hourly1!$C$8763+유형화!$F$73*hourly1!D4376/hourly1!$D$8763+유형화!$F$74*hourly1!E4376/hourly1!$E$8763</f>
        <v>84.445766074781318</v>
      </c>
      <c r="C4375" s="441">
        <f>hourly1!$F4376*유형화!$G$71/hourly1!$F$8763+유형화!$G$72*hourly1!$G4376/hourly1!$F$8763+유형화!$G$74*hourly1!I4376/hourly1!$I$8763</f>
        <v>0.3689880252930447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443">
        <f>유형화!$F$71*hourly1!B4377/hourly1!$B$8763+유형화!$F$72*hourly1!C4377/hourly1!$C$8763+유형화!$F$73*hourly1!D4377/hourly1!$D$8763+유형화!$F$74*hourly1!E4377/hourly1!$E$8763</f>
        <v>101.52668110192724</v>
      </c>
      <c r="C4376" s="441">
        <f>hourly1!$F4377*유형화!$G$71/hourly1!$F$8763+유형화!$G$72*hourly1!$G4377/hourly1!$F$8763+유형화!$G$74*hourly1!I4377/hourly1!$I$8763</f>
        <v>0.61461945628354997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443">
        <f>유형화!$F$71*hourly1!B4378/hourly1!$B$8763+유형화!$F$72*hourly1!C4378/hourly1!$C$8763+유형화!$F$73*hourly1!D4378/hourly1!$D$8763+유형화!$F$74*hourly1!E4378/hourly1!$E$8763</f>
        <v>259.93191461893167</v>
      </c>
      <c r="C4377" s="441">
        <f>hourly1!$F4378*유형화!$G$71/hourly1!$F$8763+유형화!$G$72*hourly1!$G4378/hourly1!$F$8763+유형화!$G$74*hourly1!I4378/hourly1!$I$8763</f>
        <v>0.53926231470372898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443">
        <f>유형화!$F$71*hourly1!B4379/hourly1!$B$8763+유형화!$F$72*hourly1!C4379/hourly1!$C$8763+유형화!$F$73*hourly1!D4379/hourly1!$D$8763+유형화!$F$74*hourly1!E4379/hourly1!$E$8763</f>
        <v>500.56857094738052</v>
      </c>
      <c r="C4378" s="441">
        <f>hourly1!$F4379*유형화!$G$71/hourly1!$F$8763+유형화!$G$72*hourly1!$G4379/hourly1!$F$8763+유형화!$G$74*hourly1!I4379/hourly1!$I$8763</f>
        <v>0.48374594820656103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443">
        <f>유형화!$F$71*hourly1!B4380/hourly1!$B$8763+유형화!$F$72*hourly1!C4380/hourly1!$C$8763+유형화!$F$73*hourly1!D4380/hourly1!$D$8763+유형화!$F$74*hourly1!E4380/hourly1!$E$8763</f>
        <v>646.22736721808724</v>
      </c>
      <c r="C4379" s="441">
        <f>hourly1!$F4380*유형화!$G$71/hourly1!$F$8763+유형화!$G$72*hourly1!$G4380/hourly1!$F$8763+유형화!$G$74*hourly1!I4380/hourly1!$I$8763</f>
        <v>0.42033924984655413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443">
        <f>유형화!$F$71*hourly1!B4381/hourly1!$B$8763+유형화!$F$72*hourly1!C4381/hourly1!$C$8763+유형화!$F$73*hourly1!D4381/hourly1!$D$8763+유형화!$F$74*hourly1!E4381/hourly1!$E$8763</f>
        <v>716.45140115739616</v>
      </c>
      <c r="C4380" s="441">
        <f>hourly1!$F4381*유형화!$G$71/hourly1!$F$8763+유형화!$G$72*hourly1!$G4381/hourly1!$F$8763+유형화!$G$74*hourly1!I4381/hourly1!$I$8763</f>
        <v>0.39657207728893518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443">
        <f>유형화!$F$71*hourly1!B4382/hourly1!$B$8763+유형화!$F$72*hourly1!C4382/hourly1!$C$8763+유형화!$F$73*hourly1!D4382/hourly1!$D$8763+유형화!$F$74*hourly1!E4382/hourly1!$E$8763</f>
        <v>655.694547857202</v>
      </c>
      <c r="C4381" s="441">
        <f>hourly1!$F4382*유형화!$G$71/hourly1!$F$8763+유형화!$G$72*hourly1!$G4382/hourly1!$F$8763+유형화!$G$74*hourly1!I4382/hourly1!$I$8763</f>
        <v>0.38468318490369757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443">
        <f>유형화!$F$71*hourly1!B4383/hourly1!$B$8763+유형화!$F$72*hourly1!C4383/hourly1!$C$8763+유형화!$F$73*hourly1!D4383/hourly1!$D$8763+유형화!$F$74*hourly1!E4383/hourly1!$E$8763</f>
        <v>525.21046160397373</v>
      </c>
      <c r="C4382" s="441">
        <f>hourly1!$F4383*유형화!$G$71/hourly1!$F$8763+유형화!$G$72*hourly1!$G4383/hourly1!$F$8763+유형화!$G$74*hourly1!I4383/hourly1!$I$8763</f>
        <v>0.46781562195897852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443">
        <f>유형화!$F$71*hourly1!B4384/hourly1!$B$8763+유형화!$F$72*hourly1!C4384/hourly1!$C$8763+유형화!$F$73*hourly1!D4384/hourly1!$D$8763+유형화!$F$74*hourly1!E4384/hourly1!$E$8763</f>
        <v>639.48917839118269</v>
      </c>
      <c r="C4383" s="441">
        <f>hourly1!$F4384*유형화!$G$71/hourly1!$F$8763+유형화!$G$72*hourly1!$G4384/hourly1!$F$8763+유형화!$G$74*hourly1!I4384/hourly1!$I$8763</f>
        <v>0.44007547947225284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443">
        <f>유형화!$F$71*hourly1!B4385/hourly1!$B$8763+유형화!$F$72*hourly1!C4385/hourly1!$C$8763+유형화!$F$73*hourly1!D4385/hourly1!$D$8763+유형화!$F$74*hourly1!E4385/hourly1!$E$8763</f>
        <v>783.74014101395801</v>
      </c>
      <c r="C4384" s="441">
        <f>hourly1!$F4385*유형화!$G$71/hourly1!$F$8763+유형화!$G$72*hourly1!$G4385/hourly1!$F$8763+유형화!$G$74*hourly1!I4385/hourly1!$I$8763</f>
        <v>0.34510739301967192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443">
        <f>유형화!$F$71*hourly1!B4386/hourly1!$B$8763+유형화!$F$72*hourly1!C4386/hourly1!$C$8763+유형화!$F$73*hourly1!D4386/hourly1!$D$8763+유형화!$F$74*hourly1!E4386/hourly1!$E$8763</f>
        <v>726.85900187967513</v>
      </c>
      <c r="C4385" s="441">
        <f>hourly1!$F4386*유형화!$G$71/hourly1!$F$8763+유형화!$G$72*hourly1!$G4386/hourly1!$F$8763+유형화!$G$74*hourly1!I4386/hourly1!$I$8763</f>
        <v>0.3293053835858441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443">
        <f>유형화!$F$71*hourly1!B4387/hourly1!$B$8763+유형화!$F$72*hourly1!C4387/hourly1!$C$8763+유형화!$F$73*hourly1!D4387/hourly1!$D$8763+유형화!$F$74*hourly1!E4387/hourly1!$E$8763</f>
        <v>658.62804919852931</v>
      </c>
      <c r="C4386" s="441">
        <f>hourly1!$F4387*유형화!$G$71/hourly1!$F$8763+유형화!$G$72*hourly1!$G4387/hourly1!$F$8763+유형화!$G$74*hourly1!I4387/hourly1!$I$8763</f>
        <v>0.34511297201157431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443">
        <f>유형화!$F$71*hourly1!B4388/hourly1!$B$8763+유형화!$F$72*hourly1!C4388/hourly1!$C$8763+유형화!$F$73*hourly1!D4388/hourly1!$D$8763+유형화!$F$74*hourly1!E4388/hourly1!$E$8763</f>
        <v>493.14721903379552</v>
      </c>
      <c r="C4387" s="441">
        <f>hourly1!$F4388*유형화!$G$71/hourly1!$F$8763+유형화!$G$72*hourly1!$G4388/hourly1!$F$8763+유형화!$G$74*hourly1!I4388/hourly1!$I$8763</f>
        <v>0.44008530334929835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443">
        <f>유형화!$F$71*hourly1!B4389/hourly1!$B$8763+유형화!$F$72*hourly1!C4389/hourly1!$C$8763+유형화!$F$73*hourly1!D4389/hourly1!$D$8763+유형화!$F$74*hourly1!E4389/hourly1!$E$8763</f>
        <v>250.17077298707093</v>
      </c>
      <c r="C4388" s="441">
        <f>hourly1!$F4389*유형화!$G$71/hourly1!$F$8763+유형화!$G$72*hourly1!$G4389/hourly1!$F$8763+유형화!$G$74*hourly1!I4389/hourly1!$I$8763</f>
        <v>0.53120534077841408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443">
        <f>유형화!$F$71*hourly1!B4390/hourly1!$B$8763+유형화!$F$72*hourly1!C4390/hourly1!$C$8763+유형화!$F$73*hourly1!D4390/hourly1!$D$8763+유형화!$F$74*hourly1!E4390/hourly1!$E$8763</f>
        <v>254.26626120310945</v>
      </c>
      <c r="C4389" s="441">
        <f>hourly1!$F4390*유형화!$G$71/hourly1!$F$8763+유형화!$G$72*hourly1!$G4390/hourly1!$F$8763+유형화!$G$74*hourly1!I4390/hourly1!$I$8763</f>
        <v>0.53518728560753814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443">
        <f>유형화!$F$71*hourly1!B4391/hourly1!$B$8763+유형화!$F$72*hourly1!C4391/hourly1!$C$8763+유형화!$F$73*hourly1!D4391/hourly1!$D$8763+유형화!$F$74*hourly1!E4391/hourly1!$E$8763</f>
        <v>114.21271893953197</v>
      </c>
      <c r="C4390" s="441">
        <f>hourly1!$F4391*유형화!$G$71/hourly1!$F$8763+유형화!$G$72*hourly1!$G4391/hourly1!$F$8763+유형화!$G$74*hourly1!I4391/hourly1!$I$8763</f>
        <v>0.46395113916588704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443">
        <f>유형화!$F$71*hourly1!B4392/hourly1!$B$8763+유형화!$F$72*hourly1!C4392/hourly1!$C$8763+유형화!$F$73*hourly1!D4392/hourly1!$D$8763+유형화!$F$74*hourly1!E4392/hourly1!$E$8763</f>
        <v>97.645699613851093</v>
      </c>
      <c r="C4391" s="441">
        <f>hourly1!$F4392*유형화!$G$71/hourly1!$F$8763+유형화!$G$72*hourly1!$G4392/hourly1!$F$8763+유형화!$G$74*hourly1!I4392/hourly1!$I$8763</f>
        <v>0.3965869343869361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443">
        <f>유형화!$F$71*hourly1!B4393/hourly1!$B$8763+유형화!$F$72*hourly1!C4393/hourly1!$C$8763+유형화!$F$73*hourly1!D4393/hourly1!$D$8763+유형화!$F$74*hourly1!E4393/hourly1!$E$8763</f>
        <v>92.303156122218184</v>
      </c>
      <c r="C4392" s="441">
        <f>hourly1!$F4393*유형화!$G$71/hourly1!$F$8763+유형화!$G$72*hourly1!$G4393/hourly1!$F$8763+유형화!$G$74*hourly1!I4393/hourly1!$I$8763</f>
        <v>0.31752588795486675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443">
        <f>유형화!$F$71*hourly1!B4394/hourly1!$B$8763+유형화!$F$72*hourly1!C4394/hourly1!$C$8763+유형화!$F$73*hourly1!D4394/hourly1!$D$8763+유형화!$F$74*hourly1!E4394/hourly1!$E$8763</f>
        <v>80.378763603430897</v>
      </c>
      <c r="C4393" s="441">
        <f>hourly1!$F4394*유형화!$G$71/hourly1!$F$8763+유형화!$G$72*hourly1!$G4394/hourly1!$F$8763+유형화!$G$74*hourly1!I4394/hourly1!$I$8763</f>
        <v>0.29395064484693428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443">
        <f>유형화!$F$71*hourly1!B4395/hourly1!$B$8763+유형화!$F$72*hourly1!C4395/hourly1!$C$8763+유형화!$F$73*hourly1!D4395/hourly1!$D$8763+유형화!$F$74*hourly1!E4395/hourly1!$E$8763</f>
        <v>78.408048695623705</v>
      </c>
      <c r="C4394" s="441">
        <f>hourly1!$F4395*유형화!$G$71/hourly1!$F$8763+유형화!$G$72*hourly1!$G4395/hourly1!$F$8763+유형화!$G$74*hourly1!I4395/hourly1!$I$8763</f>
        <v>0.2511298808358487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443">
        <f>유형화!$F$71*hourly1!B4396/hourly1!$B$8763+유형화!$F$72*hourly1!C4396/hourly1!$C$8763+유형화!$F$73*hourly1!D4396/hourly1!$D$8763+유형화!$F$74*hourly1!E4396/hourly1!$E$8763</f>
        <v>77.243546361020236</v>
      </c>
      <c r="C4395" s="441">
        <f>hourly1!$F4396*유형화!$G$71/hourly1!$F$8763+유형화!$G$72*hourly1!$G4396/hourly1!$F$8763+유형화!$G$74*hourly1!I4396/hourly1!$I$8763</f>
        <v>0.23663450769029415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443">
        <f>유형화!$F$71*hourly1!B4397/hourly1!$B$8763+유형화!$F$72*hourly1!C4397/hourly1!$C$8763+유형화!$F$73*hourly1!D4397/hourly1!$D$8763+유형화!$F$74*hourly1!E4397/hourly1!$E$8763</f>
        <v>74.899923734234804</v>
      </c>
      <c r="C4396" s="441">
        <f>hourly1!$F4397*유형화!$G$71/hourly1!$F$8763+유형화!$G$72*hourly1!$G4397/hourly1!$F$8763+유형화!$G$74*hourly1!I4397/hourly1!$I$8763</f>
        <v>0.23247906834124857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443">
        <f>유형화!$F$71*hourly1!B4398/hourly1!$B$8763+유형화!$F$72*hourly1!C4398/hourly1!$C$8763+유형화!$F$73*hourly1!D4398/hourly1!$D$8763+유형화!$F$74*hourly1!E4398/hourly1!$E$8763</f>
        <v>75.047695927965648</v>
      </c>
      <c r="C4397" s="441">
        <f>hourly1!$F4398*유형화!$G$71/hourly1!$F$8763+유형화!$G$72*hourly1!$G4398/hourly1!$F$8763+유형화!$G$74*hourly1!I4398/hourly1!$I$8763</f>
        <v>0.23242327842222452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443">
        <f>유형화!$F$71*hourly1!B4399/hourly1!$B$8763+유형화!$F$72*hourly1!C4399/hourly1!$C$8763+유형화!$F$73*hourly1!D4399/hourly1!$D$8763+유형화!$F$74*hourly1!E4399/hourly1!$E$8763</f>
        <v>75.095848921169122</v>
      </c>
      <c r="C4398" s="441">
        <f>hourly1!$F4399*유형화!$G$71/hourly1!$F$8763+유형화!$G$72*hourly1!$G4399/hourly1!$F$8763+유형화!$G$74*hourly1!I4399/hourly1!$I$8763</f>
        <v>0.23139971533178241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443">
        <f>유형화!$F$71*hourly1!B4400/hourly1!$B$8763+유형화!$F$72*hourly1!C4400/hourly1!$C$8763+유형화!$F$73*hourly1!D4400/hourly1!$D$8763+유형화!$F$74*hourly1!E4400/hourly1!$E$8763</f>
        <v>76.101281357352889</v>
      </c>
      <c r="C4399" s="441">
        <f>hourly1!$F4400*유형화!$G$71/hourly1!$F$8763+유형화!$G$72*hourly1!$G4400/hourly1!$F$8763+유형화!$G$74*hourly1!I4400/hourly1!$I$8763</f>
        <v>0.36912610534262857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443">
        <f>유형화!$F$71*hourly1!B4401/hourly1!$B$8763+유형화!$F$72*hourly1!C4401/hourly1!$C$8763+유형화!$F$73*hourly1!D4401/hourly1!$D$8763+유형화!$F$74*hourly1!E4401/hourly1!$E$8763</f>
        <v>83.788268500251434</v>
      </c>
      <c r="C4400" s="441">
        <f>hourly1!$F4401*유형화!$G$71/hourly1!$F$8763+유형화!$G$72*hourly1!$G4401/hourly1!$F$8763+유형화!$G$74*hourly1!I4401/hourly1!$I$8763</f>
        <v>0.61489240239825405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443">
        <f>유형화!$F$71*hourly1!B4402/hourly1!$B$8763+유형화!$F$72*hourly1!C4402/hourly1!$C$8763+유형화!$F$73*hourly1!D4402/hourly1!$D$8763+유형화!$F$74*hourly1!E4402/hourly1!$E$8763</f>
        <v>203.58030477907448</v>
      </c>
      <c r="C4401" s="441">
        <f>hourly1!$F4402*유형화!$G$71/hourly1!$F$8763+유형화!$G$72*hourly1!$G4402/hourly1!$F$8763+유형화!$G$74*hourly1!I4402/hourly1!$I$8763</f>
        <v>0.53957394991445184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443">
        <f>유형화!$F$71*hourly1!B4403/hourly1!$B$8763+유형화!$F$72*hourly1!C4403/hourly1!$C$8763+유형화!$F$73*hourly1!D4403/hourly1!$D$8763+유형화!$F$74*hourly1!E4403/hourly1!$E$8763</f>
        <v>357.56777116283479</v>
      </c>
      <c r="C4402" s="441">
        <f>hourly1!$F4403*유형화!$G$71/hourly1!$F$8763+유형화!$G$72*hourly1!$G4403/hourly1!$F$8763+유형화!$G$74*hourly1!I4403/hourly1!$I$8763</f>
        <v>0.48402780858006567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443">
        <f>유형화!$F$71*hourly1!B4404/hourly1!$B$8763+유형화!$F$72*hourly1!C4404/hourly1!$C$8763+유형화!$F$73*hourly1!D4404/hourly1!$D$8763+유형화!$F$74*hourly1!E4404/hourly1!$E$8763</f>
        <v>474.00147838624116</v>
      </c>
      <c r="C4403" s="441">
        <f>hourly1!$F4404*유형화!$G$71/hourly1!$F$8763+유형화!$G$72*hourly1!$G4404/hourly1!$F$8763+유형화!$G$74*hourly1!I4404/hourly1!$I$8763</f>
        <v>0.42057672084970366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443">
        <f>유형화!$F$71*hourly1!B4405/hourly1!$B$8763+유형화!$F$72*hourly1!C4405/hourly1!$C$8763+유형화!$F$73*hourly1!D4405/hourly1!$D$8763+유형화!$F$74*hourly1!E4405/hourly1!$E$8763</f>
        <v>570.60134696066518</v>
      </c>
      <c r="C4404" s="441">
        <f>hourly1!$F4405*유형화!$G$71/hourly1!$F$8763+유형화!$G$72*hourly1!$G4405/hourly1!$F$8763+유형화!$G$74*hourly1!I4405/hourly1!$I$8763</f>
        <v>0.39677759037107974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443">
        <f>유형화!$F$71*hourly1!B4406/hourly1!$B$8763+유형화!$F$72*hourly1!C4406/hourly1!$C$8763+유형화!$F$73*hourly1!D4406/hourly1!$D$8763+유형화!$F$74*hourly1!E4406/hourly1!$E$8763</f>
        <v>497.56843526852015</v>
      </c>
      <c r="C4405" s="441">
        <f>hourly1!$F4406*유형화!$G$71/hourly1!$F$8763+유형화!$G$72*hourly1!$G4406/hourly1!$F$8763+유형화!$G$74*hourly1!I4406/hourly1!$I$8763</f>
        <v>0.38487141523918678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443">
        <f>유형화!$F$71*hourly1!B4407/hourly1!$B$8763+유형화!$F$72*hourly1!C4407/hourly1!$C$8763+유형화!$F$73*hourly1!D4407/hourly1!$D$8763+유형화!$F$74*hourly1!E4407/hourly1!$E$8763</f>
        <v>344.51995265337405</v>
      </c>
      <c r="C4406" s="441">
        <f>hourly1!$F4407*유형화!$G$71/hourly1!$F$8763+유형화!$G$72*hourly1!$G4407/hourly1!$F$8763+유형화!$G$74*hourly1!I4407/hourly1!$I$8763</f>
        <v>0.46804842358847121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443">
        <f>유형화!$F$71*hourly1!B4408/hourly1!$B$8763+유형화!$F$72*hourly1!C4408/hourly1!$C$8763+유형화!$F$73*hourly1!D4408/hourly1!$D$8763+유형화!$F$74*hourly1!E4408/hourly1!$E$8763</f>
        <v>440.4949141409603</v>
      </c>
      <c r="C4407" s="441">
        <f>hourly1!$F4408*유형화!$G$71/hourly1!$F$8763+유형화!$G$72*hourly1!$G4408/hourly1!$F$8763+유형화!$G$74*hourly1!I4408/hourly1!$I$8763</f>
        <v>0.44029287823279817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443">
        <f>유형화!$F$71*hourly1!B4409/hourly1!$B$8763+유형화!$F$72*hourly1!C4409/hourly1!$C$8763+유형화!$F$73*hourly1!D4409/hourly1!$D$8763+유형화!$F$74*hourly1!E4409/hourly1!$E$8763</f>
        <v>590.88104766668948</v>
      </c>
      <c r="C4408" s="441">
        <f>hourly1!$F4409*유형화!$G$71/hourly1!$F$8763+유형화!$G$72*hourly1!$G4409/hourly1!$F$8763+유형화!$G$74*hourly1!I4409/hourly1!$I$8763</f>
        <v>0.34524808064155865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443">
        <f>유형화!$F$71*hourly1!B4410/hourly1!$B$8763+유형화!$F$72*hourly1!C4410/hourly1!$C$8763+유형화!$F$73*hourly1!D4410/hourly1!$D$8763+유형화!$F$74*hourly1!E4410/hourly1!$E$8763</f>
        <v>510.70458384585345</v>
      </c>
      <c r="C4409" s="441">
        <f>hourly1!$F4410*유형화!$G$71/hourly1!$F$8763+유형화!$G$72*hourly1!$G4410/hourly1!$F$8763+유형화!$G$74*hourly1!I4410/hourly1!$I$8763</f>
        <v>0.32943394296446471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443">
        <f>유형화!$F$71*hourly1!B4411/hourly1!$B$8763+유형화!$F$72*hourly1!C4411/hourly1!$C$8763+유형화!$F$73*hourly1!D4411/hourly1!$D$8763+유형화!$F$74*hourly1!E4411/hourly1!$E$8763</f>
        <v>425.76540139624831</v>
      </c>
      <c r="C4410" s="441">
        <f>hourly1!$F4411*유형화!$G$71/hourly1!$F$8763+유형화!$G$72*hourly1!$G4411/hourly1!$F$8763+유형화!$G$74*hourly1!I4411/hourly1!$I$8763</f>
        <v>0.3452528712976487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443">
        <f>유형화!$F$71*hourly1!B4412/hourly1!$B$8763+유형화!$F$72*hourly1!C4412/hourly1!$C$8763+유형화!$F$73*hourly1!D4412/hourly1!$D$8763+유형화!$F$74*hourly1!E4412/hourly1!$E$8763</f>
        <v>249.42793291332282</v>
      </c>
      <c r="C4411" s="441">
        <f>hourly1!$F4412*유형화!$G$71/hourly1!$F$8763+유형화!$G$72*hourly1!$G4412/hourly1!$F$8763+유형화!$G$74*hourly1!I4412/hourly1!$I$8763</f>
        <v>0.44030573417066021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443">
        <f>유형화!$F$71*hourly1!B4413/hourly1!$B$8763+유형화!$F$72*hourly1!C4413/hourly1!$C$8763+유형화!$F$73*hourly1!D4413/hourly1!$D$8763+유형화!$F$74*hourly1!E4413/hourly1!$E$8763</f>
        <v>185.96080414908874</v>
      </c>
      <c r="C4412" s="441">
        <f>hourly1!$F4413*유형화!$G$71/hourly1!$F$8763+유형화!$G$72*hourly1!$G4413/hourly1!$F$8763+유형화!$G$74*hourly1!I4413/hourly1!$I$8763</f>
        <v>0.5315146109816995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443">
        <f>유형화!$F$71*hourly1!B4414/hourly1!$B$8763+유형화!$F$72*hourly1!C4414/hourly1!$C$8763+유형화!$F$73*hourly1!D4414/hourly1!$D$8763+유형화!$F$74*hourly1!E4414/hourly1!$E$8763</f>
        <v>200.41236438902723</v>
      </c>
      <c r="C4413" s="441">
        <f>hourly1!$F4414*유형화!$G$71/hourly1!$F$8763+유형화!$G$72*hourly1!$G4414/hourly1!$F$8763+유형화!$G$74*hourly1!I4414/hourly1!$I$8763</f>
        <v>0.53548618616283106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443">
        <f>유형화!$F$71*hourly1!B4415/hourly1!$B$8763+유형화!$F$72*hourly1!C4415/hourly1!$C$8763+유형화!$F$73*hourly1!D4415/hourly1!$D$8763+유형화!$F$74*hourly1!E4415/hourly1!$E$8763</f>
        <v>83.75480388201656</v>
      </c>
      <c r="C4414" s="441">
        <f>hourly1!$F4415*유형화!$G$71/hourly1!$F$8763+유형화!$G$72*hourly1!$G4415/hourly1!$F$8763+유형화!$G$74*hourly1!I4415/hourly1!$I$8763</f>
        <v>0.4641960690386453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443">
        <f>유형화!$F$71*hourly1!B4416/hourly1!$B$8763+유형화!$F$72*hourly1!C4416/hourly1!$C$8763+유형화!$F$73*hourly1!D4416/hourly1!$D$8763+유형화!$F$74*hourly1!E4416/hourly1!$E$8763</f>
        <v>79.627702465386676</v>
      </c>
      <c r="C4415" s="441">
        <f>hourly1!$F4416*유형화!$G$71/hourly1!$F$8763+유형화!$G$72*hourly1!$G4416/hourly1!$F$8763+유형화!$G$74*hourly1!I4416/hourly1!$I$8763</f>
        <v>0.39684077851849608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443">
        <f>유형화!$F$71*hourly1!B4417/hourly1!$B$8763+유형화!$F$72*hourly1!C4417/hourly1!$C$8763+유형화!$F$73*hourly1!D4417/hourly1!$D$8763+유형화!$F$74*hourly1!E4417/hourly1!$E$8763</f>
        <v>76.328656008792095</v>
      </c>
      <c r="C4416" s="441">
        <f>hourly1!$F4417*유형화!$G$71/hourly1!$F$8763+유형화!$G$72*hourly1!$G4417/hourly1!$F$8763+유형화!$G$74*hourly1!I4417/hourly1!$I$8763</f>
        <v>0.31769920055113865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443">
        <f>유형화!$F$71*hourly1!B4418/hourly1!$B$8763+유형화!$F$72*hourly1!C4418/hourly1!$C$8763+유형화!$F$73*hourly1!D4418/hourly1!$D$8763+유형화!$F$74*hourly1!E4418/hourly1!$E$8763</f>
        <v>75.192500922784646</v>
      </c>
      <c r="C4417" s="441">
        <f>hourly1!$F4418*유형화!$G$71/hourly1!$F$8763+유형화!$G$72*hourly1!$G4418/hourly1!$F$8763+유형화!$G$74*hourly1!I4418/hourly1!$I$8763</f>
        <v>0.29405191567820615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443">
        <f>유형화!$F$71*hourly1!B4419/hourly1!$B$8763+유형화!$F$72*hourly1!C4419/hourly1!$C$8763+유형화!$F$73*hourly1!D4419/hourly1!$D$8763+유형화!$F$74*hourly1!E4419/hourly1!$E$8763</f>
        <v>75.151140255524723</v>
      </c>
      <c r="C4418" s="441">
        <f>hourly1!$F4419*유형화!$G$71/hourly1!$F$8763+유형화!$G$72*hourly1!$G4419/hourly1!$F$8763+유형화!$G$74*hourly1!I4419/hourly1!$I$8763</f>
        <v>0.25121374763803372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443">
        <f>유형화!$F$71*hourly1!B4420/hourly1!$B$8763+유형화!$F$72*hourly1!C4420/hourly1!$C$8763+유형화!$F$73*hourly1!D4420/hourly1!$D$8763+유형화!$F$74*hourly1!E4420/hourly1!$E$8763</f>
        <v>74.820477694360463</v>
      </c>
      <c r="C4419" s="441">
        <f>hourly1!$F4420*유형화!$G$71/hourly1!$F$8763+유형화!$G$72*hourly1!$G4420/hourly1!$F$8763+유형화!$G$74*hourly1!I4420/hourly1!$I$8763</f>
        <v>0.23673990212427656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443">
        <f>유형화!$F$71*hourly1!B4421/hourly1!$B$8763+유형화!$F$72*hourly1!C4421/hourly1!$C$8763+유형화!$F$73*hourly1!D4421/hourly1!$D$8763+유형화!$F$74*hourly1!E4421/hourly1!$E$8763</f>
        <v>74.811775174868231</v>
      </c>
      <c r="C4420" s="441">
        <f>hourly1!$F4421*유형화!$G$71/hourly1!$F$8763+유형화!$G$72*hourly1!$G4421/hourly1!$F$8763+유형화!$G$74*hourly1!I4421/hourly1!$I$8763</f>
        <v>0.23262612329084989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443">
        <f>유형화!$F$71*hourly1!B4422/hourly1!$B$8763+유형화!$F$72*hourly1!C4422/hourly1!$C$8763+유형화!$F$73*hourly1!D4422/hourly1!$D$8763+유형화!$F$74*hourly1!E4422/hourly1!$E$8763</f>
        <v>74.803641447499686</v>
      </c>
      <c r="C4421" s="441">
        <f>hourly1!$F4422*유형화!$G$71/hourly1!$F$8763+유형화!$G$72*hourly1!$G4422/hourly1!$F$8763+유형화!$G$74*hourly1!I4422/hourly1!$I$8763</f>
        <v>0.2326542608152273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443">
        <f>유형화!$F$71*hourly1!B4423/hourly1!$B$8763+유형화!$F$72*hourly1!C4423/hourly1!$C$8763+유형화!$F$73*hourly1!D4423/hourly1!$D$8763+유형화!$F$74*hourly1!E4423/hourly1!$E$8763</f>
        <v>74.794787250107802</v>
      </c>
      <c r="C4422" s="441">
        <f>hourly1!$F4423*유형화!$G$71/hourly1!$F$8763+유형화!$G$72*hourly1!$G4423/hourly1!$F$8763+유형화!$G$74*hourly1!I4423/hourly1!$I$8763</f>
        <v>0.23156047519627457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443">
        <f>유형화!$F$71*hourly1!B4424/hourly1!$B$8763+유형화!$F$72*hourly1!C4424/hourly1!$C$8763+유형화!$F$73*hourly1!D4424/hourly1!$D$8763+유형화!$F$74*hourly1!E4424/hourly1!$E$8763</f>
        <v>75.834062817650249</v>
      </c>
      <c r="C4423" s="441">
        <f>hourly1!$F4424*유형화!$G$71/hourly1!$F$8763+유형화!$G$72*hourly1!$G4424/hourly1!$F$8763+유형화!$G$74*hourly1!I4424/hourly1!$I$8763</f>
        <v>0.36933234611936849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443">
        <f>유형화!$F$71*hourly1!B4425/hourly1!$B$8763+유형화!$F$72*hourly1!C4425/hourly1!$C$8763+유형화!$F$73*hourly1!D4425/hourly1!$D$8763+유형화!$F$74*hourly1!E4425/hourly1!$E$8763</f>
        <v>82.662220573019056</v>
      </c>
      <c r="C4424" s="441">
        <f>hourly1!$F4425*유형화!$G$71/hourly1!$F$8763+유형화!$G$72*hourly1!$G4425/hourly1!$F$8763+유형화!$G$74*hourly1!I4425/hourly1!$I$8763</f>
        <v>0.61539038806675994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443">
        <f>유형화!$F$71*hourly1!B4426/hourly1!$B$8763+유형화!$F$72*hourly1!C4426/hourly1!$C$8763+유형화!$F$73*hourly1!D4426/hourly1!$D$8763+유형화!$F$74*hourly1!E4426/hourly1!$E$8763</f>
        <v>172.74925402866455</v>
      </c>
      <c r="C4425" s="441">
        <f>hourly1!$F4426*유형화!$G$71/hourly1!$F$8763+유형화!$G$72*hourly1!$G4426/hourly1!$F$8763+유형화!$G$74*hourly1!I4426/hourly1!$I$8763</f>
        <v>0.54000292587877363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443">
        <f>유형화!$F$71*hourly1!B4427/hourly1!$B$8763+유형화!$F$72*hourly1!C4427/hourly1!$C$8763+유형화!$F$73*hourly1!D4427/hourly1!$D$8763+유형화!$F$74*hourly1!E4427/hourly1!$E$8763</f>
        <v>289.69533446392666</v>
      </c>
      <c r="C4426" s="441">
        <f>hourly1!$F4427*유형화!$G$71/hourly1!$F$8763+유형화!$G$72*hourly1!$G4427/hourly1!$F$8763+유형화!$G$74*hourly1!I4427/hourly1!$I$8763</f>
        <v>0.48438031597059406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443">
        <f>유형화!$F$71*hourly1!B4428/hourly1!$B$8763+유형화!$F$72*hourly1!C4428/hourly1!$C$8763+유형화!$F$73*hourly1!D4428/hourly1!$D$8763+유형화!$F$74*hourly1!E4428/hourly1!$E$8763</f>
        <v>359.77816827694375</v>
      </c>
      <c r="C4427" s="441">
        <f>hourly1!$F4428*유형화!$G$71/hourly1!$F$8763+유형화!$G$72*hourly1!$G4428/hourly1!$F$8763+유형화!$G$74*hourly1!I4428/hourly1!$I$8763</f>
        <v>0.42078951087780792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443">
        <f>유형화!$F$71*hourly1!B4429/hourly1!$B$8763+유형화!$F$72*hourly1!C4429/hourly1!$C$8763+유형화!$F$73*hourly1!D4429/hourly1!$D$8763+유형화!$F$74*hourly1!E4429/hourly1!$E$8763</f>
        <v>475.39325405205284</v>
      </c>
      <c r="C4428" s="441">
        <f>hourly1!$F4429*유형화!$G$71/hourly1!$F$8763+유형화!$G$72*hourly1!$G4429/hourly1!$F$8763+유형화!$G$74*hourly1!I4429/hourly1!$I$8763</f>
        <v>0.39690069204023054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443">
        <f>유형화!$F$71*hourly1!B4430/hourly1!$B$8763+유형화!$F$72*hourly1!C4430/hourly1!$C$8763+유형화!$F$73*hourly1!D4430/hourly1!$D$8763+유형화!$F$74*hourly1!E4430/hourly1!$E$8763</f>
        <v>402.46381650009528</v>
      </c>
      <c r="C4429" s="441">
        <f>hourly1!$F4430*유형화!$G$71/hourly1!$F$8763+유형화!$G$72*hourly1!$G4430/hourly1!$F$8763+유형화!$G$74*hourly1!I4430/hourly1!$I$8763</f>
        <v>0.38499148484752171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443">
        <f>유형화!$F$71*hourly1!B4431/hourly1!$B$8763+유형화!$F$72*hourly1!C4431/hourly1!$C$8763+유형화!$F$73*hourly1!D4431/hourly1!$D$8763+유형화!$F$74*hourly1!E4431/hourly1!$E$8763</f>
        <v>262.25828575746777</v>
      </c>
      <c r="C4430" s="441">
        <f>hourly1!$F4431*유형화!$G$71/hourly1!$F$8763+유형화!$G$72*hourly1!$G4431/hourly1!$F$8763+유형화!$G$74*hourly1!I4431/hourly1!$I$8763</f>
        <v>0.46814939121366206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443">
        <f>유형화!$F$71*hourly1!B4432/hourly1!$B$8763+유형화!$F$72*hourly1!C4432/hourly1!$C$8763+유형화!$F$73*hourly1!D4432/hourly1!$D$8763+유형화!$F$74*hourly1!E4432/hourly1!$E$8763</f>
        <v>348.19676342766678</v>
      </c>
      <c r="C4431" s="441">
        <f>hourly1!$F4432*유형화!$G$71/hourly1!$F$8763+유형화!$G$72*hourly1!$G4432/hourly1!$F$8763+유형화!$G$74*hourly1!I4432/hourly1!$I$8763</f>
        <v>0.44039208726271484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443">
        <f>유형화!$F$71*hourly1!B4433/hourly1!$B$8763+유형화!$F$72*hourly1!C4433/hourly1!$C$8763+유형화!$F$73*hourly1!D4433/hourly1!$D$8763+유형화!$F$74*hourly1!E4433/hourly1!$E$8763</f>
        <v>524.26498030777202</v>
      </c>
      <c r="C4432" s="441">
        <f>hourly1!$F4433*유형화!$G$71/hourly1!$F$8763+유형화!$G$72*hourly1!$G4433/hourly1!$F$8763+유형화!$G$74*hourly1!I4433/hourly1!$I$8763</f>
        <v>0.34530211196530908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443">
        <f>유형화!$F$71*hourly1!B4434/hourly1!$B$8763+유형화!$F$72*hourly1!C4434/hourly1!$C$8763+유형화!$F$73*hourly1!D4434/hourly1!$D$8763+유형화!$F$74*hourly1!E4434/hourly1!$E$8763</f>
        <v>448.60570268738513</v>
      </c>
      <c r="C4433" s="441">
        <f>hourly1!$F4434*유형화!$G$71/hourly1!$F$8763+유형화!$G$72*hourly1!$G4434/hourly1!$F$8763+유형화!$G$74*hourly1!I4434/hourly1!$I$8763</f>
        <v>0.32947912067063151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443">
        <f>유형화!$F$71*hourly1!B4435/hourly1!$B$8763+유형화!$F$72*hourly1!C4435/hourly1!$C$8763+유형화!$F$73*hourly1!D4435/hourly1!$D$8763+유형화!$F$74*hourly1!E4435/hourly1!$E$8763</f>
        <v>381.99156147338965</v>
      </c>
      <c r="C4434" s="441">
        <f>hourly1!$F4435*유형화!$G$71/hourly1!$F$8763+유형화!$G$72*hourly1!$G4435/hourly1!$F$8763+유형화!$G$74*hourly1!I4435/hourly1!$I$8763</f>
        <v>0.34530465889639494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443">
        <f>유형화!$F$71*hourly1!B4436/hourly1!$B$8763+유형화!$F$72*hourly1!C4436/hourly1!$C$8763+유형화!$F$73*hourly1!D4436/hourly1!$D$8763+유형화!$F$74*hourly1!E4436/hourly1!$E$8763</f>
        <v>211.70011077459213</v>
      </c>
      <c r="C4435" s="441">
        <f>hourly1!$F4436*유형화!$G$71/hourly1!$F$8763+유형화!$G$72*hourly1!$G4436/hourly1!$F$8763+유형화!$G$74*hourly1!I4436/hourly1!$I$8763</f>
        <v>0.44037856427147315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443">
        <f>유형화!$F$71*hourly1!B4437/hourly1!$B$8763+유형화!$F$72*hourly1!C4437/hourly1!$C$8763+유형화!$F$73*hourly1!D4437/hourly1!$D$8763+유형화!$F$74*hourly1!E4437/hourly1!$E$8763</f>
        <v>178.51433093064162</v>
      </c>
      <c r="C4436" s="441">
        <f>hourly1!$F4437*유형화!$G$71/hourly1!$F$8763+유형화!$G$72*hourly1!$G4437/hourly1!$F$8763+유형화!$G$74*hourly1!I4437/hourly1!$I$8763</f>
        <v>0.53154547736081159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443">
        <f>유형화!$F$71*hourly1!B4438/hourly1!$B$8763+유형화!$F$72*hourly1!C4438/hourly1!$C$8763+유형화!$F$73*hourly1!D4438/hourly1!$D$8763+유형화!$F$74*hourly1!E4438/hourly1!$E$8763</f>
        <v>182.85674779912804</v>
      </c>
      <c r="C4437" s="441">
        <f>hourly1!$F4438*유형화!$G$71/hourly1!$F$8763+유형화!$G$72*hourly1!$G4438/hourly1!$F$8763+유형화!$G$74*hourly1!I4438/hourly1!$I$8763</f>
        <v>0.53554421980685929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443">
        <f>유형화!$F$71*hourly1!B4439/hourly1!$B$8763+유형화!$F$72*hourly1!C4439/hourly1!$C$8763+유형화!$F$73*hourly1!D4439/hourly1!$D$8763+유형화!$F$74*hourly1!E4439/hourly1!$E$8763</f>
        <v>81.748400468004704</v>
      </c>
      <c r="C4438" s="441">
        <f>hourly1!$F4439*유형화!$G$71/hourly1!$F$8763+유형화!$G$72*hourly1!$G4439/hourly1!$F$8763+유형화!$G$74*hourly1!I4439/hourly1!$I$8763</f>
        <v>0.46428963843544319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443">
        <f>유형화!$F$71*hourly1!B4440/hourly1!$B$8763+유형화!$F$72*hourly1!C4440/hourly1!$C$8763+유형화!$F$73*hourly1!D4440/hourly1!$D$8763+유형화!$F$74*hourly1!E4440/hourly1!$E$8763</f>
        <v>78.445150460725245</v>
      </c>
      <c r="C4439" s="441">
        <f>hourly1!$F4440*유형화!$G$71/hourly1!$F$8763+유형화!$G$72*hourly1!$G4440/hourly1!$F$8763+유형화!$G$74*hourly1!I4440/hourly1!$I$8763</f>
        <v>0.39691664068012489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443">
        <f>유형화!$F$71*hourly1!B4441/hourly1!$B$8763+유형화!$F$72*hourly1!C4441/hourly1!$C$8763+유형화!$F$73*hourly1!D4441/hourly1!$D$8763+유형화!$F$74*hourly1!E4441/hourly1!$E$8763</f>
        <v>76.25380296531641</v>
      </c>
      <c r="C4440" s="441">
        <f>hourly1!$F4441*유형화!$G$71/hourly1!$F$8763+유형화!$G$72*hourly1!$G4441/hourly1!$F$8763+유형화!$G$74*hourly1!I4441/hourly1!$I$8763</f>
        <v>0.31774377184514158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443">
        <f>유형화!$F$71*hourly1!B4442/hourly1!$B$8763+유형화!$F$72*hourly1!C4442/hourly1!$C$8763+유형화!$F$73*hourly1!D4442/hourly1!$D$8763+유형화!$F$74*hourly1!E4442/hourly1!$E$8763</f>
        <v>75.15636840312817</v>
      </c>
      <c r="C4441" s="441">
        <f>hourly1!$F4442*유형화!$G$71/hourly1!$F$8763+유형화!$G$72*hourly1!$G4442/hourly1!$F$8763+유형화!$G$74*hourly1!I4442/hourly1!$I$8763</f>
        <v>0.29408951323233107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443">
        <f>유형화!$F$71*hourly1!B4443/hourly1!$B$8763+유형화!$F$72*hourly1!C4443/hourly1!$C$8763+유형화!$F$73*hourly1!D4443/hourly1!$D$8763+유형화!$F$74*hourly1!E4443/hourly1!$E$8763</f>
        <v>75.13900602355298</v>
      </c>
      <c r="C4442" s="441">
        <f>hourly1!$F4443*유형화!$G$71/hourly1!$F$8763+유형화!$G$72*hourly1!$G4443/hourly1!$F$8763+유형화!$G$74*hourly1!I4443/hourly1!$I$8763</f>
        <v>0.2512424915745744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443">
        <f>유형화!$F$71*hourly1!B4444/hourly1!$B$8763+유형화!$F$72*hourly1!C4444/hourly1!$C$8763+유형화!$F$73*hourly1!D4444/hourly1!$D$8763+유형화!$F$74*hourly1!E4444/hourly1!$E$8763</f>
        <v>74.802916237541993</v>
      </c>
      <c r="C4443" s="441">
        <f>hourly1!$F4444*유형화!$G$71/hourly1!$F$8763+유형화!$G$72*hourly1!$G4444/hourly1!$F$8763+유형화!$G$74*hourly1!I4444/hourly1!$I$8763</f>
        <v>0.23678101686894862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443">
        <f>유형화!$F$71*hourly1!B4445/hourly1!$B$8763+유형화!$F$72*hourly1!C4445/hourly1!$C$8763+유형화!$F$73*hourly1!D4445/hourly1!$D$8763+유형화!$F$74*hourly1!E4445/hourly1!$E$8763</f>
        <v>74.791545135002849</v>
      </c>
      <c r="C4444" s="441">
        <f>hourly1!$F4445*유형화!$G$71/hourly1!$F$8763+유형화!$G$72*hourly1!$G4445/hourly1!$F$8763+유형화!$G$74*hourly1!I4445/hourly1!$I$8763</f>
        <v>0.23275474331068688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443">
        <f>유형화!$F$71*hourly1!B4446/hourly1!$B$8763+유형화!$F$72*hourly1!C4446/hourly1!$C$8763+유형화!$F$73*hourly1!D4446/hourly1!$D$8763+유형화!$F$74*hourly1!E4446/hourly1!$E$8763</f>
        <v>74.779396683228015</v>
      </c>
      <c r="C4445" s="441">
        <f>hourly1!$F4446*유형화!$G$71/hourly1!$F$8763+유형화!$G$72*hourly1!$G4446/hourly1!$F$8763+유형화!$G$74*hourly1!I4446/hourly1!$I$8763</f>
        <v>0.23279058226953819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443">
        <f>유형화!$F$71*hourly1!B4447/hourly1!$B$8763+유형화!$F$72*hourly1!C4447/hourly1!$C$8763+유형화!$F$73*hourly1!D4447/hourly1!$D$8763+유형화!$F$74*hourly1!E4447/hourly1!$E$8763</f>
        <v>74.771196596778367</v>
      </c>
      <c r="C4446" s="441">
        <f>hourly1!$F4447*유형화!$G$71/hourly1!$F$8763+유형화!$G$72*hourly1!$G4447/hourly1!$F$8763+유형화!$G$74*hourly1!I4447/hourly1!$I$8763</f>
        <v>0.23163621607547133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443">
        <f>유형화!$F$71*hourly1!B4448/hourly1!$B$8763+유형화!$F$72*hourly1!C4448/hourly1!$C$8763+유형화!$F$73*hourly1!D4448/hourly1!$D$8763+유형화!$F$74*hourly1!E4448/hourly1!$E$8763</f>
        <v>75.82418953437012</v>
      </c>
      <c r="C4447" s="441">
        <f>hourly1!$F4448*유형화!$G$71/hourly1!$F$8763+유형화!$G$72*hourly1!$G4448/hourly1!$F$8763+유형화!$G$74*hourly1!I4448/hourly1!$I$8763</f>
        <v>0.36938346666473565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443">
        <f>유형화!$F$71*hourly1!B4449/hourly1!$B$8763+유형화!$F$72*hourly1!C4449/hourly1!$C$8763+유형화!$F$73*hourly1!D4449/hourly1!$D$8763+유형화!$F$74*hourly1!E4449/hourly1!$E$8763</f>
        <v>82.692342855902027</v>
      </c>
      <c r="C4448" s="441">
        <f>hourly1!$F4449*유형화!$G$71/hourly1!$F$8763+유형화!$G$72*hourly1!$G4449/hourly1!$F$8763+유형화!$G$74*hourly1!I4449/hourly1!$I$8763</f>
        <v>0.6154031833634056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443">
        <f>유형화!$F$71*hourly1!B4450/hourly1!$B$8763+유형화!$F$72*hourly1!C4450/hourly1!$C$8763+유형화!$F$73*hourly1!D4450/hourly1!$D$8763+유형화!$F$74*hourly1!E4450/hourly1!$E$8763</f>
        <v>179.1792735083657</v>
      </c>
      <c r="C4449" s="441">
        <f>hourly1!$F4450*유형화!$G$71/hourly1!$F$8763+유형화!$G$72*hourly1!$G4450/hourly1!$F$8763+유형화!$G$74*hourly1!I4450/hourly1!$I$8763</f>
        <v>0.53986211697445363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443">
        <f>유형화!$F$71*hourly1!B4451/hourly1!$B$8763+유형화!$F$72*hourly1!C4451/hourly1!$C$8763+유형화!$F$73*hourly1!D4451/hourly1!$D$8763+유형화!$F$74*hourly1!E4451/hourly1!$E$8763</f>
        <v>303.00096030460782</v>
      </c>
      <c r="C4450" s="441">
        <f>hourly1!$F4451*유형화!$G$71/hourly1!$F$8763+유형화!$G$72*hourly1!$G4451/hourly1!$F$8763+유형화!$G$74*hourly1!I4451/hourly1!$I$8763</f>
        <v>0.48416570670600112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443">
        <f>유형화!$F$71*hourly1!B4452/hourly1!$B$8763+유형화!$F$72*hourly1!C4452/hourly1!$C$8763+유형화!$F$73*hourly1!D4452/hourly1!$D$8763+유형화!$F$74*hourly1!E4452/hourly1!$E$8763</f>
        <v>425.09915491820726</v>
      </c>
      <c r="C4451" s="441">
        <f>hourly1!$F4452*유형화!$G$71/hourly1!$F$8763+유형화!$G$72*hourly1!$G4452/hourly1!$F$8763+유형화!$G$74*hourly1!I4452/hourly1!$I$8763</f>
        <v>0.42058375523079861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443">
        <f>유형화!$F$71*hourly1!B4453/hourly1!$B$8763+유형화!$F$72*hourly1!C4453/hourly1!$C$8763+유형화!$F$73*hourly1!D4453/hourly1!$D$8763+유형화!$F$74*hourly1!E4453/hourly1!$E$8763</f>
        <v>555.70188882527395</v>
      </c>
      <c r="C4452" s="441">
        <f>hourly1!$F4453*유형화!$G$71/hourly1!$F$8763+유형화!$G$72*hourly1!$G4453/hourly1!$F$8763+유형화!$G$74*hourly1!I4453/hourly1!$I$8763</f>
        <v>0.39671422030001435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443">
        <f>유형화!$F$71*hourly1!B4454/hourly1!$B$8763+유형화!$F$72*hourly1!C4454/hourly1!$C$8763+유형화!$F$73*hourly1!D4454/hourly1!$D$8763+유형화!$F$74*hourly1!E4454/hourly1!$E$8763</f>
        <v>517.78912716017419</v>
      </c>
      <c r="C4453" s="441">
        <f>hourly1!$F4454*유형화!$G$71/hourly1!$F$8763+유형화!$G$72*hourly1!$G4454/hourly1!$F$8763+유형화!$G$74*hourly1!I4454/hourly1!$I$8763</f>
        <v>0.38475850129437938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443">
        <f>유형화!$F$71*hourly1!B4455/hourly1!$B$8763+유형화!$F$72*hourly1!C4455/hourly1!$C$8763+유형화!$F$73*hourly1!D4455/hourly1!$D$8763+유형화!$F$74*hourly1!E4455/hourly1!$E$8763</f>
        <v>381.17836622002329</v>
      </c>
      <c r="C4454" s="441">
        <f>hourly1!$F4455*유형화!$G$71/hourly1!$F$8763+유형화!$G$72*hourly1!$G4455/hourly1!$F$8763+유형화!$G$74*hourly1!I4455/hourly1!$I$8763</f>
        <v>0.46787474714490074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443">
        <f>유형화!$F$71*hourly1!B4456/hourly1!$B$8763+유형화!$F$72*hourly1!C4456/hourly1!$C$8763+유형화!$F$73*hourly1!D4456/hourly1!$D$8763+유형화!$F$74*hourly1!E4456/hourly1!$E$8763</f>
        <v>470.42510136265787</v>
      </c>
      <c r="C4455" s="441">
        <f>hourly1!$F4456*유형화!$G$71/hourly1!$F$8763+유형화!$G$72*hourly1!$G4456/hourly1!$F$8763+유형화!$G$74*hourly1!I4456/hourly1!$I$8763</f>
        <v>0.44011986884260734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443">
        <f>유형화!$F$71*hourly1!B4457/hourly1!$B$8763+유형화!$F$72*hourly1!C4457/hourly1!$C$8763+유형화!$F$73*hourly1!D4457/hourly1!$D$8763+유형화!$F$74*hourly1!E4457/hourly1!$E$8763</f>
        <v>631.32401059828919</v>
      </c>
      <c r="C4456" s="441">
        <f>hourly1!$F4457*유형화!$G$71/hourly1!$F$8763+유형화!$G$72*hourly1!$G4457/hourly1!$F$8763+유형화!$G$74*hourly1!I4457/hourly1!$I$8763</f>
        <v>0.34513255912444846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443">
        <f>유형화!$F$71*hourly1!B4458/hourly1!$B$8763+유형화!$F$72*hourly1!C4458/hourly1!$C$8763+유형화!$F$73*hourly1!D4458/hourly1!$D$8763+유형화!$F$74*hourly1!E4458/hourly1!$E$8763</f>
        <v>557.63622806182036</v>
      </c>
      <c r="C4457" s="441">
        <f>hourly1!$F4458*유형화!$G$71/hourly1!$F$8763+유형화!$G$72*hourly1!$G4458/hourly1!$F$8763+유형화!$G$74*hourly1!I4458/hourly1!$I$8763</f>
        <v>0.32933097417913559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443">
        <f>유형화!$F$71*hourly1!B4459/hourly1!$B$8763+유형화!$F$72*hourly1!C4459/hourly1!$C$8763+유형화!$F$73*hourly1!D4459/hourly1!$D$8763+유형화!$F$74*hourly1!E4459/hourly1!$E$8763</f>
        <v>473.54762161630674</v>
      </c>
      <c r="C4458" s="441">
        <f>hourly1!$F4459*유형화!$G$71/hourly1!$F$8763+유형화!$G$72*hourly1!$G4459/hourly1!$F$8763+유형화!$G$74*hourly1!I4459/hourly1!$I$8763</f>
        <v>0.34515105469542984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443">
        <f>유형화!$F$71*hourly1!B4460/hourly1!$B$8763+유형화!$F$72*hourly1!C4460/hourly1!$C$8763+유형화!$F$73*hourly1!D4460/hourly1!$D$8763+유형화!$F$74*hourly1!E4460/hourly1!$E$8763</f>
        <v>296.98151466950367</v>
      </c>
      <c r="C4459" s="441">
        <f>hourly1!$F4460*유형화!$G$71/hourly1!$F$8763+유형화!$G$72*hourly1!$G4460/hourly1!$F$8763+유형화!$G$74*hourly1!I4460/hourly1!$I$8763</f>
        <v>0.44017329375419445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443">
        <f>유형화!$F$71*hourly1!B4461/hourly1!$B$8763+유형화!$F$72*hourly1!C4461/hourly1!$C$8763+유형화!$F$73*hourly1!D4461/hourly1!$D$8763+유형화!$F$74*hourly1!E4461/hourly1!$E$8763</f>
        <v>197.14166633025155</v>
      </c>
      <c r="C4460" s="441">
        <f>hourly1!$F4461*유형화!$G$71/hourly1!$F$8763+유형화!$G$72*hourly1!$G4461/hourly1!$F$8763+유형화!$G$74*hourly1!I4461/hourly1!$I$8763</f>
        <v>0.53136343242938699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443">
        <f>유형화!$F$71*hourly1!B4462/hourly1!$B$8763+유형화!$F$72*hourly1!C4462/hourly1!$C$8763+유형화!$F$73*hourly1!D4462/hourly1!$D$8763+유형화!$F$74*hourly1!E4462/hourly1!$E$8763</f>
        <v>199.41862716114363</v>
      </c>
      <c r="C4461" s="441">
        <f>hourly1!$F4462*유형화!$G$71/hourly1!$F$8763+유형화!$G$72*hourly1!$G4462/hourly1!$F$8763+유형화!$G$74*hourly1!I4462/hourly1!$I$8763</f>
        <v>0.53539304125454745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443">
        <f>유형화!$F$71*hourly1!B4463/hourly1!$B$8763+유형화!$F$72*hourly1!C4463/hourly1!$C$8763+유형화!$F$73*hourly1!D4463/hourly1!$D$8763+유형화!$F$74*hourly1!E4463/hourly1!$E$8763</f>
        <v>86.983765392721821</v>
      </c>
      <c r="C4462" s="441">
        <f>hourly1!$F4463*유형화!$G$71/hourly1!$F$8763+유형화!$G$72*hourly1!$G4463/hourly1!$F$8763+유형화!$G$74*hourly1!I4463/hourly1!$I$8763</f>
        <v>0.46409285768845143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443">
        <f>유형화!$F$71*hourly1!B4464/hourly1!$B$8763+유형화!$F$72*hourly1!C4464/hourly1!$C$8763+유형화!$F$73*hourly1!D4464/hourly1!$D$8763+유형화!$F$74*hourly1!E4464/hourly1!$E$8763</f>
        <v>81.824960658947361</v>
      </c>
      <c r="C4463" s="441">
        <f>hourly1!$F4464*유형화!$G$71/hourly1!$F$8763+유형화!$G$72*hourly1!$G4464/hourly1!$F$8763+유형화!$G$74*hourly1!I4464/hourly1!$I$8763</f>
        <v>0.39676170237240116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443">
        <f>유형화!$F$71*hourly1!B4465/hourly1!$B$8763+유형화!$F$72*hourly1!C4465/hourly1!$C$8763+유형화!$F$73*hourly1!D4465/hourly1!$D$8763+유형화!$F$74*hourly1!E4465/hourly1!$E$8763</f>
        <v>78.083085834399739</v>
      </c>
      <c r="C4464" s="441">
        <f>hourly1!$F4465*유형화!$G$71/hourly1!$F$8763+유형화!$G$72*hourly1!$G4465/hourly1!$F$8763+유형화!$G$74*hourly1!I4465/hourly1!$I$8763</f>
        <v>0.31763971151791903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443">
        <f>유형화!$F$71*hourly1!B4466/hourly1!$B$8763+유형화!$F$72*hourly1!C4466/hourly1!$C$8763+유형화!$F$73*hourly1!D4466/hourly1!$D$8763+유형화!$F$74*hourly1!E4466/hourly1!$E$8763</f>
        <v>75.73928553120804</v>
      </c>
      <c r="C4465" s="441">
        <f>hourly1!$F4466*유형화!$G$71/hourly1!$F$8763+유형화!$G$72*hourly1!$G4466/hourly1!$F$8763+유형화!$G$74*hourly1!I4466/hourly1!$I$8763</f>
        <v>0.29400043128554099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443">
        <f>유형화!$F$71*hourly1!B4467/hourly1!$B$8763+유형화!$F$72*hourly1!C4467/hourly1!$C$8763+유형화!$F$73*hourly1!D4467/hourly1!$D$8763+유형화!$F$74*hourly1!E4467/hourly1!$E$8763</f>
        <v>75.400626700771781</v>
      </c>
      <c r="C4466" s="441">
        <f>hourly1!$F4467*유형화!$G$71/hourly1!$F$8763+유형화!$G$72*hourly1!$G4467/hourly1!$F$8763+유형화!$G$74*hourly1!I4467/hourly1!$I$8763</f>
        <v>0.25006981173317572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443">
        <f>유형화!$F$71*hourly1!B4468/hourly1!$B$8763+유형화!$F$72*hourly1!C4468/hourly1!$C$8763+유형화!$F$73*hourly1!D4468/hourly1!$D$8763+유형화!$F$74*hourly1!E4468/hourly1!$E$8763</f>
        <v>75.029745796529326</v>
      </c>
      <c r="C4467" s="441">
        <f>hourly1!$F4468*유형화!$G$71/hourly1!$F$8763+유형화!$G$72*hourly1!$G4468/hourly1!$F$8763+유형화!$G$74*hourly1!I4468/hourly1!$I$8763</f>
        <v>0.25333528059135535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443">
        <f>유형화!$F$71*hourly1!B4469/hourly1!$B$8763+유형화!$F$72*hourly1!C4469/hourly1!$C$8763+유형화!$F$73*hourly1!D4469/hourly1!$D$8763+유형화!$F$74*hourly1!E4469/hourly1!$E$8763</f>
        <v>75.009482577123393</v>
      </c>
      <c r="C4468" s="441">
        <f>hourly1!$F4469*유형화!$G$71/hourly1!$F$8763+유형화!$G$72*hourly1!$G4469/hourly1!$F$8763+유형화!$G$74*hourly1!I4469/hourly1!$I$8763</f>
        <v>0.24060347529912363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443">
        <f>유형화!$F$71*hourly1!B4470/hourly1!$B$8763+유형화!$F$72*hourly1!C4470/hourly1!$C$8763+유형화!$F$73*hourly1!D4470/hourly1!$D$8763+유형화!$F$74*hourly1!E4470/hourly1!$E$8763</f>
        <v>74.975573086683625</v>
      </c>
      <c r="C4469" s="441">
        <f>hourly1!$F4470*유형화!$G$71/hourly1!$F$8763+유형화!$G$72*hourly1!$G4470/hourly1!$F$8763+유형화!$G$74*hourly1!I4470/hourly1!$I$8763</f>
        <v>0.23118365067799695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443">
        <f>유형화!$F$71*hourly1!B4471/hourly1!$B$8763+유형화!$F$72*hourly1!C4471/hourly1!$C$8763+유형화!$F$73*hourly1!D4471/hourly1!$D$8763+유형화!$F$74*hourly1!E4471/hourly1!$E$8763</f>
        <v>74.958632561266825</v>
      </c>
      <c r="C4470" s="441">
        <f>hourly1!$F4471*유형화!$G$71/hourly1!$F$8763+유형화!$G$72*hourly1!$G4471/hourly1!$F$8763+유형화!$G$74*hourly1!I4471/hourly1!$I$8763</f>
        <v>0.23118977544084632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443">
        <f>유형화!$F$71*hourly1!B4472/hourly1!$B$8763+유형화!$F$72*hourly1!C4472/hourly1!$C$8763+유형화!$F$73*hourly1!D4472/hourly1!$D$8763+유형화!$F$74*hourly1!E4472/hourly1!$E$8763</f>
        <v>76.019801885636411</v>
      </c>
      <c r="C4471" s="441">
        <f>hourly1!$F4472*유형화!$G$71/hourly1!$F$8763+유형화!$G$72*hourly1!$G4472/hourly1!$F$8763+유형화!$G$74*hourly1!I4472/hourly1!$I$8763</f>
        <v>0.25992491900512238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443">
        <f>유형화!$F$71*hourly1!B4473/hourly1!$B$8763+유형화!$F$72*hourly1!C4473/hourly1!$C$8763+유형화!$F$73*hourly1!D4473/hourly1!$D$8763+유형화!$F$74*hourly1!E4473/hourly1!$E$8763</f>
        <v>84.169055637489336</v>
      </c>
      <c r="C4472" s="441">
        <f>hourly1!$F4473*유형화!$G$71/hourly1!$F$8763+유형화!$G$72*hourly1!$G4473/hourly1!$F$8763+유형화!$G$74*hourly1!I4473/hourly1!$I$8763</f>
        <v>0.33057442231999251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443">
        <f>유형화!$F$71*hourly1!B4474/hourly1!$B$8763+유형화!$F$72*hourly1!C4474/hourly1!$C$8763+유형화!$F$73*hourly1!D4474/hourly1!$D$8763+유형화!$F$74*hourly1!E4474/hourly1!$E$8763</f>
        <v>174.28785534623282</v>
      </c>
      <c r="C4473" s="441">
        <f>hourly1!$F4474*유형화!$G$71/hourly1!$F$8763+유형화!$G$72*hourly1!$G4474/hourly1!$F$8763+유형화!$G$74*hourly1!I4474/hourly1!$I$8763</f>
        <v>0.408543199163518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443">
        <f>유형화!$F$71*hourly1!B4475/hourly1!$B$8763+유형화!$F$72*hourly1!C4475/hourly1!$C$8763+유형화!$F$73*hourly1!D4475/hourly1!$D$8763+유형화!$F$74*hourly1!E4475/hourly1!$E$8763</f>
        <v>190.54993683039439</v>
      </c>
      <c r="C4474" s="441">
        <f>hourly1!$F4475*유형화!$G$71/hourly1!$F$8763+유형화!$G$72*hourly1!$G4475/hourly1!$F$8763+유형화!$G$74*hourly1!I4475/hourly1!$I$8763</f>
        <v>0.52728306690615845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443">
        <f>유형화!$F$71*hourly1!B4476/hourly1!$B$8763+유형화!$F$72*hourly1!C4476/hourly1!$C$8763+유형화!$F$73*hourly1!D4476/hourly1!$D$8763+유형화!$F$74*hourly1!E4476/hourly1!$E$8763</f>
        <v>212.47892297482599</v>
      </c>
      <c r="C4475" s="441">
        <f>hourly1!$F4476*유형화!$G$71/hourly1!$F$8763+유형화!$G$72*hourly1!$G4476/hourly1!$F$8763+유형화!$G$74*hourly1!I4476/hourly1!$I$8763</f>
        <v>0.52379031476917282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443">
        <f>유형화!$F$71*hourly1!B4477/hourly1!$B$8763+유형화!$F$72*hourly1!C4477/hourly1!$C$8763+유형화!$F$73*hourly1!D4477/hourly1!$D$8763+유형화!$F$74*hourly1!E4477/hourly1!$E$8763</f>
        <v>227.84416218804262</v>
      </c>
      <c r="C4476" s="441">
        <f>hourly1!$F4477*유형화!$G$71/hourly1!$F$8763+유형화!$G$72*hourly1!$G4477/hourly1!$F$8763+유형화!$G$74*hourly1!I4477/hourly1!$I$8763</f>
        <v>0.49316164922497718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443">
        <f>유형화!$F$71*hourly1!B4478/hourly1!$B$8763+유형화!$F$72*hourly1!C4478/hourly1!$C$8763+유형화!$F$73*hourly1!D4478/hourly1!$D$8763+유형화!$F$74*hourly1!E4478/hourly1!$E$8763</f>
        <v>237.63113370761482</v>
      </c>
      <c r="C4477" s="441">
        <f>hourly1!$F4478*유형화!$G$71/hourly1!$F$8763+유형화!$G$72*hourly1!$G4478/hourly1!$F$8763+유형화!$G$74*hourly1!I4478/hourly1!$I$8763</f>
        <v>0.51343091514222183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443">
        <f>유형화!$F$71*hourly1!B4479/hourly1!$B$8763+유형화!$F$72*hourly1!C4479/hourly1!$C$8763+유형화!$F$73*hourly1!D4479/hourly1!$D$8763+유형화!$F$74*hourly1!E4479/hourly1!$E$8763</f>
        <v>245.4065947005719</v>
      </c>
      <c r="C4478" s="441">
        <f>hourly1!$F4479*유형화!$G$71/hourly1!$F$8763+유형화!$G$72*hourly1!$G4479/hourly1!$F$8763+유형화!$G$74*hourly1!I4479/hourly1!$I$8763</f>
        <v>0.51674786839306608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443">
        <f>유형화!$F$71*hourly1!B4480/hourly1!$B$8763+유형화!$F$72*hourly1!C4480/hourly1!$C$8763+유형화!$F$73*hourly1!D4480/hourly1!$D$8763+유형화!$F$74*hourly1!E4480/hourly1!$E$8763</f>
        <v>234.38534482011318</v>
      </c>
      <c r="C4479" s="441">
        <f>hourly1!$F4480*유형화!$G$71/hourly1!$F$8763+유형화!$G$72*hourly1!$G4480/hourly1!$F$8763+유형화!$G$74*hourly1!I4480/hourly1!$I$8763</f>
        <v>0.45568931921180655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443">
        <f>유형화!$F$71*hourly1!B4481/hourly1!$B$8763+유형화!$F$72*hourly1!C4481/hourly1!$C$8763+유형화!$F$73*hourly1!D4481/hourly1!$D$8763+유형화!$F$74*hourly1!E4481/hourly1!$E$8763</f>
        <v>233.25061043372637</v>
      </c>
      <c r="C4480" s="441">
        <f>hourly1!$F4481*유형화!$G$71/hourly1!$F$8763+유형화!$G$72*hourly1!$G4481/hourly1!$F$8763+유형화!$G$74*hourly1!I4481/hourly1!$I$8763</f>
        <v>0.4082339896014483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443">
        <f>유형화!$F$71*hourly1!B4482/hourly1!$B$8763+유형화!$F$72*hourly1!C4482/hourly1!$C$8763+유형화!$F$73*hourly1!D4482/hourly1!$D$8763+유형화!$F$74*hourly1!E4482/hourly1!$E$8763</f>
        <v>225.43381470509493</v>
      </c>
      <c r="C4481" s="441">
        <f>hourly1!$F4482*유형화!$G$71/hourly1!$F$8763+유형화!$G$72*hourly1!$G4482/hourly1!$F$8763+유형화!$G$74*hourly1!I4482/hourly1!$I$8763</f>
        <v>0.36759333795866012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443">
        <f>유형화!$F$71*hourly1!B4483/hourly1!$B$8763+유형화!$F$72*hourly1!C4483/hourly1!$C$8763+유형화!$F$73*hourly1!D4483/hourly1!$D$8763+유형화!$F$74*hourly1!E4483/hourly1!$E$8763</f>
        <v>219.69848637448538</v>
      </c>
      <c r="C4482" s="441">
        <f>hourly1!$F4483*유형화!$G$71/hourly1!$F$8763+유형화!$G$72*hourly1!$G4483/hourly1!$F$8763+유형화!$G$74*hourly1!I4483/hourly1!$I$8763</f>
        <v>0.4082944488941298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443">
        <f>유형화!$F$71*hourly1!B4484/hourly1!$B$8763+유형화!$F$72*hourly1!C4484/hourly1!$C$8763+유형화!$F$73*hourly1!D4484/hourly1!$D$8763+유형화!$F$74*hourly1!E4484/hourly1!$E$8763</f>
        <v>215.95203520945938</v>
      </c>
      <c r="C4483" s="441">
        <f>hourly1!$F4484*유형화!$G$71/hourly1!$F$8763+유형화!$G$72*hourly1!$G4484/hourly1!$F$8763+유형화!$G$74*hourly1!I4484/hourly1!$I$8763</f>
        <v>0.46261048315525299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443">
        <f>유형화!$F$71*hourly1!B4485/hourly1!$B$8763+유형화!$F$72*hourly1!C4485/hourly1!$C$8763+유형화!$F$73*hourly1!D4485/hourly1!$D$8763+유형화!$F$74*hourly1!E4485/hourly1!$E$8763</f>
        <v>218.70115986139024</v>
      </c>
      <c r="C4484" s="441">
        <f>hourly1!$F4485*유형화!$G$71/hourly1!$F$8763+유형화!$G$72*hourly1!$G4485/hourly1!$F$8763+유형화!$G$74*hourly1!I4485/hourly1!$I$8763</f>
        <v>0.55769124098777589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443">
        <f>유형화!$F$71*hourly1!B4486/hourly1!$B$8763+유형화!$F$72*hourly1!C4486/hourly1!$C$8763+유형화!$F$73*hourly1!D4486/hourly1!$D$8763+유형화!$F$74*hourly1!E4486/hourly1!$E$8763</f>
        <v>219.25464979576125</v>
      </c>
      <c r="C4485" s="441">
        <f>hourly1!$F4486*유형화!$G$71/hourly1!$F$8763+유형화!$G$72*hourly1!$G4486/hourly1!$F$8763+유형화!$G$74*hourly1!I4486/hourly1!$I$8763</f>
        <v>0.48645479134004321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443">
        <f>유형화!$F$71*hourly1!B4487/hourly1!$B$8763+유형화!$F$72*hourly1!C4487/hourly1!$C$8763+유형화!$F$73*hourly1!D4487/hourly1!$D$8763+유형화!$F$74*hourly1!E4487/hourly1!$E$8763</f>
        <v>99.902027209727095</v>
      </c>
      <c r="C4486" s="441">
        <f>hourly1!$F4487*유형화!$G$71/hourly1!$F$8763+유형화!$G$72*hourly1!$G4487/hourly1!$F$8763+유형화!$G$74*hourly1!I4487/hourly1!$I$8763</f>
        <v>0.36773936200758389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443">
        <f>유형화!$F$71*hourly1!B4488/hourly1!$B$8763+유형화!$F$72*hourly1!C4488/hourly1!$C$8763+유형화!$F$73*hourly1!D4488/hourly1!$D$8763+유형화!$F$74*hourly1!E4488/hourly1!$E$8763</f>
        <v>87.78523233663249</v>
      </c>
      <c r="C4487" s="441">
        <f>hourly1!$F4488*유형화!$G$71/hourly1!$F$8763+유형화!$G$72*hourly1!$G4488/hourly1!$F$8763+유형화!$G$74*hourly1!I4488/hourly1!$I$8763</f>
        <v>0.36433829938968876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443">
        <f>유형화!$F$71*hourly1!B4489/hourly1!$B$8763+유형화!$F$72*hourly1!C4489/hourly1!$C$8763+유형화!$F$73*hourly1!D4489/hourly1!$D$8763+유형화!$F$74*hourly1!E4489/hourly1!$E$8763</f>
        <v>82.60950268017055</v>
      </c>
      <c r="C4488" s="441">
        <f>hourly1!$F4489*유형화!$G$71/hourly1!$F$8763+유형화!$G$72*hourly1!$G4489/hourly1!$F$8763+유형화!$G$74*hourly1!I4489/hourly1!$I$8763</f>
        <v>0.33727388197653352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443">
        <f>유형화!$F$71*hourly1!B4490/hourly1!$B$8763+유형화!$F$72*hourly1!C4490/hourly1!$C$8763+유형화!$F$73*hourly1!D4490/hourly1!$D$8763+유형화!$F$74*hourly1!E4490/hourly1!$E$8763</f>
        <v>78.478339588860862</v>
      </c>
      <c r="C4489" s="441">
        <f>hourly1!$F4490*유형화!$G$71/hourly1!$F$8763+유형화!$G$72*hourly1!$G4490/hourly1!$F$8763+유형화!$G$74*hourly1!I4490/hourly1!$I$8763</f>
        <v>0.28998986380230884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443">
        <f>유형화!$F$71*hourly1!B4491/hourly1!$B$8763+유형화!$F$72*hourly1!C4491/hourly1!$C$8763+유형화!$F$73*hourly1!D4491/hourly1!$D$8763+유형화!$F$74*hourly1!E4491/hourly1!$E$8763</f>
        <v>75.86204509130026</v>
      </c>
      <c r="C4490" s="441">
        <f>hourly1!$F4491*유형화!$G$71/hourly1!$F$8763+유형화!$G$72*hourly1!$G4491/hourly1!$F$8763+유형화!$G$74*hourly1!I4491/hourly1!$I$8763</f>
        <v>0.26037524067759255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443">
        <f>유형화!$F$71*hourly1!B4492/hourly1!$B$8763+유형화!$F$72*hourly1!C4492/hourly1!$C$8763+유형화!$F$73*hourly1!D4492/hourly1!$D$8763+유형화!$F$74*hourly1!E4492/hourly1!$E$8763</f>
        <v>74.927614430789077</v>
      </c>
      <c r="C4491" s="441">
        <f>hourly1!$F4492*유형화!$G$71/hourly1!$F$8763+유형화!$G$72*hourly1!$G4492/hourly1!$F$8763+유형화!$G$74*hourly1!I4492/hourly1!$I$8763</f>
        <v>0.24954605354772941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443">
        <f>유형화!$F$71*hourly1!B4493/hourly1!$B$8763+유형화!$F$72*hourly1!C4493/hourly1!$C$8763+유형화!$F$73*hourly1!D4493/hourly1!$D$8763+유형화!$F$74*hourly1!E4493/hourly1!$E$8763</f>
        <v>74.845831603273282</v>
      </c>
      <c r="C4492" s="441">
        <f>hourly1!$F4493*유형화!$G$71/hourly1!$F$8763+유형화!$G$72*hourly1!$G4493/hourly1!$F$8763+유형화!$G$74*hourly1!I4493/hourly1!$I$8763</f>
        <v>0.2425458134581886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443">
        <f>유형화!$F$71*hourly1!B4494/hourly1!$B$8763+유형화!$F$72*hourly1!C4494/hourly1!$C$8763+유형화!$F$73*hourly1!D4494/hourly1!$D$8763+유형화!$F$74*hourly1!E4494/hourly1!$E$8763</f>
        <v>74.825805380585564</v>
      </c>
      <c r="C4493" s="441">
        <f>hourly1!$F4494*유형화!$G$71/hourly1!$F$8763+유형화!$G$72*hourly1!$G4494/hourly1!$F$8763+유형화!$G$74*hourly1!I4494/hourly1!$I$8763</f>
        <v>0.23136126880062896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443">
        <f>유형화!$F$71*hourly1!B4495/hourly1!$B$8763+유형화!$F$72*hourly1!C4495/hourly1!$C$8763+유형화!$F$73*hourly1!D4495/hourly1!$D$8763+유형화!$F$74*hourly1!E4495/hourly1!$E$8763</f>
        <v>74.807897908558516</v>
      </c>
      <c r="C4494" s="441">
        <f>hourly1!$F4495*유형화!$G$71/hourly1!$F$8763+유형화!$G$72*hourly1!$G4495/hourly1!$F$8763+유형화!$G$74*hourly1!I4495/hourly1!$I$8763</f>
        <v>0.23139213517974111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443">
        <f>유형화!$F$71*hourly1!B4496/hourly1!$B$8763+유형화!$F$72*hourly1!C4496/hourly1!$C$8763+유형화!$F$73*hourly1!D4496/hourly1!$D$8763+유형화!$F$74*hourly1!E4496/hourly1!$E$8763</f>
        <v>75.860056617702213</v>
      </c>
      <c r="C4495" s="441">
        <f>hourly1!$F4496*유형화!$G$71/hourly1!$F$8763+유형화!$G$72*hourly1!$G4496/hourly1!$F$8763+유형화!$G$74*hourly1!I4496/hourly1!$I$8763</f>
        <v>0.24258219818798693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443">
        <f>유형화!$F$71*hourly1!B4497/hourly1!$B$8763+유형화!$F$72*hourly1!C4497/hourly1!$C$8763+유형화!$F$73*hourly1!D4497/hourly1!$D$8763+유형화!$F$74*hourly1!E4497/hourly1!$E$8763</f>
        <v>82.824013450627646</v>
      </c>
      <c r="C4496" s="441">
        <f>hourly1!$F4497*유형화!$G$71/hourly1!$F$8763+유형화!$G$72*hourly1!$G4497/hourly1!$F$8763+유형화!$G$74*hourly1!I4497/hourly1!$I$8763</f>
        <v>0.29373906764315666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443">
        <f>유형화!$F$71*hourly1!B4498/hourly1!$B$8763+유형화!$F$72*hourly1!C4498/hourly1!$C$8763+유형화!$F$73*hourly1!D4498/hourly1!$D$8763+유형화!$F$74*hourly1!E4498/hourly1!$E$8763</f>
        <v>78.352336010276815</v>
      </c>
      <c r="C4497" s="441">
        <f>hourly1!$F4498*유형화!$G$71/hourly1!$F$8763+유형화!$G$72*hourly1!$G4498/hourly1!$F$8763+유형화!$G$74*hourly1!I4498/hourly1!$I$8763</f>
        <v>0.37226907894382122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443">
        <f>유형화!$F$71*hourly1!B4499/hourly1!$B$8763+유형화!$F$72*hourly1!C4499/hourly1!$C$8763+유형화!$F$73*hourly1!D4499/hourly1!$D$8763+유형화!$F$74*hourly1!E4499/hourly1!$E$8763</f>
        <v>86.479412288519853</v>
      </c>
      <c r="C4498" s="441">
        <f>hourly1!$F4499*유형화!$G$71/hourly1!$F$8763+유형화!$G$72*hourly1!$G4499/hourly1!$F$8763+유형화!$G$74*hourly1!I4499/hourly1!$I$8763</f>
        <v>0.46218550951120901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443">
        <f>유형화!$F$71*hourly1!B4500/hourly1!$B$8763+유형화!$F$72*hourly1!C4500/hourly1!$C$8763+유형화!$F$73*hourly1!D4500/hourly1!$D$8763+유형화!$F$74*hourly1!E4500/hourly1!$E$8763</f>
        <v>100.15429885166142</v>
      </c>
      <c r="C4499" s="441">
        <f>hourly1!$F4500*유형화!$G$71/hourly1!$F$8763+유형화!$G$72*hourly1!$G4500/hourly1!$F$8763+유형화!$G$74*hourly1!I4500/hourly1!$I$8763</f>
        <v>0.54082891988641046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443">
        <f>유형화!$F$71*hourly1!B4501/hourly1!$B$8763+유형화!$F$72*hourly1!C4501/hourly1!$C$8763+유형화!$F$73*hourly1!D4501/hourly1!$D$8763+유형화!$F$74*hourly1!E4501/hourly1!$E$8763</f>
        <v>112.11297639803495</v>
      </c>
      <c r="C4500" s="441">
        <f>hourly1!$F4501*유형화!$G$71/hourly1!$F$8763+유형화!$G$72*hourly1!$G4501/hourly1!$F$8763+유형화!$G$74*hourly1!I4501/hourly1!$I$8763</f>
        <v>0.57448764508699079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443">
        <f>유형화!$F$71*hourly1!B4502/hourly1!$B$8763+유형화!$F$72*hourly1!C4502/hourly1!$C$8763+유형화!$F$73*hourly1!D4502/hourly1!$D$8763+유형화!$F$74*hourly1!E4502/hourly1!$E$8763</f>
        <v>115.09906764714843</v>
      </c>
      <c r="C4501" s="441">
        <f>hourly1!$F4502*유형화!$G$71/hourly1!$F$8763+유형화!$G$72*hourly1!$G4502/hourly1!$F$8763+유형화!$G$74*hourly1!I4502/hourly1!$I$8763</f>
        <v>0.5931532540383756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443">
        <f>유형화!$F$71*hourly1!B4503/hourly1!$B$8763+유형화!$F$72*hourly1!C4503/hourly1!$C$8763+유형화!$F$73*hourly1!D4503/hourly1!$D$8763+유형화!$F$74*hourly1!E4503/hourly1!$E$8763</f>
        <v>119.24539271828553</v>
      </c>
      <c r="C4502" s="441">
        <f>hourly1!$F4503*유형화!$G$71/hourly1!$F$8763+유형화!$G$72*hourly1!$G4503/hourly1!$F$8763+유형화!$G$74*hourly1!I4503/hourly1!$I$8763</f>
        <v>0.54060200045490248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443">
        <f>유형화!$F$71*hourly1!B4504/hourly1!$B$8763+유형화!$F$72*hourly1!C4504/hourly1!$C$8763+유형화!$F$73*hourly1!D4504/hourly1!$D$8763+유형화!$F$74*hourly1!E4504/hourly1!$E$8763</f>
        <v>111.44377492887358</v>
      </c>
      <c r="C4503" s="441">
        <f>hourly1!$F4504*유형화!$G$71/hourly1!$F$8763+유형화!$G$72*hourly1!$G4504/hourly1!$F$8763+유형화!$G$74*hourly1!I4504/hourly1!$I$8763</f>
        <v>0.49558802557279202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443">
        <f>유형화!$F$71*hourly1!B4505/hourly1!$B$8763+유형화!$F$72*hourly1!C4505/hourly1!$C$8763+유형화!$F$73*hourly1!D4505/hourly1!$D$8763+유형화!$F$74*hourly1!E4505/hourly1!$E$8763</f>
        <v>117.27016538150849</v>
      </c>
      <c r="C4504" s="441">
        <f>hourly1!$F4505*유형화!$G$71/hourly1!$F$8763+유형화!$G$72*hourly1!$G4505/hourly1!$F$8763+유형화!$G$74*hourly1!I4505/hourly1!$I$8763</f>
        <v>0.43561847135439635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443">
        <f>유형화!$F$71*hourly1!B4506/hourly1!$B$8763+유형화!$F$72*hourly1!C4506/hourly1!$C$8763+유형화!$F$73*hourly1!D4506/hourly1!$D$8763+유형화!$F$74*hourly1!E4506/hourly1!$E$8763</f>
        <v>115.82297541544553</v>
      </c>
      <c r="C4505" s="441">
        <f>hourly1!$F4506*유형화!$G$71/hourly1!$F$8763+유형화!$G$72*hourly1!$G4506/hourly1!$F$8763+유형화!$G$74*hourly1!I4506/hourly1!$I$8763</f>
        <v>0.40939648171850407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443">
        <f>유형화!$F$71*hourly1!B4507/hourly1!$B$8763+유형화!$F$72*hourly1!C4507/hourly1!$C$8763+유형화!$F$73*hourly1!D4507/hourly1!$D$8763+유형화!$F$74*hourly1!E4507/hourly1!$E$8763</f>
        <v>111.90149112424213</v>
      </c>
      <c r="C4506" s="441">
        <f>hourly1!$F4507*유형화!$G$71/hourly1!$F$8763+유형화!$G$72*hourly1!$G4507/hourly1!$F$8763+유형화!$G$74*hourly1!I4507/hourly1!$I$8763</f>
        <v>0.32709294944924316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443">
        <f>유형화!$F$71*hourly1!B4508/hourly1!$B$8763+유형화!$F$72*hourly1!C4508/hourly1!$C$8763+유형화!$F$73*hourly1!D4508/hourly1!$D$8763+유형화!$F$74*hourly1!E4508/hourly1!$E$8763</f>
        <v>106.57500397431326</v>
      </c>
      <c r="C4507" s="441">
        <f>hourly1!$F4508*유형화!$G$71/hourly1!$F$8763+유형화!$G$72*hourly1!$G4508/hourly1!$F$8763+유형화!$G$74*hourly1!I4508/hourly1!$I$8763</f>
        <v>0.42441373317179798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443">
        <f>유형화!$F$71*hourly1!B4509/hourly1!$B$8763+유형화!$F$72*hourly1!C4509/hourly1!$C$8763+유형화!$F$73*hourly1!D4509/hourly1!$D$8763+유형화!$F$74*hourly1!E4509/hourly1!$E$8763</f>
        <v>111.27485585122032</v>
      </c>
      <c r="C4508" s="441">
        <f>hourly1!$F4509*유형화!$G$71/hourly1!$F$8763+유형화!$G$72*hourly1!$G4509/hourly1!$F$8763+유형화!$G$74*hourly1!I4509/hourly1!$I$8763</f>
        <v>0.48816250863312627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443">
        <f>유형화!$F$71*hourly1!B4510/hourly1!$B$8763+유형화!$F$72*hourly1!C4510/hourly1!$C$8763+유형화!$F$73*hourly1!D4510/hourly1!$D$8763+유형화!$F$74*hourly1!E4510/hourly1!$E$8763</f>
        <v>115.50057162446338</v>
      </c>
      <c r="C4509" s="441">
        <f>hourly1!$F4510*유형화!$G$71/hourly1!$F$8763+유형화!$G$72*hourly1!$G4510/hourly1!$F$8763+유형화!$G$74*hourly1!I4510/hourly1!$I$8763</f>
        <v>0.51072752971820945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443">
        <f>유형화!$F$71*hourly1!B4511/hourly1!$B$8763+유형화!$F$72*hourly1!C4511/hourly1!$C$8763+유형화!$F$73*hourly1!D4511/hourly1!$D$8763+유형화!$F$74*hourly1!E4511/hourly1!$E$8763</f>
        <v>94.279196740150894</v>
      </c>
      <c r="C4510" s="441">
        <f>hourly1!$F4511*유형화!$G$71/hourly1!$F$8763+유형화!$G$72*hourly1!$G4511/hourly1!$F$8763+유형화!$G$74*hourly1!I4511/hourly1!$I$8763</f>
        <v>0.36835365752901161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443">
        <f>유형화!$F$71*hourly1!B4512/hourly1!$B$8763+유형화!$F$72*hourly1!C4512/hourly1!$C$8763+유형화!$F$73*hourly1!D4512/hourly1!$D$8763+유형화!$F$74*hourly1!E4512/hourly1!$E$8763</f>
        <v>83.494133828149145</v>
      </c>
      <c r="C4511" s="441">
        <f>hourly1!$F4512*유형화!$G$71/hourly1!$F$8763+유형화!$G$72*hourly1!$G4512/hourly1!$F$8763+유형화!$G$74*hourly1!I4512/hourly1!$I$8763</f>
        <v>0.35713193980584135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443">
        <f>유형화!$F$71*hourly1!B4513/hourly1!$B$8763+유형화!$F$72*hourly1!C4513/hourly1!$C$8763+유형화!$F$73*hourly1!D4513/hourly1!$D$8763+유형화!$F$74*hourly1!E4513/hourly1!$E$8763</f>
        <v>78.278271591573272</v>
      </c>
      <c r="C4512" s="441">
        <f>hourly1!$F4513*유형화!$G$71/hourly1!$F$8763+유형화!$G$72*hourly1!$G4513/hourly1!$F$8763+유형화!$G$74*hourly1!I4513/hourly1!$I$8763</f>
        <v>0.34595018464423283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443">
        <f>유형화!$F$71*hourly1!B4514/hourly1!$B$8763+유형화!$F$72*hourly1!C4514/hourly1!$C$8763+유형화!$F$73*hourly1!D4514/hourly1!$D$8763+유형화!$F$74*hourly1!E4514/hourly1!$E$8763</f>
        <v>75.366413854532723</v>
      </c>
      <c r="C4513" s="441">
        <f>hourly1!$F4514*유형화!$G$71/hourly1!$F$8763+유형화!$G$72*hourly1!$G4514/hourly1!$F$8763+유형화!$G$74*hourly1!I4514/hourly1!$I$8763</f>
        <v>0.28996554667456093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443">
        <f>유형화!$F$71*hourly1!B4515/hourly1!$B$8763+유형화!$F$72*hourly1!C4515/hourly1!$C$8763+유형화!$F$73*hourly1!D4515/hourly1!$D$8763+유형화!$F$74*hourly1!E4515/hourly1!$E$8763</f>
        <v>75.32603435368614</v>
      </c>
      <c r="C4514" s="441">
        <f>hourly1!$F4515*유형화!$G$71/hourly1!$F$8763+유형화!$G$72*hourly1!$G4515/hourly1!$F$8763+유형화!$G$74*hourly1!I4515/hourly1!$I$8763</f>
        <v>0.25116511338253672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443">
        <f>유형화!$F$71*hourly1!B4516/hourly1!$B$8763+유형화!$F$72*hourly1!C4516/hourly1!$C$8763+유형화!$F$73*hourly1!D4516/hourly1!$D$8763+유형화!$F$74*hourly1!E4516/hourly1!$E$8763</f>
        <v>74.943218294715237</v>
      </c>
      <c r="C4515" s="441">
        <f>hourly1!$F4516*유형화!$G$71/hourly1!$F$8763+유형화!$G$72*hourly1!$G4516/hourly1!$F$8763+유형화!$G$74*hourly1!I4516/hourly1!$I$8763</f>
        <v>0.2366802311674073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443">
        <f>유형화!$F$71*hourly1!B4517/hourly1!$B$8763+유형화!$F$72*hourly1!C4517/hourly1!$C$8763+유형화!$F$73*hourly1!D4517/hourly1!$D$8763+유형화!$F$74*hourly1!E4517/hourly1!$E$8763</f>
        <v>74.889950912333035</v>
      </c>
      <c r="C4516" s="441">
        <f>hourly1!$F4517*유형화!$G$71/hourly1!$F$8763+유형화!$G$72*hourly1!$G4517/hourly1!$F$8763+유형화!$G$74*hourly1!I4517/hourly1!$I$8763</f>
        <v>0.23247088177704389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443">
        <f>유형화!$F$71*hourly1!B4518/hourly1!$B$8763+유형화!$F$72*hourly1!C4518/hourly1!$C$8763+유형화!$F$73*hourly1!D4518/hourly1!$D$8763+유형화!$F$74*hourly1!E4518/hourly1!$E$8763</f>
        <v>74.857008368503514</v>
      </c>
      <c r="C4517" s="441">
        <f>hourly1!$F4518*유형화!$G$71/hourly1!$F$8763+유형화!$G$72*hourly1!$G4518/hourly1!$F$8763+유형화!$G$74*hourly1!I4518/hourly1!$I$8763</f>
        <v>0.23249720006493138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443">
        <f>유형화!$F$71*hourly1!B4519/hourly1!$B$8763+유형화!$F$72*hourly1!C4519/hourly1!$C$8763+유형화!$F$73*hourly1!D4519/hourly1!$D$8763+유형화!$F$74*hourly1!E4519/hourly1!$E$8763</f>
        <v>74.83437518191559</v>
      </c>
      <c r="C4518" s="441">
        <f>hourly1!$F4519*유형화!$G$71/hourly1!$F$8763+유형화!$G$72*hourly1!$G4519/hourly1!$F$8763+유형화!$G$74*hourly1!I4519/hourly1!$I$8763</f>
        <v>0.23146842182988492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443">
        <f>유형화!$F$71*hourly1!B4520/hourly1!$B$8763+유형화!$F$72*hourly1!C4520/hourly1!$C$8763+유형화!$F$73*hourly1!D4520/hourly1!$D$8763+유형화!$F$74*hourly1!E4520/hourly1!$E$8763</f>
        <v>75.891235905948349</v>
      </c>
      <c r="C4519" s="441">
        <f>hourly1!$F4520*유형화!$G$71/hourly1!$F$8763+유형화!$G$72*hourly1!$G4520/hourly1!$F$8763+유형화!$G$74*hourly1!I4520/hourly1!$I$8763</f>
        <v>0.36920378674074794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443">
        <f>유형화!$F$71*hourly1!B4521/hourly1!$B$8763+유형화!$F$72*hourly1!C4521/hourly1!$C$8763+유형화!$F$73*hourly1!D4521/hourly1!$D$8763+유형화!$F$74*hourly1!E4521/hourly1!$E$8763</f>
        <v>83.100293124756718</v>
      </c>
      <c r="C4520" s="441">
        <f>hourly1!$F4521*유형화!$G$71/hourly1!$F$8763+유형화!$G$72*hourly1!$G4521/hourly1!$F$8763+유형화!$G$74*hourly1!I4521/hourly1!$I$8763</f>
        <v>0.6149909443747904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443">
        <f>유형화!$F$71*hourly1!B4522/hourly1!$B$8763+유형화!$F$72*hourly1!C4522/hourly1!$C$8763+유형화!$F$73*hourly1!D4522/hourly1!$D$8763+유형화!$F$74*hourly1!E4522/hourly1!$E$8763</f>
        <v>199.55382186758447</v>
      </c>
      <c r="C4521" s="441">
        <f>hourly1!$F4522*유형화!$G$71/hourly1!$F$8763+유형화!$G$72*hourly1!$G4522/hourly1!$F$8763+유형화!$G$74*hourly1!I4522/hourly1!$I$8763</f>
        <v>0.53954581239007393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443">
        <f>유형화!$F$71*hourly1!B4523/hourly1!$B$8763+유형화!$F$72*hourly1!C4523/hourly1!$C$8763+유형화!$F$73*hourly1!D4523/hourly1!$D$8763+유형화!$F$74*hourly1!E4523/hourly1!$E$8763</f>
        <v>401.26385116326384</v>
      </c>
      <c r="C4522" s="441">
        <f>hourly1!$F4523*유형화!$G$71/hourly1!$F$8763+유형화!$G$72*hourly1!$G4523/hourly1!$F$8763+유형화!$G$74*hourly1!I4523/hourly1!$I$8763</f>
        <v>0.48391841182580553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443">
        <f>유형화!$F$71*hourly1!B4524/hourly1!$B$8763+유형화!$F$72*hourly1!C4524/hourly1!$C$8763+유형화!$F$73*hourly1!D4524/hourly1!$D$8763+유형화!$F$74*hourly1!E4524/hourly1!$E$8763</f>
        <v>542.87139518734045</v>
      </c>
      <c r="C4523" s="441">
        <f>hourly1!$F4524*유형화!$G$71/hourly1!$F$8763+유형화!$G$72*hourly1!$G4524/hourly1!$F$8763+유형화!$G$74*hourly1!I4524/hourly1!$I$8763</f>
        <v>0.4204342746325434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443">
        <f>유형화!$F$71*hourly1!B4525/hourly1!$B$8763+유형화!$F$72*hourly1!C4525/hourly1!$C$8763+유형화!$F$73*hourly1!D4525/hourly1!$D$8763+유형화!$F$74*hourly1!E4525/hourly1!$E$8763</f>
        <v>641.5863811676337</v>
      </c>
      <c r="C4524" s="441">
        <f>hourly1!$F4525*유형화!$G$71/hourly1!$F$8763+유형화!$G$72*hourly1!$G4525/hourly1!$F$8763+유형화!$G$74*hourly1!I4525/hourly1!$I$8763</f>
        <v>0.39662095410929743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443">
        <f>유형화!$F$71*hourly1!B4526/hourly1!$B$8763+유형화!$F$72*hourly1!C4526/hourly1!$C$8763+유형화!$F$73*hourly1!D4526/hourly1!$D$8763+유형화!$F$74*hourly1!E4526/hourly1!$E$8763</f>
        <v>619.80377962677983</v>
      </c>
      <c r="C4525" s="441">
        <f>hourly1!$F4526*유형화!$G$71/hourly1!$F$8763+유형화!$G$72*hourly1!$G4526/hourly1!$F$8763+유형화!$G$74*hourly1!I4526/hourly1!$I$8763</f>
        <v>0.38469870905507758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443">
        <f>유형화!$F$71*hourly1!B4527/hourly1!$B$8763+유형화!$F$72*hourly1!C4527/hourly1!$C$8763+유형화!$F$73*hourly1!D4527/hourly1!$D$8763+유형화!$F$74*hourly1!E4527/hourly1!$E$8763</f>
        <v>529.29324926953825</v>
      </c>
      <c r="C4526" s="441">
        <f>hourly1!$F4527*유형화!$G$71/hourly1!$F$8763+유형화!$G$72*hourly1!$G4527/hourly1!$F$8763+유형화!$G$74*hourly1!I4527/hourly1!$I$8763</f>
        <v>0.4677886972589278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443">
        <f>유형화!$F$71*hourly1!B4528/hourly1!$B$8763+유형화!$F$72*hourly1!C4528/hourly1!$C$8763+유형화!$F$73*hourly1!D4528/hourly1!$D$8763+유형화!$F$74*hourly1!E4528/hourly1!$E$8763</f>
        <v>634.08745554147947</v>
      </c>
      <c r="C4527" s="441">
        <f>hourly1!$F4528*유형화!$G$71/hourly1!$F$8763+유형화!$G$72*hourly1!$G4528/hourly1!$F$8763+유형화!$G$74*hourly1!I4528/hourly1!$I$8763</f>
        <v>0.4400262994458094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443">
        <f>유형화!$F$71*hourly1!B4529/hourly1!$B$8763+유형화!$F$72*hourly1!C4529/hourly1!$C$8763+유형화!$F$73*hourly1!D4529/hourly1!$D$8763+유형화!$F$74*hourly1!E4529/hourly1!$E$8763</f>
        <v>807.58512847395593</v>
      </c>
      <c r="C4528" s="441">
        <f>hourly1!$F4529*유형화!$G$71/hourly1!$F$8763+유형화!$G$72*hourly1!$G4529/hourly1!$F$8763+유형화!$G$74*hourly1!I4529/hourly1!$I$8763</f>
        <v>0.3450657931452692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443">
        <f>유형화!$F$71*hourly1!B4530/hourly1!$B$8763+유형화!$F$72*hourly1!C4530/hourly1!$C$8763+유형화!$F$73*hourly1!D4530/hourly1!$D$8763+유형화!$F$74*hourly1!E4530/hourly1!$E$8763</f>
        <v>742.04291706425499</v>
      </c>
      <c r="C4529" s="441">
        <f>hourly1!$F4530*유형화!$G$71/hourly1!$F$8763+유형화!$G$72*hourly1!$G4530/hourly1!$F$8763+유형화!$G$74*hourly1!I4530/hourly1!$I$8763</f>
        <v>0.32926244960468215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443">
        <f>유형화!$F$71*hourly1!B4531/hourly1!$B$8763+유형화!$F$72*hourly1!C4531/hourly1!$C$8763+유형화!$F$73*hourly1!D4531/hourly1!$D$8763+유형화!$F$74*hourly1!E4531/hourly1!$E$8763</f>
        <v>672.53004216435852</v>
      </c>
      <c r="C4530" s="441">
        <f>hourly1!$F4531*유형화!$G$71/hourly1!$F$8763+유형화!$G$72*hourly1!$G4531/hourly1!$F$8763+유형화!$G$74*hourly1!I4531/hourly1!$I$8763</f>
        <v>0.34506330685539965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443">
        <f>유형화!$F$71*hourly1!B4532/hourly1!$B$8763+유형화!$F$72*hourly1!C4532/hourly1!$C$8763+유형화!$F$73*hourly1!D4532/hourly1!$D$8763+유형화!$F$74*hourly1!E4532/hourly1!$E$8763</f>
        <v>512.63681910024115</v>
      </c>
      <c r="C4531" s="441">
        <f>hourly1!$F4532*유형화!$G$71/hourly1!$F$8763+유형화!$G$72*hourly1!$G4532/hourly1!$F$8763+유형화!$G$74*hourly1!I4532/hourly1!$I$8763</f>
        <v>0.44002150878971868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443">
        <f>유형화!$F$71*hourly1!B4533/hourly1!$B$8763+유형화!$F$72*hourly1!C4533/hourly1!$C$8763+유형화!$F$73*hourly1!D4533/hourly1!$D$8763+유형화!$F$74*hourly1!E4533/hourly1!$E$8763</f>
        <v>237.28673860964747</v>
      </c>
      <c r="C4532" s="441">
        <f>hourly1!$F4533*유형화!$G$71/hourly1!$F$8763+유형화!$G$72*hourly1!$G4533/hourly1!$F$8763+유형화!$G$74*hourly1!I4533/hourly1!$I$8763</f>
        <v>0.53115270420263916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443">
        <f>유형화!$F$71*hourly1!B4534/hourly1!$B$8763+유형화!$F$72*hourly1!C4534/hourly1!$C$8763+유형화!$F$73*hourly1!D4534/hourly1!$D$8763+유형화!$F$74*hourly1!E4534/hourly1!$E$8763</f>
        <v>236.83550592342067</v>
      </c>
      <c r="C4533" s="441">
        <f>hourly1!$F4534*유형화!$G$71/hourly1!$F$8763+유형화!$G$72*hourly1!$G4534/hourly1!$F$8763+유형화!$G$74*hourly1!I4534/hourly1!$I$8763</f>
        <v>0.53518728560753814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443">
        <f>유형화!$F$71*hourly1!B4535/hourly1!$B$8763+유형화!$F$72*hourly1!C4535/hourly1!$C$8763+유형화!$F$73*hourly1!D4535/hourly1!$D$8763+유형화!$F$74*hourly1!E4535/hourly1!$E$8763</f>
        <v>113.22436605288345</v>
      </c>
      <c r="C4534" s="441">
        <f>hourly1!$F4535*유형화!$G$71/hourly1!$F$8763+유형화!$G$72*hourly1!$G4535/hourly1!$F$8763+유형화!$G$74*hourly1!I4535/hourly1!$I$8763</f>
        <v>0.46391372353541116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443">
        <f>유형화!$F$71*hourly1!B4536/hourly1!$B$8763+유형화!$F$72*hourly1!C4536/hourly1!$C$8763+유형화!$F$73*hourly1!D4536/hourly1!$D$8763+유형화!$F$74*hourly1!E4536/hourly1!$E$8763</f>
        <v>95.897281218639662</v>
      </c>
      <c r="C4535" s="441">
        <f>hourly1!$F4536*유형화!$G$71/hourly1!$F$8763+유형화!$G$72*hourly1!$G4536/hourly1!$F$8763+유형화!$G$74*hourly1!I4536/hourly1!$I$8763</f>
        <v>0.39651125414895627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443">
        <f>유형화!$F$71*hourly1!B4537/hourly1!$B$8763+유형화!$F$72*hourly1!C4537/hourly1!$C$8763+유형화!$F$73*hourly1!D4537/hourly1!$D$8763+유형화!$F$74*hourly1!E4537/hourly1!$E$8763</f>
        <v>91.116292129318239</v>
      </c>
      <c r="C4536" s="441">
        <f>hourly1!$F4537*유형화!$G$71/hourly1!$F$8763+유형화!$G$72*hourly1!$G4537/hourly1!$F$8763+유형화!$G$74*hourly1!I4537/hourly1!$I$8763</f>
        <v>0.31748641052303561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443">
        <f>유형화!$F$71*hourly1!B4538/hourly1!$B$8763+유형화!$F$72*hourly1!C4538/hourly1!$C$8763+유형화!$F$73*hourly1!D4538/hourly1!$D$8763+유형화!$F$74*hourly1!E4538/hourly1!$E$8763</f>
        <v>87.709564514534861</v>
      </c>
      <c r="C4537" s="441">
        <f>hourly1!$F4538*유형화!$G$71/hourly1!$F$8763+유형화!$G$72*hourly1!$G4538/hourly1!$F$8763+유형화!$G$74*hourly1!I4538/hourly1!$I$8763</f>
        <v>0.29386883984610446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443">
        <f>유형화!$F$71*hourly1!B4539/hourly1!$B$8763+유형화!$F$72*hourly1!C4539/hourly1!$C$8763+유형화!$F$73*hourly1!D4539/hourly1!$D$8763+유형화!$F$74*hourly1!E4539/hourly1!$E$8763</f>
        <v>86.366477964674303</v>
      </c>
      <c r="C4538" s="441">
        <f>hourly1!$F4539*유형화!$G$71/hourly1!$F$8763+유형화!$G$72*hourly1!$G4539/hourly1!$F$8763+유형화!$G$74*hourly1!I4539/hourly1!$I$8763</f>
        <v>0.25106511601680775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443">
        <f>유형화!$F$71*hourly1!B4540/hourly1!$B$8763+유형화!$F$72*hourly1!C4540/hourly1!$C$8763+유형화!$F$73*hourly1!D4540/hourly1!$D$8763+유형화!$F$74*hourly1!E4540/hourly1!$E$8763</f>
        <v>84.345134492825522</v>
      </c>
      <c r="C4539" s="441">
        <f>hourly1!$F4540*유형화!$G$71/hourly1!$F$8763+유형화!$G$72*hourly1!$G4540/hourly1!$F$8763+유형화!$G$74*hourly1!I4540/hourly1!$I$8763</f>
        <v>0.23656258720772624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443">
        <f>유형화!$F$71*hourly1!B4541/hourly1!$B$8763+유형화!$F$72*hourly1!C4541/hourly1!$C$8763+유형화!$F$73*hourly1!D4541/hourly1!$D$8763+유형화!$F$74*hourly1!E4541/hourly1!$E$8763</f>
        <v>83.394107214512587</v>
      </c>
      <c r="C4540" s="441">
        <f>hourly1!$F4541*유형화!$G$71/hourly1!$F$8763+유형화!$G$72*hourly1!$G4541/hourly1!$F$8763+유형화!$G$74*hourly1!I4541/hourly1!$I$8763</f>
        <v>0.23215748797104807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443">
        <f>유형화!$F$71*hourly1!B4542/hourly1!$B$8763+유형화!$F$72*hourly1!C4542/hourly1!$C$8763+유형화!$F$73*hourly1!D4542/hourly1!$D$8763+유형화!$F$74*hourly1!E4542/hourly1!$E$8763</f>
        <v>82.74008602696081</v>
      </c>
      <c r="C4541" s="441">
        <f>hourly1!$F4542*유형화!$G$71/hourly1!$F$8763+유형화!$G$72*hourly1!$G4542/hourly1!$F$8763+유형화!$G$74*hourly1!I4542/hourly1!$I$8763</f>
        <v>0.2321720418629673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443">
        <f>유형화!$F$71*hourly1!B4543/hourly1!$B$8763+유형화!$F$72*hourly1!C4543/hourly1!$C$8763+유형화!$F$73*hourly1!D4543/hourly1!$D$8763+유형화!$F$74*hourly1!E4543/hourly1!$E$8763</f>
        <v>82.230640400245179</v>
      </c>
      <c r="C4542" s="441">
        <f>hourly1!$F4543*유형화!$G$71/hourly1!$F$8763+유형화!$G$72*hourly1!$G4543/hourly1!$F$8763+유형화!$G$74*hourly1!I4543/hourly1!$I$8763</f>
        <v>0.23126709299166767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443">
        <f>유형화!$F$71*hourly1!B4544/hourly1!$B$8763+유형화!$F$72*hourly1!C4544/hourly1!$C$8763+유형화!$F$73*hourly1!D4544/hourly1!$D$8763+유형화!$F$74*hourly1!E4544/hourly1!$E$8763</f>
        <v>83.09874557053783</v>
      </c>
      <c r="C4543" s="441">
        <f>hourly1!$F4544*유형화!$G$71/hourly1!$F$8763+유형화!$G$72*hourly1!$G4544/hourly1!$F$8763+유형화!$G$74*hourly1!I4544/hourly1!$I$8763</f>
        <v>0.36896249534096953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443">
        <f>유형화!$F$71*hourly1!B4545/hourly1!$B$8763+유형화!$F$72*hourly1!C4545/hourly1!$C$8763+유형화!$F$73*hourly1!D4545/hourly1!$D$8763+유형화!$F$74*hourly1!E4545/hourly1!$E$8763</f>
        <v>106.65612466641686</v>
      </c>
      <c r="C4544" s="441">
        <f>hourly1!$F4545*유형화!$G$71/hourly1!$F$8763+유형화!$G$72*hourly1!$G4545/hourly1!$F$8763+유형화!$G$74*hourly1!I4545/hourly1!$I$8763</f>
        <v>0.61469980589518847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443">
        <f>유형화!$F$71*hourly1!B4546/hourly1!$B$8763+유형화!$F$72*hourly1!C4546/hourly1!$C$8763+유형화!$F$73*hourly1!D4546/hourly1!$D$8763+유형화!$F$74*hourly1!E4546/hourly1!$E$8763</f>
        <v>332.54946017674081</v>
      </c>
      <c r="C4545" s="441">
        <f>hourly1!$F4546*유형화!$G$71/hourly1!$F$8763+유형화!$G$72*hourly1!$G4546/hourly1!$F$8763+유형화!$G$74*hourly1!I4546/hourly1!$I$8763</f>
        <v>0.53935746077215152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443">
        <f>유형화!$F$71*hourly1!B4547/hourly1!$B$8763+유형화!$F$72*hourly1!C4547/hourly1!$C$8763+유형화!$F$73*hourly1!D4547/hourly1!$D$8763+유형화!$F$74*hourly1!E4547/hourly1!$E$8763</f>
        <v>530.56941614002415</v>
      </c>
      <c r="C4546" s="441">
        <f>hourly1!$F4547*유형화!$G$71/hourly1!$F$8763+유형화!$G$72*hourly1!$G4547/hourly1!$F$8763+유형화!$G$74*hourly1!I4547/hourly1!$I$8763</f>
        <v>0.48382914795536647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443">
        <f>유형화!$F$71*hourly1!B4548/hourly1!$B$8763+유형화!$F$72*hourly1!C4548/hourly1!$C$8763+유형화!$F$73*hourly1!D4548/hourly1!$D$8763+유형화!$F$74*hourly1!E4548/hourly1!$E$8763</f>
        <v>655.3638697757425</v>
      </c>
      <c r="C4547" s="441">
        <f>hourly1!$F4548*유형화!$G$71/hourly1!$F$8763+유형화!$G$72*hourly1!$G4548/hourly1!$F$8763+유형화!$G$74*hourly1!I4548/hourly1!$I$8763</f>
        <v>0.4203977079790967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443">
        <f>유형화!$F$71*hourly1!B4549/hourly1!$B$8763+유형화!$F$72*hourly1!C4549/hourly1!$C$8763+유형화!$F$73*hourly1!D4549/hourly1!$D$8763+유형화!$F$74*hourly1!E4549/hourly1!$E$8763</f>
        <v>798.31563720594784</v>
      </c>
      <c r="C4548" s="441">
        <f>hourly1!$F4549*유형화!$G$71/hourly1!$F$8763+유형화!$G$72*hourly1!$G4549/hourly1!$F$8763+유형화!$G$74*hourly1!I4549/hourly1!$I$8763</f>
        <v>0.3965927559437038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443">
        <f>유형화!$F$71*hourly1!B4550/hourly1!$B$8763+유형화!$F$72*hourly1!C4550/hourly1!$C$8763+유형화!$F$73*hourly1!D4550/hourly1!$D$8763+유형화!$F$74*hourly1!E4550/hourly1!$E$8763</f>
        <v>727.81616527917322</v>
      </c>
      <c r="C4549" s="441">
        <f>hourly1!$F4550*유형화!$G$71/hourly1!$F$8763+유형화!$G$72*hourly1!$G4550/hourly1!$F$8763+유형화!$G$74*hourly1!I4550/hourly1!$I$8763</f>
        <v>0.38468318490369757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443">
        <f>유형화!$F$71*hourly1!B4551/hourly1!$B$8763+유형화!$F$72*hourly1!C4551/hourly1!$C$8763+유형화!$F$73*hourly1!D4551/hourly1!$D$8763+유형화!$F$74*hourly1!E4551/hourly1!$E$8763</f>
        <v>631.78523403082534</v>
      </c>
      <c r="C4550" s="441">
        <f>hourly1!$F4551*유형화!$G$71/hourly1!$F$8763+유형화!$G$72*hourly1!$G4551/hourly1!$F$8763+유형화!$G$74*hourly1!I4551/hourly1!$I$8763</f>
        <v>0.46776698770348213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443">
        <f>유형화!$F$71*hourly1!B4552/hourly1!$B$8763+유형화!$F$72*hourly1!C4552/hourly1!$C$8763+유형화!$F$73*hourly1!D4552/hourly1!$D$8763+유형화!$F$74*hourly1!E4552/hourly1!$E$8763</f>
        <v>733.55757407400745</v>
      </c>
      <c r="C4551" s="441">
        <f>hourly1!$F4552*유형화!$G$71/hourly1!$F$8763+유형화!$G$72*hourly1!$G4552/hourly1!$F$8763+유형화!$G$74*hourly1!I4552/hourly1!$I$8763</f>
        <v>0.44001132106537577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443">
        <f>유형화!$F$71*hourly1!B4553/hourly1!$B$8763+유형화!$F$72*hourly1!C4553/hourly1!$C$8763+유형화!$F$73*hourly1!D4553/hourly1!$D$8763+유형화!$F$74*hourly1!E4553/hourly1!$E$8763</f>
        <v>901.63524320825059</v>
      </c>
      <c r="C4552" s="441">
        <f>hourly1!$F4553*유형화!$G$71/hourly1!$F$8763+유형화!$G$72*hourly1!$G4553/hourly1!$F$8763+유형화!$G$74*hourly1!I4553/hourly1!$I$8763</f>
        <v>0.34505960774120348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443">
        <f>유형화!$F$71*hourly1!B4554/hourly1!$B$8763+유형화!$F$72*hourly1!C4554/hourly1!$C$8763+유형화!$F$73*hourly1!D4554/hourly1!$D$8763+유형화!$F$74*hourly1!E4554/hourly1!$E$8763</f>
        <v>838.4062881681001</v>
      </c>
      <c r="C4553" s="441">
        <f>hourly1!$F4554*유형화!$G$71/hourly1!$F$8763+유형화!$G$72*hourly1!$G4554/hourly1!$F$8763+유형화!$G$74*hourly1!I4554/hourly1!$I$8763</f>
        <v>0.32925687061277975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443">
        <f>유형화!$F$71*hourly1!B4555/hourly1!$B$8763+유형화!$F$72*hourly1!C4555/hourly1!$C$8763+유형화!$F$73*hourly1!D4555/hourly1!$D$8763+유형화!$F$74*hourly1!E4555/hourly1!$E$8763</f>
        <v>768.17452306817574</v>
      </c>
      <c r="C4554" s="441">
        <f>hourly1!$F4555*유형화!$G$71/hourly1!$F$8763+유형화!$G$72*hourly1!$G4555/hourly1!$F$8763+유형화!$G$74*hourly1!I4555/hourly1!$I$8763</f>
        <v>0.34505051155875394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443">
        <f>유형화!$F$71*hourly1!B4556/hourly1!$B$8763+유형화!$F$72*hourly1!C4556/hourly1!$C$8763+유형화!$F$73*hourly1!D4556/hourly1!$D$8763+유형화!$F$74*hourly1!E4556/hourly1!$E$8763</f>
        <v>632.57018493414614</v>
      </c>
      <c r="C4555" s="441">
        <f>hourly1!$F4556*유형화!$G$71/hourly1!$F$8763+유형화!$G$72*hourly1!$G4556/hourly1!$F$8763+유형화!$G$74*hourly1!I4556/hourly1!$I$8763</f>
        <v>0.43998676137276194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443">
        <f>유형화!$F$71*hourly1!B4557/hourly1!$B$8763+유형화!$F$72*hourly1!C4557/hourly1!$C$8763+유형화!$F$73*hourly1!D4557/hourly1!$D$8763+유형화!$F$74*hourly1!E4557/hourly1!$E$8763</f>
        <v>258.47410387389471</v>
      </c>
      <c r="C4556" s="441">
        <f>hourly1!$F4557*유형화!$G$71/hourly1!$F$8763+유형화!$G$72*hourly1!$G4557/hourly1!$F$8763+유형화!$G$74*hourly1!I4557/hourly1!$I$8763</f>
        <v>0.5310738099801926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443">
        <f>유형화!$F$71*hourly1!B4558/hourly1!$B$8763+유형화!$F$72*hourly1!C4558/hourly1!$C$8763+유형화!$F$73*hourly1!D4558/hourly1!$D$8763+유형화!$F$74*hourly1!E4558/hourly1!$E$8763</f>
        <v>262.8869285537009</v>
      </c>
      <c r="C4557" s="441">
        <f>hourly1!$F4558*유형화!$G$71/hourly1!$F$8763+유형화!$G$72*hourly1!$G4558/hourly1!$F$8763+유형화!$G$74*hourly1!I4558/hourly1!$I$8763</f>
        <v>0.53508061770801285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443">
        <f>유형화!$F$71*hourly1!B4559/hourly1!$B$8763+유형화!$F$72*hourly1!C4559/hourly1!$C$8763+유형화!$F$73*hourly1!D4559/hourly1!$D$8763+유형화!$F$74*hourly1!E4559/hourly1!$E$8763</f>
        <v>130.60149147349861</v>
      </c>
      <c r="C4558" s="441">
        <f>hourly1!$F4559*유형화!$G$71/hourly1!$F$8763+유형화!$G$72*hourly1!$G4559/hourly1!$F$8763+유형화!$G$74*hourly1!I4559/hourly1!$I$8763</f>
        <v>0.46383391969472026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443">
        <f>유형화!$F$71*hourly1!B4560/hourly1!$B$8763+유형화!$F$72*hourly1!C4560/hourly1!$C$8763+유형화!$F$73*hourly1!D4560/hourly1!$D$8763+유형화!$F$74*hourly1!E4560/hourly1!$E$8763</f>
        <v>105.5671377513939</v>
      </c>
      <c r="C4559" s="441">
        <f>hourly1!$F4560*유형화!$G$71/hourly1!$F$8763+유형화!$G$72*hourly1!$G4560/hourly1!$F$8763+유형화!$G$74*hourly1!I4560/hourly1!$I$8763</f>
        <v>0.39640846728727608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443">
        <f>유형화!$F$71*hourly1!B4561/hourly1!$B$8763+유형화!$F$72*hourly1!C4561/hourly1!$C$8763+유형화!$F$73*hourly1!D4561/hourly1!$D$8763+유형화!$F$74*hourly1!E4561/hourly1!$E$8763</f>
        <v>101.03754008260971</v>
      </c>
      <c r="C4560" s="441">
        <f>hourly1!$F4561*유형화!$G$71/hourly1!$F$8763+유형화!$G$72*hourly1!$G4561/hourly1!$F$8763+유형화!$G$74*hourly1!I4561/hourly1!$I$8763</f>
        <v>0.3174195839026388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443">
        <f>유형화!$F$71*hourly1!B4562/hourly1!$B$8763+유형화!$F$72*hourly1!C4562/hourly1!$C$8763+유형화!$F$73*hourly1!D4562/hourly1!$D$8763+유형화!$F$74*hourly1!E4562/hourly1!$E$8763</f>
        <v>97.052662797043467</v>
      </c>
      <c r="C4561" s="441">
        <f>hourly1!$F4562*유형화!$G$71/hourly1!$F$8763+유형화!$G$72*hourly1!$G4562/hourly1!$F$8763+유형화!$G$74*hourly1!I4562/hourly1!$I$8763</f>
        <v>0.29381517236965199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443">
        <f>유형화!$F$71*hourly1!B4563/hourly1!$B$8763+유형화!$F$72*hourly1!C4563/hourly1!$C$8763+유형화!$F$73*hourly1!D4563/hourly1!$D$8763+유형화!$F$74*hourly1!E4563/hourly1!$E$8763</f>
        <v>94.129649601896375</v>
      </c>
      <c r="C4562" s="441">
        <f>hourly1!$F4563*유형화!$G$71/hourly1!$F$8763+유형화!$G$72*hourly1!$G4563/hourly1!$F$8763+유형화!$G$74*hourly1!I4563/hourly1!$I$8763</f>
        <v>0.25102727589781754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443">
        <f>유형화!$F$71*hourly1!B4564/hourly1!$B$8763+유형화!$F$72*hourly1!C4564/hourly1!$C$8763+유형화!$F$73*hourly1!D4564/hourly1!$D$8763+유형화!$F$74*hourly1!E4564/hourly1!$E$8763</f>
        <v>90.68448857395444</v>
      </c>
      <c r="C4563" s="441">
        <f>hourly1!$F4564*유형화!$G$71/hourly1!$F$8763+유형화!$G$72*hourly1!$G4564/hourly1!$F$8763+유형화!$G$74*hourly1!I4564/hourly1!$I$8763</f>
        <v>0.23652371618805837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443">
        <f>유형화!$F$71*hourly1!B4565/hourly1!$B$8763+유형화!$F$72*hourly1!C4565/hourly1!$C$8763+유형화!$F$73*hourly1!D4565/hourly1!$D$8763+유형화!$F$74*hourly1!E4565/hourly1!$E$8763</f>
        <v>88.821576640884601</v>
      </c>
      <c r="C4564" s="441">
        <f>hourly1!$F4565*유형화!$G$71/hourly1!$F$8763+유형화!$G$72*hourly1!$G4565/hourly1!$F$8763+유형화!$G$74*hourly1!I4565/hourly1!$I$8763</f>
        <v>0.23206688999385028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443">
        <f>유형화!$F$71*hourly1!B4566/hourly1!$B$8763+유형화!$F$72*hourly1!C4566/hourly1!$C$8763+유형화!$F$73*hourly1!D4566/hourly1!$D$8763+유형화!$F$74*hourly1!E4566/hourly1!$E$8763</f>
        <v>87.195544593320861</v>
      </c>
      <c r="C4565" s="441">
        <f>hourly1!$F4566*유형화!$G$71/hourly1!$F$8763+유형화!$G$72*hourly1!$G4566/hourly1!$F$8763+유형화!$G$74*hourly1!I4566/hourly1!$I$8763</f>
        <v>0.23208671967159039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443">
        <f>유형화!$F$71*hourly1!B4567/hourly1!$B$8763+유형화!$F$72*hourly1!C4567/hourly1!$C$8763+유형화!$F$73*hourly1!D4567/hourly1!$D$8763+유형화!$F$74*hourly1!E4567/hourly1!$E$8763</f>
        <v>85.867301960434418</v>
      </c>
      <c r="C4566" s="441">
        <f>hourly1!$F4567*유형화!$G$71/hourly1!$F$8763+유형화!$G$72*hourly1!$G4567/hourly1!$F$8763+유형화!$G$74*hourly1!I4567/hourly1!$I$8763</f>
        <v>0.23122167272063615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443">
        <f>유형화!$F$71*hourly1!B4568/hourly1!$B$8763+유형화!$F$72*hourly1!C4568/hourly1!$C$8763+유형화!$F$73*hourly1!D4568/hourly1!$D$8763+유형화!$F$74*hourly1!E4568/hourly1!$E$8763</f>
        <v>87.104859586120639</v>
      </c>
      <c r="C4567" s="441">
        <f>hourly1!$F4568*유형화!$G$71/hourly1!$F$8763+유형화!$G$72*hourly1!$G4568/hourly1!$F$8763+유형화!$G$74*hourly1!I4568/hourly1!$I$8763</f>
        <v>0.36891234505506365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443">
        <f>유형화!$F$71*hourly1!B4569/hourly1!$B$8763+유형화!$F$72*hourly1!C4569/hourly1!$C$8763+유형화!$F$73*hourly1!D4569/hourly1!$D$8763+유형화!$F$74*hourly1!E4569/hourly1!$E$8763</f>
        <v>127.67466775119289</v>
      </c>
      <c r="C4568" s="441">
        <f>hourly1!$F4569*유형화!$G$71/hourly1!$F$8763+유형화!$G$72*hourly1!$G4569/hourly1!$F$8763+유형화!$G$74*hourly1!I4569/hourly1!$I$8763</f>
        <v>0.61461023881866839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443">
        <f>유형화!$F$71*hourly1!B4570/hourly1!$B$8763+유형화!$F$72*hourly1!C4570/hourly1!$C$8763+유형화!$F$73*hourly1!D4570/hourly1!$D$8763+유형화!$F$74*hourly1!E4570/hourly1!$E$8763</f>
        <v>637.64662054157145</v>
      </c>
      <c r="C4569" s="441">
        <f>hourly1!$F4570*유형화!$G$71/hourly1!$F$8763+유형화!$G$72*hourly1!$G4570/hourly1!$F$8763+유형화!$G$74*hourly1!I4570/hourly1!$I$8763</f>
        <v>0.53920913235700774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443">
        <f>유형화!$F$71*hourly1!B4571/hourly1!$B$8763+유형화!$F$72*hourly1!C4571/hourly1!$C$8763+유형화!$F$73*hourly1!D4571/hourly1!$D$8763+유형화!$F$74*hourly1!E4571/hourly1!$E$8763</f>
        <v>789.79167030641804</v>
      </c>
      <c r="C4570" s="441">
        <f>hourly1!$F4571*유형화!$G$71/hourly1!$F$8763+유형화!$G$72*hourly1!$G4571/hourly1!$F$8763+유형화!$G$74*hourly1!I4571/hourly1!$I$8763</f>
        <v>0.48365213624489778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443">
        <f>유형화!$F$71*hourly1!B4572/hourly1!$B$8763+유형화!$F$72*hourly1!C4572/hourly1!$C$8763+유형화!$F$73*hourly1!D4572/hourly1!$D$8763+유형화!$F$74*hourly1!E4572/hourly1!$E$8763</f>
        <v>917.03014250486183</v>
      </c>
      <c r="C4571" s="441">
        <f>hourly1!$F4572*유형화!$G$71/hourly1!$F$8763+유형화!$G$72*hourly1!$G4572/hourly1!$F$8763+유형화!$G$74*hourly1!I4572/hourly1!$I$8763</f>
        <v>0.42022548692471817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443">
        <f>유형화!$F$71*hourly1!B4573/hourly1!$B$8763+유형화!$F$72*hourly1!C4573/hourly1!$C$8763+유형화!$F$73*hourly1!D4573/hourly1!$D$8763+유형화!$F$74*hourly1!E4573/hourly1!$E$8763</f>
        <v>1027.3170753235536</v>
      </c>
      <c r="C4572" s="441">
        <f>hourly1!$F4573*유형화!$G$71/hourly1!$F$8763+유형화!$G$72*hourly1!$G4573/hourly1!$F$8763+유형화!$G$74*hourly1!I4573/hourly1!$I$8763</f>
        <v>0.3964245978508194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443">
        <f>유형화!$F$71*hourly1!B4574/hourly1!$B$8763+유형화!$F$72*hourly1!C4574/hourly1!$C$8763+유형화!$F$73*hourly1!D4574/hourly1!$D$8763+유형화!$F$74*hourly1!E4574/hourly1!$E$8763</f>
        <v>949.63524342800213</v>
      </c>
      <c r="C4573" s="441">
        <f>hourly1!$F4574*유형화!$G$71/hourly1!$F$8763+유형화!$G$72*hourly1!$G4574/hourly1!$F$8763+유형화!$G$74*hourly1!I4574/hourly1!$I$8763</f>
        <v>0.38455165410547676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443">
        <f>유형화!$F$71*hourly1!B4575/hourly1!$B$8763+유형화!$F$72*hourly1!C4575/hourly1!$C$8763+유형화!$F$73*hourly1!D4575/hourly1!$D$8763+유형화!$F$74*hourly1!E4575/hourly1!$E$8763</f>
        <v>796.05355002447573</v>
      </c>
      <c r="C4574" s="441">
        <f>hourly1!$F4575*유형화!$G$71/hourly1!$F$8763+유형화!$G$72*hourly1!$G4575/hourly1!$F$8763+유형화!$G$74*hourly1!I4575/hourly1!$I$8763</f>
        <v>0.46763727614175066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443">
        <f>유형화!$F$71*hourly1!B4576/hourly1!$B$8763+유형화!$F$72*hourly1!C4576/hourly1!$C$8763+유형화!$F$73*hourly1!D4576/hourly1!$D$8763+유형화!$F$74*hourly1!E4576/hourly1!$E$8763</f>
        <v>861.146864548194</v>
      </c>
      <c r="C4575" s="441">
        <f>hourly1!$F4576*유형화!$G$71/hourly1!$F$8763+유형화!$G$72*hourly1!$G4576/hourly1!$F$8763+유형화!$G$74*hourly1!I4576/hourly1!$I$8763</f>
        <v>0.43993843032334656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443">
        <f>유형화!$F$71*hourly1!B4577/hourly1!$B$8763+유형화!$F$72*hourly1!C4577/hourly1!$C$8763+유형화!$F$73*hourly1!D4577/hourly1!$D$8763+유형화!$F$74*hourly1!E4577/hourly1!$E$8763</f>
        <v>995.39392049072455</v>
      </c>
      <c r="C4576" s="441">
        <f>hourly1!$F4577*유형화!$G$71/hourly1!$F$8763+유형화!$G$72*hourly1!$G4577/hourly1!$F$8763+유형화!$G$74*hourly1!I4577/hourly1!$I$8763</f>
        <v>0.34503134893439291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443">
        <f>유형화!$F$71*hourly1!B4578/hourly1!$B$8763+유형화!$F$72*hourly1!C4578/hourly1!$C$8763+유형화!$F$73*hourly1!D4578/hourly1!$D$8763+유형화!$F$74*hourly1!E4578/hourly1!$E$8763</f>
        <v>923.35108801400133</v>
      </c>
      <c r="C4577" s="441">
        <f>hourly1!$F4578*유형화!$G$71/hourly1!$F$8763+유형화!$G$72*hourly1!$G4578/hourly1!$F$8763+유형화!$G$74*hourly1!I4578/hourly1!$I$8763</f>
        <v>0.32925123097966158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443">
        <f>유형화!$F$71*hourly1!B4579/hourly1!$B$8763+유형화!$F$72*hourly1!C4579/hourly1!$C$8763+유형화!$F$73*hourly1!D4579/hourly1!$D$8763+유형화!$F$74*hourly1!E4579/hourly1!$E$8763</f>
        <v>825.25533342731705</v>
      </c>
      <c r="C4578" s="441">
        <f>hourly1!$F4579*유형화!$G$71/hourly1!$F$8763+유형화!$G$72*hourly1!$G4579/hourly1!$F$8763+유형화!$G$74*hourly1!I4579/hourly1!$I$8763</f>
        <v>0.34506330685539965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443">
        <f>유형화!$F$71*hourly1!B4580/hourly1!$B$8763+유형화!$F$72*hourly1!C4580/hourly1!$C$8763+유형화!$F$73*hourly1!D4580/hourly1!$D$8763+유형화!$F$74*hourly1!E4580/hourly1!$E$8763</f>
        <v>665.55754090060066</v>
      </c>
      <c r="C4579" s="441">
        <f>hourly1!$F4580*유형화!$G$71/hourly1!$F$8763+유형화!$G$72*hourly1!$G4580/hourly1!$F$8763+유형화!$G$74*hourly1!I4580/hourly1!$I$8763</f>
        <v>0.4400262994458094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443">
        <f>유형화!$F$71*hourly1!B4581/hourly1!$B$8763+유형화!$F$72*hourly1!C4581/hourly1!$C$8763+유형화!$F$73*hourly1!D4581/hourly1!$D$8763+유형화!$F$74*hourly1!E4581/hourly1!$E$8763</f>
        <v>262.84627530462103</v>
      </c>
      <c r="C4580" s="441">
        <f>hourly1!$F4581*유형화!$G$71/hourly1!$F$8763+유형화!$G$72*hourly1!$G4581/hourly1!$F$8763+유형화!$G$74*hourly1!I4581/hourly1!$I$8763</f>
        <v>0.53114609431005921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443">
        <f>유형화!$F$71*hourly1!B4582/hourly1!$B$8763+유형화!$F$72*hourly1!C4582/hourly1!$C$8763+유형화!$F$73*hourly1!D4582/hourly1!$D$8763+유형화!$F$74*hourly1!E4582/hourly1!$E$8763</f>
        <v>267.49454832863546</v>
      </c>
      <c r="C4581" s="441">
        <f>hourly1!$F4582*유형화!$G$71/hourly1!$F$8763+유형화!$G$72*hourly1!$G4582/hourly1!$F$8763+유형화!$G$74*hourly1!I4582/hourly1!$I$8763</f>
        <v>0.53515356909125844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443">
        <f>유형화!$F$71*hourly1!B4583/hourly1!$B$8763+유형화!$F$72*hourly1!C4583/hourly1!$C$8763+유형화!$F$73*hourly1!D4583/hourly1!$D$8763+유형화!$F$74*hourly1!E4583/hourly1!$E$8763</f>
        <v>132.68548768693987</v>
      </c>
      <c r="C4582" s="441">
        <f>hourly1!$F4583*유형화!$G$71/hourly1!$F$8763+유형화!$G$72*hourly1!$G4583/hourly1!$F$8763+유형화!$G$74*hourly1!I4583/hourly1!$I$8763</f>
        <v>0.46389262039212759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443">
        <f>유형화!$F$71*hourly1!B4584/hourly1!$B$8763+유형화!$F$72*hourly1!C4584/hourly1!$C$8763+유형화!$F$73*hourly1!D4584/hourly1!$D$8763+유형화!$F$74*hourly1!E4584/hourly1!$E$8763</f>
        <v>103.5467370604181</v>
      </c>
      <c r="C4583" s="441">
        <f>hourly1!$F4584*유형화!$G$71/hourly1!$F$8763+유형화!$G$72*hourly1!$G4584/hourly1!$F$8763+유형화!$G$74*hourly1!I4584/hourly1!$I$8763</f>
        <v>0.39646304438197355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443">
        <f>유형화!$F$71*hourly1!B4585/hourly1!$B$8763+유형화!$F$72*hourly1!C4585/hourly1!$C$8763+유형화!$F$73*hourly1!D4585/hourly1!$D$8763+유형화!$F$74*hourly1!E4585/hourly1!$E$8763</f>
        <v>98.542844132571048</v>
      </c>
      <c r="C4584" s="441">
        <f>hourly1!$F4585*유형화!$G$71/hourly1!$F$8763+유형화!$G$72*hourly1!$G4585/hourly1!$F$8763+유형화!$G$74*hourly1!I4585/hourly1!$I$8763</f>
        <v>0.31745518029662478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443">
        <f>유형화!$F$71*hourly1!B4586/hourly1!$B$8763+유형화!$F$72*hourly1!C4586/hourly1!$C$8763+유형화!$F$73*hourly1!D4586/hourly1!$D$8763+유형화!$F$74*hourly1!E4586/hourly1!$E$8763</f>
        <v>95.230044769339131</v>
      </c>
      <c r="C4585" s="441">
        <f>hourly1!$F4586*유형화!$G$71/hourly1!$F$8763+유형화!$G$72*hourly1!$G4586/hourly1!$F$8763+유형화!$G$74*hourly1!I4586/hourly1!$I$8763</f>
        <v>0.29384240027578434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443">
        <f>유형화!$F$71*hourly1!B4587/hourly1!$B$8763+유형화!$F$72*hourly1!C4587/hourly1!$C$8763+유형화!$F$73*hourly1!D4587/hourly1!$D$8763+유형화!$F$74*hourly1!E4587/hourly1!$E$8763</f>
        <v>92.438750979641185</v>
      </c>
      <c r="C4586" s="441">
        <f>hourly1!$F4587*유형화!$G$71/hourly1!$F$8763+유형화!$G$72*hourly1!$G4587/hourly1!$F$8763+유형화!$G$74*hourly1!I4587/hourly1!$I$8763</f>
        <v>0.25104631723974524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443">
        <f>유형화!$F$71*hourly1!B4588/hourly1!$B$8763+유형화!$F$72*hourly1!C4588/hourly1!$C$8763+유형화!$F$73*hourly1!D4588/hourly1!$D$8763+유형화!$F$74*hourly1!E4588/hourly1!$E$8763</f>
        <v>87.823019109689923</v>
      </c>
      <c r="C4587" s="441">
        <f>hourly1!$F4588*유형화!$G$71/hourly1!$F$8763+유형화!$G$72*hourly1!$G4588/hourly1!$F$8763+유형화!$G$74*hourly1!I4588/hourly1!$I$8763</f>
        <v>0.23654615343810065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443">
        <f>유형화!$F$71*hourly1!B4589/hourly1!$B$8763+유형화!$F$72*hourly1!C4589/hourly1!$C$8763+유형화!$F$73*hourly1!D4589/hourly1!$D$8763+유형화!$F$74*hourly1!E4589/hourly1!$E$8763</f>
        <v>88.84161209371112</v>
      </c>
      <c r="C4588" s="441">
        <f>hourly1!$F4589*유형화!$G$71/hourly1!$F$8763+유형화!$G$72*hourly1!$G4589/hourly1!$F$8763+유형화!$G$74*hourly1!I4589/hourly1!$I$8763</f>
        <v>0.23207647130603049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443">
        <f>유형화!$F$71*hourly1!B4590/hourly1!$B$8763+유형화!$F$72*hourly1!C4590/hourly1!$C$8763+유형화!$F$73*hourly1!D4590/hourly1!$D$8763+유형화!$F$74*hourly1!E4590/hourly1!$E$8763</f>
        <v>87.552600286236256</v>
      </c>
      <c r="C4589" s="441">
        <f>hourly1!$F4590*유형화!$G$71/hourly1!$F$8763+유형화!$G$72*hourly1!$G4590/hourly1!$F$8763+유형화!$G$74*hourly1!I4590/hourly1!$I$8763</f>
        <v>0.23209126776281519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443">
        <f>유형화!$F$71*hourly1!B4591/hourly1!$B$8763+유형화!$F$72*hourly1!C4591/hourly1!$C$8763+유형화!$F$73*hourly1!D4591/hourly1!$D$8763+유형화!$F$74*hourly1!E4591/hourly1!$E$8763</f>
        <v>86.719810448801042</v>
      </c>
      <c r="C4590" s="441">
        <f>hourly1!$F4591*유형화!$G$71/hourly1!$F$8763+유형화!$G$72*hourly1!$G4591/hourly1!$F$8763+유형화!$G$74*hourly1!I4591/hourly1!$I$8763</f>
        <v>0.2312215514382035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443">
        <f>유형화!$F$71*hourly1!B4592/hourly1!$B$8763+유형화!$F$72*hourly1!C4592/hourly1!$C$8763+유형화!$F$73*hourly1!D4592/hourly1!$D$8763+유형화!$F$74*hourly1!E4592/hourly1!$E$8763</f>
        <v>88.120978801369816</v>
      </c>
      <c r="C4591" s="441">
        <f>hourly1!$F4592*유형화!$G$71/hourly1!$F$8763+유형화!$G$72*hourly1!$G4592/hourly1!$F$8763+유형화!$G$74*hourly1!I4592/hourly1!$I$8763</f>
        <v>0.36891440685641946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443">
        <f>유형화!$F$71*hourly1!B4593/hourly1!$B$8763+유형화!$F$72*hourly1!C4593/hourly1!$C$8763+유형화!$F$73*hourly1!D4593/hourly1!$D$8763+유형화!$F$74*hourly1!E4593/hourly1!$E$8763</f>
        <v>119.70814523300757</v>
      </c>
      <c r="C4592" s="441">
        <f>hourly1!$F4593*유형화!$G$71/hourly1!$F$8763+유형화!$G$72*hourly1!$G4593/hourly1!$F$8763+유형화!$G$74*hourly1!I4593/hourly1!$I$8763</f>
        <v>0.61469980589518847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443">
        <f>유형화!$F$71*hourly1!B4594/hourly1!$B$8763+유형화!$F$72*hourly1!C4594/hourly1!$C$8763+유형화!$F$73*hourly1!D4594/hourly1!$D$8763+유형화!$F$74*hourly1!E4594/hourly1!$E$8763</f>
        <v>465.88942088590846</v>
      </c>
      <c r="C4593" s="441">
        <f>hourly1!$F4594*유형화!$G$71/hourly1!$F$8763+유형화!$G$72*hourly1!$G4594/hourly1!$F$8763+유형화!$G$74*hourly1!I4594/hourly1!$I$8763</f>
        <v>0.53936388874108254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443">
        <f>유형화!$F$71*hourly1!B4595/hourly1!$B$8763+유형화!$F$72*hourly1!C4595/hourly1!$C$8763+유형화!$F$73*hourly1!D4595/hourly1!$D$8763+유형화!$F$74*hourly1!E4595/hourly1!$E$8763</f>
        <v>592.20824097958507</v>
      </c>
      <c r="C4594" s="441">
        <f>hourly1!$F4595*유형화!$G$71/hourly1!$F$8763+유형화!$G$72*hourly1!$G4595/hourly1!$F$8763+유형화!$G$74*hourly1!I4595/hourly1!$I$8763</f>
        <v>0.48386911051692816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443">
        <f>유형화!$F$71*hourly1!B4596/hourly1!$B$8763+유형화!$F$72*hourly1!C4596/hourly1!$C$8763+유형화!$F$73*hourly1!D4596/hourly1!$D$8763+유형화!$F$74*hourly1!E4596/hourly1!$E$8763</f>
        <v>714.13456354304356</v>
      </c>
      <c r="C4595" s="441">
        <f>hourly1!$F4596*유형화!$G$71/hourly1!$F$8763+유형화!$G$72*hourly1!$G4596/hourly1!$F$8763+유형화!$G$74*hourly1!I4596/hourly1!$I$8763</f>
        <v>0.42042960525888595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443">
        <f>유형화!$F$71*hourly1!B4597/hourly1!$B$8763+유형화!$F$72*hourly1!C4597/hourly1!$C$8763+유형화!$F$73*hourly1!D4597/hourly1!$D$8763+유형화!$F$74*hourly1!E4597/hourly1!$E$8763</f>
        <v>758.2925467002874</v>
      </c>
      <c r="C4596" s="441">
        <f>hourly1!$F4597*유형화!$G$71/hourly1!$F$8763+유형화!$G$72*hourly1!$G4597/hourly1!$F$8763+유형화!$G$74*hourly1!I4597/hourly1!$I$8763</f>
        <v>0.39666643502154597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443">
        <f>유형화!$F$71*hourly1!B4598/hourly1!$B$8763+유형화!$F$72*hourly1!C4598/hourly1!$C$8763+유형화!$F$73*hourly1!D4598/hourly1!$D$8763+유형화!$F$74*hourly1!E4598/hourly1!$E$8763</f>
        <v>719.33265202346115</v>
      </c>
      <c r="C4597" s="441">
        <f>hourly1!$F4598*유형화!$G$71/hourly1!$F$8763+유형화!$G$72*hourly1!$G4598/hourly1!$F$8763+유형화!$G$74*hourly1!I4598/hourly1!$I$8763</f>
        <v>0.38475274037882862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443">
        <f>유형화!$F$71*hourly1!B4599/hourly1!$B$8763+유형화!$F$72*hourly1!C4599/hourly1!$C$8763+유형화!$F$73*hourly1!D4599/hourly1!$D$8763+유형화!$F$74*hourly1!E4599/hourly1!$E$8763</f>
        <v>640.8656907777098</v>
      </c>
      <c r="C4598" s="441">
        <f>hourly1!$F4599*유형화!$G$71/hourly1!$F$8763+유형화!$G$72*hourly1!$G4599/hourly1!$F$8763+유형화!$G$74*hourly1!I4599/hourly1!$I$8763</f>
        <v>0.46787474714490074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443">
        <f>유형화!$F$71*hourly1!B4600/hourly1!$B$8763+유형화!$F$72*hourly1!C4600/hourly1!$C$8763+유형화!$F$73*hourly1!D4600/hourly1!$D$8763+유형화!$F$74*hourly1!E4600/hourly1!$E$8763</f>
        <v>701.22424357101306</v>
      </c>
      <c r="C4599" s="441">
        <f>hourly1!$F4600*유형화!$G$71/hourly1!$F$8763+유형화!$G$72*hourly1!$G4600/hourly1!$F$8763+유형화!$G$74*hourly1!I4600/hourly1!$I$8763</f>
        <v>0.44011435049192127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443">
        <f>유형화!$F$71*hourly1!B4601/hourly1!$B$8763+유형화!$F$72*hourly1!C4601/hourly1!$C$8763+유형화!$F$73*hourly1!D4601/hourly1!$D$8763+유형화!$F$74*hourly1!E4601/hourly1!$E$8763</f>
        <v>868.12922404209178</v>
      </c>
      <c r="C4600" s="441">
        <f>hourly1!$F4601*유형화!$G$71/hourly1!$F$8763+유형화!$G$72*hourly1!$G4601/hourly1!$F$8763+유형화!$G$74*hourly1!I4601/hourly1!$I$8763</f>
        <v>0.34511976382780274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443">
        <f>유형화!$F$71*hourly1!B4602/hourly1!$B$8763+유형화!$F$72*hourly1!C4602/hourly1!$C$8763+유형화!$F$73*hourly1!D4602/hourly1!$D$8763+유형화!$F$74*hourly1!E4602/hourly1!$E$8763</f>
        <v>825.48864099389766</v>
      </c>
      <c r="C4601" s="441">
        <f>hourly1!$F4602*유형화!$G$71/hourly1!$F$8763+유형화!$G$72*hourly1!$G4602/hourly1!$F$8763+유형화!$G$74*hourly1!I4602/hourly1!$I$8763</f>
        <v>0.32929992587637502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443">
        <f>유형화!$F$71*hourly1!B4603/hourly1!$B$8763+유형화!$F$72*hourly1!C4603/hourly1!$C$8763+유형화!$F$73*hourly1!D4603/hourly1!$D$8763+유형화!$F$74*hourly1!E4603/hourly1!$E$8763</f>
        <v>763.492727563578</v>
      </c>
      <c r="C4602" s="441">
        <f>hourly1!$F4603*유형화!$G$71/hourly1!$F$8763+유형화!$G$72*hourly1!$G4603/hourly1!$F$8763+유형화!$G$74*hourly1!I4603/hourly1!$I$8763</f>
        <v>0.34508501641084599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443">
        <f>유형화!$F$71*hourly1!B4604/hourly1!$B$8763+유형화!$F$72*hourly1!C4604/hourly1!$C$8763+유형화!$F$73*hourly1!D4604/hourly1!$D$8763+유형화!$F$74*hourly1!E4604/hourly1!$E$8763</f>
        <v>632.01306474961132</v>
      </c>
      <c r="C4603" s="441">
        <f>hourly1!$F4604*유형화!$G$71/hourly1!$F$8763+유형화!$G$72*hourly1!$G4604/hourly1!$F$8763+유형화!$G$74*hourly1!I4604/hourly1!$I$8763</f>
        <v>0.4400262994458094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443">
        <f>유형화!$F$71*hourly1!B4605/hourly1!$B$8763+유형화!$F$72*hourly1!C4605/hourly1!$C$8763+유형화!$F$73*hourly1!D4605/hourly1!$D$8763+유형화!$F$74*hourly1!E4605/hourly1!$E$8763</f>
        <v>258.47176931637807</v>
      </c>
      <c r="C4604" s="441">
        <f>hourly1!$F4605*유형화!$G$71/hourly1!$F$8763+유형화!$G$72*hourly1!$G4605/hourly1!$F$8763+유형화!$G$74*hourly1!I4605/hourly1!$I$8763</f>
        <v>0.53111971538095482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443">
        <f>유형화!$F$71*hourly1!B4606/hourly1!$B$8763+유형화!$F$72*hourly1!C4606/hourly1!$C$8763+유형화!$F$73*hourly1!D4606/hourly1!$D$8763+유형화!$F$74*hourly1!E4606/hourly1!$E$8763</f>
        <v>259.69249025079779</v>
      </c>
      <c r="C4605" s="441">
        <f>hourly1!$F4606*유형화!$G$71/hourly1!$F$8763+유형화!$G$72*hourly1!$G4606/hourly1!$F$8763+유형화!$G$74*hourly1!I4606/hourly1!$I$8763</f>
        <v>0.53511342460604772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443">
        <f>유형화!$F$71*hourly1!B4607/hourly1!$B$8763+유형화!$F$72*hourly1!C4607/hourly1!$C$8763+유형화!$F$73*hourly1!D4607/hourly1!$D$8763+유형화!$F$74*hourly1!E4607/hourly1!$E$8763</f>
        <v>125.65213725203671</v>
      </c>
      <c r="C4606" s="441">
        <f>hourly1!$F4607*유형화!$G$71/hourly1!$F$8763+유형화!$G$72*hourly1!$G4607/hourly1!$F$8763+유형화!$G$74*hourly1!I4607/hourly1!$I$8763</f>
        <v>0.46386575633329319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443">
        <f>유형화!$F$71*hourly1!B4608/hourly1!$B$8763+유형화!$F$72*hourly1!C4608/hourly1!$C$8763+유형화!$F$73*hourly1!D4608/hourly1!$D$8763+유형화!$F$74*hourly1!E4608/hourly1!$E$8763</f>
        <v>99.539444129947213</v>
      </c>
      <c r="C4607" s="441">
        <f>hourly1!$F4608*유형화!$G$71/hourly1!$F$8763+유형화!$G$72*hourly1!$G4608/hourly1!$F$8763+유형화!$G$74*hourly1!I4608/hourly1!$I$8763</f>
        <v>0.39645564615358059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443">
        <f>유형화!$F$71*hourly1!B4609/hourly1!$B$8763+유형화!$F$72*hourly1!C4609/hourly1!$C$8763+유형화!$F$73*hourly1!D4609/hourly1!$D$8763+유형화!$F$74*hourly1!E4609/hourly1!$E$8763</f>
        <v>94.04408968207953</v>
      </c>
      <c r="C4608" s="441">
        <f>hourly1!$F4609*유형화!$G$71/hourly1!$F$8763+유형화!$G$72*hourly1!$G4609/hourly1!$F$8763+유형화!$G$74*hourly1!I4609/hourly1!$I$8763</f>
        <v>0.31745421003716356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443">
        <f>유형화!$F$71*hourly1!B4610/hourly1!$B$8763+유형화!$F$72*hourly1!C4610/hourly1!$C$8763+유형화!$F$73*hourly1!D4610/hourly1!$D$8763+유형화!$F$74*hourly1!E4610/hourly1!$E$8763</f>
        <v>89.582362404239447</v>
      </c>
      <c r="C4609" s="441">
        <f>hourly1!$F4610*유형화!$G$71/hourly1!$F$8763+유형화!$G$72*hourly1!$G4610/hourly1!$F$8763+유형화!$G$74*hourly1!I4610/hourly1!$I$8763</f>
        <v>0.2938482218325521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443">
        <f>유형화!$F$71*hourly1!B4611/hourly1!$B$8763+유형화!$F$72*hourly1!C4611/hourly1!$C$8763+유형화!$F$73*hourly1!D4611/hourly1!$D$8763+유형화!$F$74*hourly1!E4611/hourly1!$E$8763</f>
        <v>86.338706918887198</v>
      </c>
      <c r="C4610" s="441">
        <f>hourly1!$F4611*유형화!$G$71/hourly1!$F$8763+유형화!$G$72*hourly1!$G4611/hourly1!$F$8763+유형화!$G$74*hourly1!I4611/hourly1!$I$8763</f>
        <v>0.25106196267355857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443">
        <f>유형화!$F$71*hourly1!B4612/hourly1!$B$8763+유형화!$F$72*hourly1!C4612/hourly1!$C$8763+유형화!$F$73*hourly1!D4612/hourly1!$D$8763+유형화!$F$74*hourly1!E4612/hourly1!$E$8763</f>
        <v>81.856019627553565</v>
      </c>
      <c r="C4611" s="441">
        <f>hourly1!$F4612*유형화!$G$71/hourly1!$F$8763+유형화!$G$72*hourly1!$G4612/hourly1!$F$8763+유형화!$G$74*hourly1!I4612/hourly1!$I$8763</f>
        <v>0.23657344198544941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443">
        <f>유형화!$F$71*hourly1!B4613/hourly1!$B$8763+유형화!$F$72*hourly1!C4613/hourly1!$C$8763+유형화!$F$73*hourly1!D4613/hourly1!$D$8763+유형화!$F$74*hourly1!E4613/hourly1!$E$8763</f>
        <v>79.483090331888462</v>
      </c>
      <c r="C4612" s="441">
        <f>hourly1!$F4613*유형화!$G$71/hourly1!$F$8763+유형화!$G$72*hourly1!$G4613/hourly1!$F$8763+유형화!$G$74*hourly1!I4613/hourly1!$I$8763</f>
        <v>0.23219611642585058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443">
        <f>유형화!$F$71*hourly1!B4614/hourly1!$B$8763+유형화!$F$72*hourly1!C4614/hourly1!$C$8763+유형화!$F$73*hourly1!D4614/hourly1!$D$8763+유형화!$F$74*hourly1!E4614/hourly1!$E$8763</f>
        <v>76.967388567578851</v>
      </c>
      <c r="C4613" s="441">
        <f>hourly1!$F4614*유형화!$G$71/hourly1!$F$8763+유형화!$G$72*hourly1!$G4614/hourly1!$F$8763+유형화!$G$74*hourly1!I4614/hourly1!$I$8763</f>
        <v>0.23224177926174736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443">
        <f>유형화!$F$71*hourly1!B4615/hourly1!$B$8763+유형화!$F$72*hourly1!C4615/hourly1!$C$8763+유형화!$F$73*hourly1!D4615/hourly1!$D$8763+유형화!$F$74*hourly1!E4615/hourly1!$E$8763</f>
        <v>75.958919869830893</v>
      </c>
      <c r="C4614" s="441">
        <f>hourly1!$F4615*유형화!$G$71/hourly1!$F$8763+유형화!$G$72*hourly1!$G4615/hourly1!$F$8763+유형화!$G$74*hourly1!I4615/hourly1!$I$8763</f>
        <v>0.23132245842217747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443">
        <f>유형화!$F$71*hourly1!B4616/hourly1!$B$8763+유형화!$F$72*hourly1!C4616/hourly1!$C$8763+유형화!$F$73*hourly1!D4616/hourly1!$D$8763+유형화!$F$74*hourly1!E4616/hourly1!$E$8763</f>
        <v>76.592002022119374</v>
      </c>
      <c r="C4615" s="441">
        <f>hourly1!$F4616*유형화!$G$71/hourly1!$F$8763+유형화!$G$72*hourly1!$G4616/hourly1!$F$8763+유형화!$G$74*hourly1!I4616/hourly1!$I$8763</f>
        <v>0.36905545832560416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443">
        <f>유형화!$F$71*hourly1!B4617/hourly1!$B$8763+유형화!$F$72*hourly1!C4617/hourly1!$C$8763+유형화!$F$73*hourly1!D4617/hourly1!$D$8763+유형화!$F$74*hourly1!E4617/hourly1!$E$8763</f>
        <v>95.071493662100394</v>
      </c>
      <c r="C4616" s="441">
        <f>hourly1!$F4617*유형화!$G$71/hourly1!$F$8763+유형화!$G$72*hourly1!$G4617/hourly1!$F$8763+유형화!$G$74*hourly1!I4617/hourly1!$I$8763</f>
        <v>0.61483794658598867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443">
        <f>유형화!$F$71*hourly1!B4618/hourly1!$B$8763+유형화!$F$72*hourly1!C4618/hourly1!$C$8763+유형화!$F$73*hourly1!D4618/hourly1!$D$8763+유형화!$F$74*hourly1!E4618/hourly1!$E$8763</f>
        <v>296.37633484457507</v>
      </c>
      <c r="C4617" s="441">
        <f>hourly1!$F4618*유형화!$G$71/hourly1!$F$8763+유형화!$G$72*hourly1!$G4618/hourly1!$F$8763+유형화!$G$74*hourly1!I4618/hourly1!$I$8763</f>
        <v>0.53945830711490972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443">
        <f>유형화!$F$71*hourly1!B4619/hourly1!$B$8763+유형화!$F$72*hourly1!C4619/hourly1!$C$8763+유형화!$F$73*hourly1!D4619/hourly1!$D$8763+유형화!$F$74*hourly1!E4619/hourly1!$E$8763</f>
        <v>472.88627903031096</v>
      </c>
      <c r="C4618" s="441">
        <f>hourly1!$F4619*유형화!$G$71/hourly1!$F$8763+유형화!$G$72*hourly1!$G4619/hourly1!$F$8763+유형화!$G$74*hourly1!I4619/hourly1!$I$8763</f>
        <v>0.48393763509138221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443">
        <f>유형화!$F$71*hourly1!B4620/hourly1!$B$8763+유형화!$F$72*hourly1!C4620/hourly1!$C$8763+유형화!$F$73*hourly1!D4620/hourly1!$D$8763+유형화!$F$74*hourly1!E4620/hourly1!$E$8763</f>
        <v>580.71493459224916</v>
      </c>
      <c r="C4619" s="441">
        <f>hourly1!$F4620*유형화!$G$71/hourly1!$F$8763+유형화!$G$72*hourly1!$G4620/hourly1!$F$8763+유형화!$G$74*hourly1!I4620/hourly1!$I$8763</f>
        <v>0.42049728085631133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443">
        <f>유형화!$F$71*hourly1!B4621/hourly1!$B$8763+유형화!$F$72*hourly1!C4621/hourly1!$C$8763+유형화!$F$73*hourly1!D4621/hourly1!$D$8763+유형화!$F$74*hourly1!E4621/hourly1!$E$8763</f>
        <v>700.14379338512651</v>
      </c>
      <c r="C4620" s="441">
        <f>hourly1!$F4621*유형화!$G$71/hourly1!$F$8763+유형화!$G$72*hourly1!$G4621/hourly1!$F$8763+유형화!$G$74*hourly1!I4621/hourly1!$I$8763</f>
        <v>0.39669087343172649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443">
        <f>유형화!$F$71*hourly1!B4622/hourly1!$B$8763+유형화!$F$72*hourly1!C4622/hourly1!$C$8763+유형화!$F$73*hourly1!D4622/hourly1!$D$8763+유형화!$F$74*hourly1!E4622/hourly1!$E$8763</f>
        <v>672.48132301326848</v>
      </c>
      <c r="C4621" s="441">
        <f>hourly1!$F4622*유형화!$G$71/hourly1!$F$8763+유형화!$G$72*hourly1!$G4622/hourly1!$F$8763+유형화!$G$74*hourly1!I4622/hourly1!$I$8763</f>
        <v>0.38477990764374409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443">
        <f>유형화!$F$71*hourly1!B4623/hourly1!$B$8763+유형화!$F$72*hourly1!C4623/hourly1!$C$8763+유형화!$F$73*hourly1!D4623/hourly1!$D$8763+유형화!$F$74*hourly1!E4623/hourly1!$E$8763</f>
        <v>524.68018637145076</v>
      </c>
      <c r="C4622" s="441">
        <f>hourly1!$F4623*유형화!$G$71/hourly1!$F$8763+유형화!$G$72*hourly1!$G4623/hourly1!$F$8763+유형화!$G$74*hourly1!I4623/hourly1!$I$8763</f>
        <v>0.46793441810176994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443">
        <f>유형화!$F$71*hourly1!B4624/hourly1!$B$8763+유형화!$F$72*hourly1!C4624/hourly1!$C$8763+유형화!$F$73*hourly1!D4624/hourly1!$D$8763+유형화!$F$74*hourly1!E4624/hourly1!$E$8763</f>
        <v>587.16607644642943</v>
      </c>
      <c r="C4623" s="441">
        <f>hourly1!$F4624*유형화!$G$71/hourly1!$F$8763+유형화!$G$72*hourly1!$G4624/hourly1!$F$8763+유형화!$G$74*hourly1!I4624/hourly1!$I$8763</f>
        <v>0.44018778700489747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443">
        <f>유형화!$F$71*hourly1!B4625/hourly1!$B$8763+유형화!$F$72*hourly1!C4625/hourly1!$C$8763+유형화!$F$73*hourly1!D4625/hourly1!$D$8763+유형화!$F$74*hourly1!E4625/hourly1!$E$8763</f>
        <v>729.84814628609161</v>
      </c>
      <c r="C4624" s="441">
        <f>hourly1!$F4625*유형화!$G$71/hourly1!$F$8763+유형화!$G$72*hourly1!$G4625/hourly1!$F$8763+유형화!$G$74*hourly1!I4625/hourly1!$I$8763</f>
        <v>0.34518258812792169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443">
        <f>유형화!$F$71*hourly1!B4626/hourly1!$B$8763+유형화!$F$72*hourly1!C4626/hourly1!$C$8763+유형화!$F$73*hourly1!D4626/hourly1!$D$8763+유형화!$F$74*hourly1!E4626/hourly1!$E$8763</f>
        <v>659.0371837969094</v>
      </c>
      <c r="C4625" s="441">
        <f>hourly1!$F4626*유형화!$G$71/hourly1!$F$8763+유형화!$G$72*hourly1!$G4626/hourly1!$F$8763+유형화!$G$74*hourly1!I4626/hourly1!$I$8763</f>
        <v>0.32937402944273081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443">
        <f>유형화!$F$71*hourly1!B4627/hourly1!$B$8763+유형화!$F$72*hourly1!C4627/hourly1!$C$8763+유형화!$F$73*hourly1!D4627/hourly1!$D$8763+유형화!$F$74*hourly1!E4627/hourly1!$E$8763</f>
        <v>575.5740397018252</v>
      </c>
      <c r="C4626" s="441">
        <f>hourly1!$F4627*유형화!$G$71/hourly1!$F$8763+유형화!$G$72*hourly1!$G4627/hourly1!$F$8763+유형화!$G$74*hourly1!I4627/hourly1!$I$8763</f>
        <v>0.34518549890630557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443">
        <f>유형화!$F$71*hourly1!B4628/hourly1!$B$8763+유형화!$F$72*hourly1!C4628/hourly1!$C$8763+유형화!$F$73*hourly1!D4628/hourly1!$D$8763+유형화!$F$74*hourly1!E4628/hourly1!$E$8763</f>
        <v>425.05968039872806</v>
      </c>
      <c r="C4627" s="441">
        <f>hourly1!$F4628*유형화!$G$71/hourly1!$F$8763+유형화!$G$72*hourly1!$G4628/hourly1!$F$8763+유형화!$G$74*hourly1!I4628/hourly1!$I$8763</f>
        <v>0.44019269894341961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443">
        <f>유형화!$F$71*hourly1!B4629/hourly1!$B$8763+유형화!$F$72*hourly1!C4629/hourly1!$C$8763+유형화!$F$73*hourly1!D4629/hourly1!$D$8763+유형화!$F$74*hourly1!E4629/hourly1!$E$8763</f>
        <v>219.31775482602114</v>
      </c>
      <c r="C4628" s="441">
        <f>hourly1!$F4629*유형화!$G$71/hourly1!$F$8763+유형화!$G$72*hourly1!$G4629/hourly1!$F$8763+유형화!$G$74*hourly1!I4629/hourly1!$I$8763</f>
        <v>0.5313503339266602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443">
        <f>유형화!$F$71*hourly1!B4630/hourly1!$B$8763+유형화!$F$72*hourly1!C4630/hourly1!$C$8763+유형화!$F$73*hourly1!D4630/hourly1!$D$8763+유형화!$F$74*hourly1!E4630/hourly1!$E$8763</f>
        <v>219.2821848057404</v>
      </c>
      <c r="C4629" s="441">
        <f>hourly1!$F4630*유형화!$G$71/hourly1!$F$8763+유형화!$G$72*hourly1!$G4630/hourly1!$F$8763+유형화!$G$74*hourly1!I4630/hourly1!$I$8763</f>
        <v>0.53535350318149999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443">
        <f>유형화!$F$71*hourly1!B4631/hourly1!$B$8763+유형화!$F$72*hourly1!C4631/hourly1!$C$8763+유형화!$F$73*hourly1!D4631/hourly1!$D$8763+유형화!$F$74*hourly1!E4631/hourly1!$E$8763</f>
        <v>98.161815275419215</v>
      </c>
      <c r="C4630" s="441">
        <f>hourly1!$F4631*유형화!$G$71/hourly1!$F$8763+유형화!$G$72*hourly1!$G4631/hourly1!$F$8763+유형화!$G$74*hourly1!I4631/hourly1!$I$8763</f>
        <v>0.46405289512688963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443">
        <f>유형화!$F$71*hourly1!B4632/hourly1!$B$8763+유형화!$F$72*hourly1!C4632/hourly1!$C$8763+유형화!$F$73*hourly1!D4632/hourly1!$D$8763+유형화!$F$74*hourly1!E4632/hourly1!$E$8763</f>
        <v>85.501599110527934</v>
      </c>
      <c r="C4631" s="441">
        <f>hourly1!$F4632*유형화!$G$71/hourly1!$F$8763+유형화!$G$72*hourly1!$G4632/hourly1!$F$8763+유형화!$G$74*hourly1!I4632/hourly1!$I$8763</f>
        <v>0.39667892711211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443">
        <f>유형화!$F$71*hourly1!B4633/hourly1!$B$8763+유형화!$F$72*hourly1!C4633/hourly1!$C$8763+유형화!$F$73*hourly1!D4633/hourly1!$D$8763+유형화!$F$74*hourly1!E4633/hourly1!$E$8763</f>
        <v>80.441095556297952</v>
      </c>
      <c r="C4632" s="441">
        <f>hourly1!$F4633*유형화!$G$71/hourly1!$F$8763+유형화!$G$72*hourly1!$G4633/hourly1!$F$8763+유형화!$G$74*hourly1!I4633/hourly1!$I$8763</f>
        <v>0.31759641368945912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443">
        <f>유형화!$F$71*hourly1!B4634/hourly1!$B$8763+유형화!$F$72*hourly1!C4634/hourly1!$C$8763+유형화!$F$73*hourly1!D4634/hourly1!$D$8763+유형화!$F$74*hourly1!E4634/hourly1!$E$8763</f>
        <v>76.977489105236756</v>
      </c>
      <c r="C4633" s="441">
        <f>hourly1!$F4634*유형화!$G$71/hourly1!$F$8763+유형화!$G$72*hourly1!$G4634/hourly1!$F$8763+유형화!$G$74*hourly1!I4634/hourly1!$I$8763</f>
        <v>0.29396774566993944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443">
        <f>유형화!$F$71*hourly1!B4635/hourly1!$B$8763+유형화!$F$72*hourly1!C4635/hourly1!$C$8763+유형화!$F$73*hourly1!D4635/hourly1!$D$8763+유형화!$F$74*hourly1!E4635/hourly1!$E$8763</f>
        <v>76.110825286327099</v>
      </c>
      <c r="C4634" s="441">
        <f>hourly1!$F4635*유형화!$G$71/hourly1!$F$8763+유형화!$G$72*hourly1!$G4635/hourly1!$F$8763+유형화!$G$74*hourly1!I4635/hourly1!$I$8763</f>
        <v>0.25004385729258621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443">
        <f>유형화!$F$71*hourly1!B4636/hourly1!$B$8763+유형화!$F$72*hourly1!C4636/hourly1!$C$8763+유형화!$F$73*hourly1!D4636/hourly1!$D$8763+유형화!$F$74*hourly1!E4636/hourly1!$E$8763</f>
        <v>75.029286022896031</v>
      </c>
      <c r="C4635" s="441">
        <f>hourly1!$F4636*유형화!$G$71/hourly1!$F$8763+유형화!$G$72*hourly1!$G4636/hourly1!$F$8763+유형화!$G$74*hourly1!I4636/hourly1!$I$8763</f>
        <v>0.25331175179941906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443">
        <f>유형화!$F$71*hourly1!B4637/hourly1!$B$8763+유형화!$F$72*hourly1!C4637/hourly1!$C$8763+유형화!$F$73*hourly1!D4637/hourly1!$D$8763+유형화!$F$74*hourly1!E4637/hourly1!$E$8763</f>
        <v>75.022929770913962</v>
      </c>
      <c r="C4636" s="441">
        <f>hourly1!$F4637*유형화!$G$71/hourly1!$F$8763+유형화!$G$72*hourly1!$G4637/hourly1!$F$8763+유형화!$G$74*hourly1!I4637/hourly1!$I$8763</f>
        <v>0.2405753377747463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443">
        <f>유형화!$F$71*hourly1!B4638/hourly1!$B$8763+유형화!$F$72*hourly1!C4638/hourly1!$C$8763+유형화!$F$73*hourly1!D4638/hourly1!$D$8763+유형화!$F$74*hourly1!E4638/hourly1!$E$8763</f>
        <v>74.999125820538154</v>
      </c>
      <c r="C4637" s="441">
        <f>hourly1!$F4638*유형화!$G$71/hourly1!$F$8763+유형화!$G$72*hourly1!$G4638/hourly1!$F$8763+유형화!$G$74*hourly1!I4638/hourly1!$I$8763</f>
        <v>0.23111427712651489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443">
        <f>유형화!$F$71*hourly1!B4639/hourly1!$B$8763+유형화!$F$72*hourly1!C4639/hourly1!$C$8763+유형화!$F$73*hourly1!D4639/hourly1!$D$8763+유형화!$F$74*hourly1!E4639/hourly1!$E$8763</f>
        <v>74.973790871362766</v>
      </c>
      <c r="C4638" s="441">
        <f>hourly1!$F4639*유형화!$G$71/hourly1!$F$8763+유형화!$G$72*hourly1!$G4639/hourly1!$F$8763+유형화!$G$74*hourly1!I4639/hourly1!$I$8763</f>
        <v>0.23112464677450739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443">
        <f>유형화!$F$71*hourly1!B4640/hourly1!$B$8763+유형화!$F$72*hourly1!C4640/hourly1!$C$8763+유형화!$F$73*hourly1!D4640/hourly1!$D$8763+유형화!$F$74*hourly1!E4640/hourly1!$E$8763</f>
        <v>76.005027510223954</v>
      </c>
      <c r="C4639" s="441">
        <f>hourly1!$F4640*유형화!$G$71/hourly1!$F$8763+유형화!$G$72*hourly1!$G4640/hourly1!$F$8763+유형화!$G$74*hourly1!I4640/hourly1!$I$8763</f>
        <v>0.25991151729631345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443">
        <f>유형화!$F$71*hourly1!B4641/hourly1!$B$8763+유형화!$F$72*hourly1!C4641/hourly1!$C$8763+유형화!$F$73*hourly1!D4641/hourly1!$D$8763+유형화!$F$74*hourly1!E4641/hourly1!$E$8763</f>
        <v>83.753162399973021</v>
      </c>
      <c r="C4640" s="441">
        <f>hourly1!$F4641*유형화!$G$71/hourly1!$F$8763+유형화!$G$72*hourly1!$G4641/hourly1!$F$8763+유형화!$G$74*hourly1!I4641/hourly1!$I$8763</f>
        <v>0.33059219019637737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443">
        <f>유형화!$F$71*hourly1!B4642/hourly1!$B$8763+유형화!$F$72*hourly1!C4642/hourly1!$C$8763+유형화!$F$73*hourly1!D4642/hourly1!$D$8763+유형화!$F$74*hourly1!E4642/hourly1!$E$8763</f>
        <v>170.98816359434605</v>
      </c>
      <c r="C4641" s="441">
        <f>hourly1!$F4642*유형화!$G$71/hourly1!$F$8763+유형화!$G$72*hourly1!$G4642/hourly1!$F$8763+유형화!$G$74*hourly1!I4642/hourly1!$I$8763</f>
        <v>0.40864228691100196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443">
        <f>유형화!$F$71*hourly1!B4643/hourly1!$B$8763+유형화!$F$72*hourly1!C4643/hourly1!$C$8763+유형화!$F$73*hourly1!D4643/hourly1!$D$8763+유형화!$F$74*hourly1!E4643/hourly1!$E$8763</f>
        <v>176.42144838363481</v>
      </c>
      <c r="C4642" s="441">
        <f>hourly1!$F4643*유형화!$G$71/hourly1!$F$8763+유형화!$G$72*hourly1!$G4643/hourly1!$F$8763+유형화!$G$74*hourly1!I4643/hourly1!$I$8763</f>
        <v>0.52754637106746538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443">
        <f>유형화!$F$71*hourly1!B4644/hourly1!$B$8763+유형화!$F$72*hourly1!C4644/hourly1!$C$8763+유형화!$F$73*hourly1!D4644/hourly1!$D$8763+유형화!$F$74*hourly1!E4644/hourly1!$E$8763</f>
        <v>188.53745978071888</v>
      </c>
      <c r="C4643" s="441">
        <f>hourly1!$F4644*유형화!$G$71/hourly1!$F$8763+유형화!$G$72*hourly1!$G4644/hourly1!$F$8763+유형화!$G$74*hourly1!I4644/hourly1!$I$8763</f>
        <v>0.52409679547650712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443">
        <f>유형화!$F$71*hourly1!B4645/hourly1!$B$8763+유형화!$F$72*hourly1!C4645/hourly1!$C$8763+유형화!$F$73*hourly1!D4645/hourly1!$D$8763+유형화!$F$74*hourly1!E4645/hourly1!$E$8763</f>
        <v>193.01279681603228</v>
      </c>
      <c r="C4644" s="441">
        <f>hourly1!$F4645*유형화!$G$71/hourly1!$F$8763+유형화!$G$72*hourly1!$G4645/hourly1!$F$8763+유형화!$G$74*hourly1!I4645/hourly1!$I$8763</f>
        <v>0.49348959692289296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443">
        <f>유형화!$F$71*hourly1!B4646/hourly1!$B$8763+유형화!$F$72*hourly1!C4646/hourly1!$C$8763+유형화!$F$73*hourly1!D4646/hourly1!$D$8763+유형화!$F$74*hourly1!E4646/hourly1!$E$8763</f>
        <v>193.90131223618116</v>
      </c>
      <c r="C4645" s="441">
        <f>hourly1!$F4646*유형화!$G$71/hourly1!$F$8763+유형화!$G$72*hourly1!$G4646/hourly1!$F$8763+유형화!$G$74*hourly1!I4646/hourly1!$I$8763</f>
        <v>0.51385419083220851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443">
        <f>유형화!$F$71*hourly1!B4647/hourly1!$B$8763+유형화!$F$72*hourly1!C4647/hourly1!$C$8763+유형화!$F$73*hourly1!D4647/hourly1!$D$8763+유형화!$F$74*hourly1!E4647/hourly1!$E$8763</f>
        <v>201.27279898336201</v>
      </c>
      <c r="C4646" s="441">
        <f>hourly1!$F4647*유형화!$G$71/hourly1!$F$8763+유형화!$G$72*hourly1!$G4647/hourly1!$F$8763+유형화!$G$74*hourly1!I4647/hourly1!$I$8763</f>
        <v>0.51720928740812466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443">
        <f>유형화!$F$71*hourly1!B4648/hourly1!$B$8763+유형화!$F$72*hourly1!C4648/hourly1!$C$8763+유형화!$F$73*hourly1!D4648/hourly1!$D$8763+유형화!$F$74*hourly1!E4648/hourly1!$E$8763</f>
        <v>185.85965788055461</v>
      </c>
      <c r="C4647" s="441">
        <f>hourly1!$F4648*유형화!$G$71/hourly1!$F$8763+유형화!$G$72*hourly1!$G4648/hourly1!$F$8763+유형화!$G$74*hourly1!I4648/hourly1!$I$8763</f>
        <v>0.45607621017199496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443">
        <f>유형화!$F$71*hourly1!B4649/hourly1!$B$8763+유형화!$F$72*hourly1!C4649/hourly1!$C$8763+유형화!$F$73*hourly1!D4649/hourly1!$D$8763+유형화!$F$74*hourly1!E4649/hourly1!$E$8763</f>
        <v>195.5184541926719</v>
      </c>
      <c r="C4648" s="441">
        <f>hourly1!$F4649*유형화!$G$71/hourly1!$F$8763+유형화!$G$72*hourly1!$G4649/hourly1!$F$8763+유형화!$G$74*hourly1!I4649/hourly1!$I$8763</f>
        <v>0.40853652862972101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443">
        <f>유형화!$F$71*hourly1!B4650/hourly1!$B$8763+유형화!$F$72*hourly1!C4650/hourly1!$C$8763+유형화!$F$73*hourly1!D4650/hourly1!$D$8763+유형화!$F$74*hourly1!E4650/hourly1!$E$8763</f>
        <v>191.50134354342313</v>
      </c>
      <c r="C4649" s="441">
        <f>hourly1!$F4650*유형화!$G$71/hourly1!$F$8763+유형화!$G$72*hourly1!$G4650/hourly1!$F$8763+유형화!$G$74*hourly1!I4650/hourly1!$I$8763</f>
        <v>0.36782389586314801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443">
        <f>유형화!$F$71*hourly1!B4651/hourly1!$B$8763+유형화!$F$72*hourly1!C4651/hourly1!$C$8763+유형화!$F$73*hourly1!D4651/hourly1!$D$8763+유형화!$F$74*hourly1!E4651/hourly1!$E$8763</f>
        <v>190.42017147544297</v>
      </c>
      <c r="C4650" s="441">
        <f>hourly1!$F4651*유형화!$G$71/hourly1!$F$8763+유형화!$G$72*hourly1!$G4651/hourly1!$F$8763+유형화!$G$74*hourly1!I4651/hourly1!$I$8763</f>
        <v>0.40855017290339535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443">
        <f>유형화!$F$71*hourly1!B4652/hourly1!$B$8763+유형화!$F$72*hourly1!C4652/hourly1!$C$8763+유형화!$F$73*hourly1!D4652/hourly1!$D$8763+유형화!$F$74*hourly1!E4652/hourly1!$E$8763</f>
        <v>186.79271053965974</v>
      </c>
      <c r="C4651" s="441">
        <f>hourly1!$F4652*유형화!$G$71/hourly1!$F$8763+유형화!$G$72*hourly1!$G4652/hourly1!$F$8763+유형화!$G$74*hourly1!I4652/hourly1!$I$8763</f>
        <v>0.46289883213890376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443">
        <f>유형화!$F$71*hourly1!B4653/hourly1!$B$8763+유형화!$F$72*hourly1!C4653/hourly1!$C$8763+유형화!$F$73*hourly1!D4653/hourly1!$D$8763+유형화!$F$74*hourly1!E4653/hourly1!$E$8763</f>
        <v>186.85652859505998</v>
      </c>
      <c r="C4652" s="441">
        <f>hourly1!$F4653*유형화!$G$71/hourly1!$F$8763+유형화!$G$72*hourly1!$G4653/hourly1!$F$8763+유형화!$G$74*hourly1!I4653/hourly1!$I$8763</f>
        <v>0.55807358385674022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443">
        <f>유형화!$F$71*hourly1!B4654/hourly1!$B$8763+유형화!$F$72*hourly1!C4654/hourly1!$C$8763+유형화!$F$73*hourly1!D4654/hourly1!$D$8763+유형화!$F$74*hourly1!E4654/hourly1!$E$8763</f>
        <v>187.04997451748699</v>
      </c>
      <c r="C4653" s="441">
        <f>hourly1!$F4654*유형화!$G$71/hourly1!$F$8763+유형화!$G$72*hourly1!$G4654/hourly1!$F$8763+유형화!$G$74*hourly1!I4654/hourly1!$I$8763</f>
        <v>0.4867877722589139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443">
        <f>유형화!$F$71*hourly1!B4655/hourly1!$B$8763+유형화!$F$72*hourly1!C4655/hourly1!$C$8763+유형화!$F$73*hourly1!D4655/hourly1!$D$8763+유형화!$F$74*hourly1!E4655/hourly1!$E$8763</f>
        <v>84.447734315303535</v>
      </c>
      <c r="C4654" s="441">
        <f>hourly1!$F4655*유형화!$G$71/hourly1!$F$8763+유형화!$G$72*hourly1!$G4655/hourly1!$F$8763+유형화!$G$74*hourly1!I4655/hourly1!$I$8763</f>
        <v>0.36788144437744563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443">
        <f>유형화!$F$71*hourly1!B4656/hourly1!$B$8763+유형화!$F$72*hourly1!C4656/hourly1!$C$8763+유형화!$F$73*hourly1!D4656/hourly1!$D$8763+유형화!$F$74*hourly1!E4656/hourly1!$E$8763</f>
        <v>80.919315619828495</v>
      </c>
      <c r="C4655" s="441">
        <f>hourly1!$F4656*유형화!$G$71/hourly1!$F$8763+유형화!$G$72*hourly1!$G4656/hourly1!$F$8763+유형화!$G$74*hourly1!I4656/hourly1!$I$8763</f>
        <v>0.3644937834683607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443">
        <f>유형화!$F$71*hourly1!B4657/hourly1!$B$8763+유형화!$F$72*hourly1!C4657/hourly1!$C$8763+유형화!$F$73*hourly1!D4657/hourly1!$D$8763+유형화!$F$74*hourly1!E4657/hourly1!$E$8763</f>
        <v>76.410457796045321</v>
      </c>
      <c r="C4656" s="441">
        <f>hourly1!$F4657*유형화!$G$71/hourly1!$F$8763+유형화!$G$72*hourly1!$G4657/hourly1!$F$8763+유형화!$G$74*hourly1!I4657/hourly1!$I$8763</f>
        <v>0.3374003189125826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443">
        <f>유형화!$F$71*hourly1!B4658/hourly1!$B$8763+유형화!$F$72*hourly1!C4658/hourly1!$C$8763+유형화!$F$73*hourly1!D4658/hourly1!$D$8763+유형화!$F$74*hourly1!E4658/hourly1!$E$8763</f>
        <v>75.343918126041373</v>
      </c>
      <c r="C4657" s="441">
        <f>hourly1!$F4658*유형화!$G$71/hourly1!$F$8763+유형화!$G$72*hourly1!$G4658/hourly1!$F$8763+유형화!$G$74*hourly1!I4658/hourly1!$I$8763</f>
        <v>0.29004923155309698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443">
        <f>유형화!$F$71*hourly1!B4659/hourly1!$B$8763+유형화!$F$72*hourly1!C4659/hourly1!$C$8763+유형화!$F$73*hourly1!D4659/hourly1!$D$8763+유형화!$F$74*hourly1!E4659/hourly1!$E$8763</f>
        <v>75.785670528893775</v>
      </c>
      <c r="C4658" s="441">
        <f>hourly1!$F4659*유형화!$G$71/hourly1!$F$8763+유형화!$G$72*hourly1!$G4659/hourly1!$F$8763+유형화!$G$74*hourly1!I4659/hourly1!$I$8763</f>
        <v>0.26038724763842591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443">
        <f>유형화!$F$71*hourly1!B4660/hourly1!$B$8763+유형화!$F$72*hourly1!C4660/hourly1!$C$8763+유형화!$F$73*hourly1!D4660/hourly1!$D$8763+유형화!$F$74*hourly1!E4660/hourly1!$E$8763</f>
        <v>75.107490199967003</v>
      </c>
      <c r="C4659" s="441">
        <f>hourly1!$F4660*유형화!$G$71/hourly1!$F$8763+유형화!$G$72*hourly1!$G4660/hourly1!$F$8763+유형화!$G$74*hourly1!I4660/hourly1!$I$8763</f>
        <v>0.24953028683148348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443">
        <f>유형화!$F$71*hourly1!B4661/hourly1!$B$8763+유형화!$F$72*hourly1!C4661/hourly1!$C$8763+유형화!$F$73*hourly1!D4661/hourly1!$D$8763+유형화!$F$74*hourly1!E4661/hourly1!$E$8763</f>
        <v>75.048089342517855</v>
      </c>
      <c r="C4660" s="441">
        <f>hourly1!$F4661*유형화!$G$71/hourly1!$F$8763+유형화!$G$72*hourly1!$G4661/hourly1!$F$8763+유형화!$G$74*hourly1!I4661/hourly1!$I$8763</f>
        <v>0.24251142988852928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443">
        <f>유형화!$F$71*hourly1!B4662/hourly1!$B$8763+유형화!$F$72*hourly1!C4662/hourly1!$C$8763+유형화!$F$73*hourly1!D4662/hourly1!$D$8763+유형화!$F$74*hourly1!E4662/hourly1!$E$8763</f>
        <v>75.042301882659459</v>
      </c>
      <c r="C4661" s="441">
        <f>hourly1!$F4662*유형화!$G$71/hourly1!$F$8763+유형화!$G$72*hourly1!$G4662/hourly1!$F$8763+유형화!$G$74*hourly1!I4662/hourly1!$I$8763</f>
        <v>0.23128443637953819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443">
        <f>유형화!$F$71*hourly1!B4663/hourly1!$B$8763+유형화!$F$72*hourly1!C4663/hourly1!$C$8763+유형화!$F$73*hourly1!D4663/hourly1!$D$8763+유형화!$F$74*hourly1!E4663/hourly1!$E$8763</f>
        <v>75.044875667019099</v>
      </c>
      <c r="C4662" s="441">
        <f>hourly1!$F4663*유형화!$G$71/hourly1!$F$8763+유형화!$G$72*hourly1!$G4663/hourly1!$F$8763+유형화!$G$74*hourly1!I4663/hourly1!$I$8763</f>
        <v>0.23128783228765271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443">
        <f>유형화!$F$71*hourly1!B4664/hourly1!$B$8763+유형화!$F$72*hourly1!C4664/hourly1!$C$8763+유형화!$F$73*hourly1!D4664/hourly1!$D$8763+유형화!$F$74*hourly1!E4664/hourly1!$E$8763</f>
        <v>76.096375525286206</v>
      </c>
      <c r="C4663" s="441">
        <f>hourly1!$F4664*유형화!$G$71/hourly1!$F$8763+유형화!$G$72*hourly1!$G4664/hourly1!$F$8763+유형화!$G$74*hourly1!I4664/hourly1!$I$8763</f>
        <v>0.24251270335407221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443">
        <f>유형화!$F$71*hourly1!B4665/hourly1!$B$8763+유형화!$F$72*hourly1!C4665/hourly1!$C$8763+유형화!$F$73*hourly1!D4665/hourly1!$D$8763+유형화!$F$74*hourly1!E4665/hourly1!$E$8763</f>
        <v>84.459909462833778</v>
      </c>
      <c r="C4664" s="441">
        <f>hourly1!$F4665*유형화!$G$71/hourly1!$F$8763+유형화!$G$72*hourly1!$G4665/hourly1!$F$8763+유형화!$G$74*hourly1!I4665/hourly1!$I$8763</f>
        <v>0.29365999149706234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443">
        <f>유형화!$F$71*hourly1!B4666/hourly1!$B$8763+유형화!$F$72*hourly1!C4666/hourly1!$C$8763+유형화!$F$73*hourly1!D4666/hourly1!$D$8763+유형화!$F$74*hourly1!E4666/hourly1!$E$8763</f>
        <v>83.717916495034373</v>
      </c>
      <c r="C4665" s="441">
        <f>hourly1!$F4666*유형화!$G$71/hourly1!$F$8763+유형화!$G$72*hourly1!$G4666/hourly1!$F$8763+유형화!$G$74*hourly1!I4666/hourly1!$I$8763</f>
        <v>0.37216914221930858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443">
        <f>유형화!$F$71*hourly1!B4667/hourly1!$B$8763+유형화!$F$72*hourly1!C4667/hourly1!$C$8763+유형화!$F$73*hourly1!D4667/hourly1!$D$8763+유형화!$F$74*hourly1!E4667/hourly1!$E$8763</f>
        <v>96.186161587270931</v>
      </c>
      <c r="C4666" s="441">
        <f>hourly1!$F4667*유형화!$G$71/hourly1!$F$8763+유형화!$G$72*hourly1!$G4667/hourly1!$F$8763+유형화!$G$74*hourly1!I4667/hourly1!$I$8763</f>
        <v>0.46208648240494077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443">
        <f>유형화!$F$71*hourly1!B4668/hourly1!$B$8763+유형화!$F$72*hourly1!C4668/hourly1!$C$8763+유형화!$F$73*hourly1!D4668/hourly1!$D$8763+유형화!$F$74*hourly1!E4668/hourly1!$E$8763</f>
        <v>108.80637929670998</v>
      </c>
      <c r="C4667" s="441">
        <f>hourly1!$F4668*유형화!$G$71/hourly1!$F$8763+유형화!$G$72*hourly1!$G4668/hourly1!$F$8763+유형화!$G$74*hourly1!I4668/hourly1!$I$8763</f>
        <v>0.54078216550862024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443">
        <f>유형화!$F$71*hourly1!B4669/hourly1!$B$8763+유형화!$F$72*hourly1!C4669/hourly1!$C$8763+유형화!$F$73*hourly1!D4669/hourly1!$D$8763+유형화!$F$74*hourly1!E4669/hourly1!$E$8763</f>
        <v>119.98602910776982</v>
      </c>
      <c r="C4668" s="441">
        <f>hourly1!$F4669*유형화!$G$71/hourly1!$F$8763+유형화!$G$72*hourly1!$G4669/hourly1!$F$8763+유형화!$G$74*hourly1!I4669/hourly1!$I$8763</f>
        <v>0.57447284863020553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443">
        <f>유형화!$F$71*hourly1!B4670/hourly1!$B$8763+유형화!$F$72*hourly1!C4670/hourly1!$C$8763+유형화!$F$73*hourly1!D4670/hourly1!$D$8763+유형화!$F$74*hourly1!E4670/hourly1!$E$8763</f>
        <v>123.46721886160387</v>
      </c>
      <c r="C4669" s="441">
        <f>hourly1!$F4670*유형화!$G$71/hourly1!$F$8763+유형화!$G$72*hourly1!$G4670/hourly1!$F$8763+유형화!$G$74*hourly1!I4670/hourly1!$I$8763</f>
        <v>0.59317647962423015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443">
        <f>유형화!$F$71*hourly1!B4671/hourly1!$B$8763+유형화!$F$72*hourly1!C4671/hourly1!$C$8763+유형화!$F$73*hourly1!D4671/hourly1!$D$8763+유형화!$F$74*hourly1!E4671/hourly1!$E$8763</f>
        <v>127.91432899615502</v>
      </c>
      <c r="C4670" s="441">
        <f>hourly1!$F4671*유형화!$G$71/hourly1!$F$8763+유형화!$G$72*hourly1!$G4671/hourly1!$F$8763+유형화!$G$74*hourly1!I4671/hourly1!$I$8763</f>
        <v>0.54065621370230121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443">
        <f>유형화!$F$71*hourly1!B4672/hourly1!$B$8763+유형화!$F$72*hourly1!C4672/hourly1!$C$8763+유형화!$F$73*hourly1!D4672/hourly1!$D$8763+유형화!$F$74*hourly1!E4672/hourly1!$E$8763</f>
        <v>116.3873577803527</v>
      </c>
      <c r="C4671" s="441">
        <f>hourly1!$F4672*유형화!$G$71/hourly1!$F$8763+유형화!$G$72*hourly1!$G4672/hourly1!$F$8763+유형화!$G$74*hourly1!I4672/hourly1!$I$8763</f>
        <v>0.49565309359791465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443">
        <f>유형화!$F$71*hourly1!B4673/hourly1!$B$8763+유형화!$F$72*hourly1!C4673/hourly1!$C$8763+유형화!$F$73*hourly1!D4673/hourly1!$D$8763+유형화!$F$74*hourly1!E4673/hourly1!$E$8763</f>
        <v>120.50380219618499</v>
      </c>
      <c r="C4672" s="441">
        <f>hourly1!$F4673*유형화!$G$71/hourly1!$F$8763+유형화!$G$72*hourly1!$G4673/hourly1!$F$8763+유형화!$G$74*hourly1!I4673/hourly1!$I$8763</f>
        <v>0.43569081632547857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443">
        <f>유형화!$F$71*hourly1!B4674/hourly1!$B$8763+유형화!$F$72*hourly1!C4674/hourly1!$C$8763+유형화!$F$73*hourly1!D4674/hourly1!$D$8763+유형화!$F$74*hourly1!E4674/hourly1!$E$8763</f>
        <v>119.68639162873917</v>
      </c>
      <c r="C4673" s="441">
        <f>hourly1!$F4674*유형화!$G$71/hourly1!$F$8763+유형화!$G$72*hourly1!$G4674/hourly1!$F$8763+유형화!$G$74*hourly1!I4674/hourly1!$I$8763</f>
        <v>0.40946167102605868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443">
        <f>유형화!$F$71*hourly1!B4675/hourly1!$B$8763+유형화!$F$72*hourly1!C4675/hourly1!$C$8763+유형화!$F$73*hourly1!D4675/hourly1!$D$8763+유형화!$F$74*hourly1!E4675/hourly1!$E$8763</f>
        <v>110.48623804681915</v>
      </c>
      <c r="C4674" s="441">
        <f>hourly1!$F4675*유형화!$G$71/hourly1!$F$8763+유형화!$G$72*hourly1!$G4675/hourly1!$F$8763+유형화!$G$74*hourly1!I4675/hourly1!$I$8763</f>
        <v>0.32715498541354981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443">
        <f>유형화!$F$71*hourly1!B4676/hourly1!$B$8763+유형화!$F$72*hourly1!C4676/hourly1!$C$8763+유형화!$F$73*hourly1!D4676/hourly1!$D$8763+유형화!$F$74*hourly1!E4676/hourly1!$E$8763</f>
        <v>111.18726229234053</v>
      </c>
      <c r="C4675" s="441">
        <f>hourly1!$F4676*유형화!$G$71/hourly1!$F$8763+유형화!$G$72*hourly1!$G4676/hourly1!$F$8763+유형화!$G$74*hourly1!I4676/hourly1!$I$8763</f>
        <v>0.42447352541110045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443">
        <f>유형화!$F$71*hourly1!B4677/hourly1!$B$8763+유형화!$F$72*hourly1!C4677/hourly1!$C$8763+유형화!$F$73*hourly1!D4677/hourly1!$D$8763+유형화!$F$74*hourly1!E4677/hourly1!$E$8763</f>
        <v>122.03838752714091</v>
      </c>
      <c r="C4676" s="441">
        <f>hourly1!$F4677*유형화!$G$71/hourly1!$F$8763+유형화!$G$72*hourly1!$G4677/hourly1!$F$8763+유형화!$G$74*hourly1!I4677/hourly1!$I$8763</f>
        <v>0.48819161641696429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443">
        <f>유형화!$F$71*hourly1!B4678/hourly1!$B$8763+유형화!$F$72*hourly1!C4678/hourly1!$C$8763+유형화!$F$73*hourly1!D4678/hourly1!$D$8763+유형화!$F$74*hourly1!E4678/hourly1!$E$8763</f>
        <v>127.30379768955383</v>
      </c>
      <c r="C4677" s="441">
        <f>hourly1!$F4678*유형화!$G$71/hourly1!$F$8763+유형화!$G$72*hourly1!$G4678/hourly1!$F$8763+유형화!$G$74*hourly1!I4678/hourly1!$I$8763</f>
        <v>0.51071497698642898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443">
        <f>유형화!$F$71*hourly1!B4679/hourly1!$B$8763+유형화!$F$72*hourly1!C4679/hourly1!$C$8763+유형화!$F$73*hourly1!D4679/hourly1!$D$8763+유형화!$F$74*hourly1!E4679/hourly1!$E$8763</f>
        <v>102.43684407860893</v>
      </c>
      <c r="C4678" s="441">
        <f>hourly1!$F4679*유형화!$G$71/hourly1!$F$8763+유형화!$G$72*hourly1!$G4679/hourly1!$F$8763+유형화!$G$74*hourly1!I4679/hourly1!$I$8763</f>
        <v>0.36833540452289548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443">
        <f>유형화!$F$71*hourly1!B4680/hourly1!$B$8763+유형화!$F$72*hourly1!C4680/hourly1!$C$8763+유형화!$F$73*hourly1!D4680/hourly1!$D$8763+유형화!$F$74*hourly1!E4680/hourly1!$E$8763</f>
        <v>89.613410729480506</v>
      </c>
      <c r="C4679" s="441">
        <f>hourly1!$F4680*유형화!$G$71/hourly1!$F$8763+유형화!$G$72*hourly1!$G4680/hourly1!$F$8763+유형화!$G$74*hourly1!I4680/hourly1!$I$8763</f>
        <v>0.35710240753348838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443">
        <f>유형화!$F$71*hourly1!B4681/hourly1!$B$8763+유형화!$F$72*hourly1!C4681/hourly1!$C$8763+유형화!$F$73*hourly1!D4681/hourly1!$D$8763+유형화!$F$74*hourly1!E4681/hourly1!$E$8763</f>
        <v>84.423196227551344</v>
      </c>
      <c r="C4680" s="441">
        <f>hourly1!$F4681*유형화!$G$71/hourly1!$F$8763+유형화!$G$72*hourly1!$G4681/hourly1!$F$8763+유형화!$G$74*hourly1!I4681/hourly1!$I$8763</f>
        <v>0.34589960986981322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443">
        <f>유형화!$F$71*hourly1!B4682/hourly1!$B$8763+유형화!$F$72*hourly1!C4682/hourly1!$C$8763+유형화!$F$73*hourly1!D4682/hourly1!$D$8763+유형화!$F$74*hourly1!E4682/hourly1!$E$8763</f>
        <v>80.675749796932664</v>
      </c>
      <c r="C4681" s="441">
        <f>hourly1!$F4682*유형화!$G$71/hourly1!$F$8763+유형화!$G$72*hourly1!$G4682/hourly1!$F$8763+유형화!$G$74*hourly1!I4682/hourly1!$I$8763</f>
        <v>0.28991703370149596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443">
        <f>유형화!$F$71*hourly1!B4683/hourly1!$B$8763+유형화!$F$72*hourly1!C4683/hourly1!$C$8763+유형화!$F$73*hourly1!D4683/hourly1!$D$8763+유형화!$F$74*hourly1!E4683/hourly1!$E$8763</f>
        <v>78.361677917741076</v>
      </c>
      <c r="C4682" s="441">
        <f>hourly1!$F4683*유형화!$G$71/hourly1!$F$8763+유형화!$G$72*hourly1!$G4683/hourly1!$F$8763+유형화!$G$74*hourly1!I4683/hourly1!$I$8763</f>
        <v>0.25113200327842028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443">
        <f>유형화!$F$71*hourly1!B4684/hourly1!$B$8763+유형화!$F$72*hourly1!C4684/hourly1!$C$8763+유형화!$F$73*hourly1!D4684/hourly1!$D$8763+유형화!$F$74*hourly1!E4684/hourly1!$E$8763</f>
        <v>76.075455896103222</v>
      </c>
      <c r="C4683" s="441">
        <f>hourly1!$F4684*유형화!$G$71/hourly1!$F$8763+유형화!$G$72*hourly1!$G4684/hourly1!$F$8763+유형화!$G$74*hourly1!I4684/hourly1!$I$8763</f>
        <v>0.23664966799437681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443">
        <f>유형화!$F$71*hourly1!B4685/hourly1!$B$8763+유형화!$F$72*hourly1!C4685/hourly1!$C$8763+유형화!$F$73*hourly1!D4685/hourly1!$D$8763+유형화!$F$74*hourly1!E4685/hourly1!$E$8763</f>
        <v>75.480679452244715</v>
      </c>
      <c r="C4684" s="441">
        <f>hourly1!$F4685*유형화!$G$71/hourly1!$F$8763+유형화!$G$72*hourly1!$G4685/hourly1!$F$8763+유형화!$G$74*hourly1!I4685/hourly1!$I$8763</f>
        <v>0.23239216947824701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443">
        <f>유형화!$F$71*hourly1!B4686/hourly1!$B$8763+유형화!$F$72*hourly1!C4686/hourly1!$C$8763+유형화!$F$73*hourly1!D4686/hourly1!$D$8763+유형화!$F$74*hourly1!E4686/hourly1!$E$8763</f>
        <v>74.931614935392247</v>
      </c>
      <c r="C4685" s="441">
        <f>hourly1!$F4686*유형화!$G$71/hourly1!$F$8763+유형화!$G$72*hourly1!$G4686/hourly1!$F$8763+유형화!$G$74*hourly1!I4686/hourly1!$I$8763</f>
        <v>0.23246694009798247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443">
        <f>유형화!$F$71*hourly1!B4687/hourly1!$B$8763+유형화!$F$72*hourly1!C4687/hourly1!$C$8763+유형화!$F$73*hourly1!D4687/hourly1!$D$8763+유형화!$F$74*hourly1!E4687/hourly1!$E$8763</f>
        <v>75.002756610260931</v>
      </c>
      <c r="C4686" s="441">
        <f>hourly1!$F4687*유형화!$G$71/hourly1!$F$8763+유형화!$G$72*hourly1!$G4687/hourly1!$F$8763+유형화!$G$74*hourly1!I4687/hourly1!$I$8763</f>
        <v>0.23141881731492658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443">
        <f>유형화!$F$71*hourly1!B4688/hourly1!$B$8763+유형화!$F$72*hourly1!C4688/hourly1!$C$8763+유형화!$F$73*hourly1!D4688/hourly1!$D$8763+유형화!$F$74*hourly1!E4688/hourly1!$E$8763</f>
        <v>76.051801182527498</v>
      </c>
      <c r="C4687" s="441">
        <f>hourly1!$F4688*유형화!$G$71/hourly1!$F$8763+유형화!$G$72*hourly1!$G4688/hourly1!$F$8763+유형화!$G$74*hourly1!I4688/hourly1!$I$8763</f>
        <v>0.36913762717373194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443">
        <f>유형화!$F$71*hourly1!B4689/hourly1!$B$8763+유형화!$F$72*hourly1!C4689/hourly1!$C$8763+유형화!$F$73*hourly1!D4689/hourly1!$D$8763+유형화!$F$74*hourly1!E4689/hourly1!$E$8763</f>
        <v>83.223323114023074</v>
      </c>
      <c r="C4688" s="441">
        <f>hourly1!$F4689*유형화!$G$71/hourly1!$F$8763+유형화!$G$72*hourly1!$G4689/hourly1!$F$8763+유형화!$G$74*hourly1!I4689/hourly1!$I$8763</f>
        <v>0.61490829039693262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443">
        <f>유형화!$F$71*hourly1!B4690/hourly1!$B$8763+유형화!$F$72*hourly1!C4690/hourly1!$C$8763+유형화!$F$73*hourly1!D4690/hourly1!$D$8763+유형화!$F$74*hourly1!E4690/hourly1!$E$8763</f>
        <v>200.35914757336479</v>
      </c>
      <c r="C4689" s="441">
        <f>hourly1!$F4690*유형화!$G$71/hourly1!$F$8763+유형화!$G$72*hourly1!$G4690/hourly1!$F$8763+유형화!$G$74*hourly1!I4690/hourly1!$I$8763</f>
        <v>0.53958474405095869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443">
        <f>유형화!$F$71*hourly1!B4691/hourly1!$B$8763+유형화!$F$72*hourly1!C4691/hourly1!$C$8763+유형화!$F$73*hourly1!D4691/hourly1!$D$8763+유형화!$F$74*hourly1!E4691/hourly1!$E$8763</f>
        <v>326.90190428753442</v>
      </c>
      <c r="C4690" s="441">
        <f>hourly1!$F4691*유형화!$G$71/hourly1!$F$8763+유형화!$G$72*hourly1!$G4691/hourly1!$F$8763+유형화!$G$74*hourly1!I4691/hourly1!$I$8763</f>
        <v>0.48408990518558803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443">
        <f>유형화!$F$71*hourly1!B4692/hourly1!$B$8763+유형화!$F$72*hourly1!C4692/hourly1!$C$8763+유형화!$F$73*hourly1!D4692/hourly1!$D$8763+유형화!$F$74*hourly1!E4692/hourly1!$E$8763</f>
        <v>451.5170241056062</v>
      </c>
      <c r="C4691" s="441">
        <f>hourly1!$F4692*유형화!$G$71/hourly1!$F$8763+유형화!$G$72*hourly1!$G4692/hourly1!$F$8763+유형화!$G$74*hourly1!I4692/hourly1!$I$8763</f>
        <v>0.42060704145786887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443">
        <f>유형화!$F$71*hourly1!B4693/hourly1!$B$8763+유형화!$F$72*hourly1!C4693/hourly1!$C$8763+유형화!$F$73*hourly1!D4693/hourly1!$D$8763+유형화!$F$74*hourly1!E4693/hourly1!$E$8763</f>
        <v>567.85678616778341</v>
      </c>
      <c r="C4692" s="441">
        <f>hourly1!$F4693*유형화!$G$71/hourly1!$F$8763+유형화!$G$72*hourly1!$G4693/hourly1!$F$8763+유형화!$G$74*hourly1!I4693/hourly1!$I$8763</f>
        <v>0.39678153205014116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443">
        <f>유형화!$F$71*hourly1!B4694/hourly1!$B$8763+유형화!$F$72*hourly1!C4694/hourly1!$C$8763+유형화!$F$73*hourly1!D4694/hourly1!$D$8763+유형화!$F$74*hourly1!E4694/hourly1!$E$8763</f>
        <v>518.53337219805462</v>
      </c>
      <c r="C4693" s="441">
        <f>hourly1!$F4694*유형화!$G$71/hourly1!$F$8763+유형화!$G$72*hourly1!$G4694/hourly1!$F$8763+유형화!$G$74*hourly1!I4694/hourly1!$I$8763</f>
        <v>0.38483224101343727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443">
        <f>유형화!$F$71*hourly1!B4695/hourly1!$B$8763+유형화!$F$72*hourly1!C4695/hourly1!$C$8763+유형화!$F$73*hourly1!D4695/hourly1!$D$8763+유형화!$F$74*hourly1!E4695/hourly1!$E$8763</f>
        <v>378.70174953677713</v>
      </c>
      <c r="C4694" s="441">
        <f>hourly1!$F4695*유형화!$G$71/hourly1!$F$8763+유형화!$G$72*hourly1!$G4695/hourly1!$F$8763+유형화!$G$74*hourly1!I4695/hourly1!$I$8763</f>
        <v>0.46798863134916935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443">
        <f>유형화!$F$71*hourly1!B4696/hourly1!$B$8763+유형화!$F$72*hourly1!C4696/hourly1!$C$8763+유형화!$F$73*hourly1!D4696/hourly1!$D$8763+유형화!$F$74*hourly1!E4696/hourly1!$E$8763</f>
        <v>480.63626949212374</v>
      </c>
      <c r="C4695" s="441">
        <f>hourly1!$F4696*유형화!$G$71/hourly1!$F$8763+유형화!$G$72*hourly1!$G4696/hourly1!$F$8763+유형화!$G$74*hourly1!I4696/hourly1!$I$8763</f>
        <v>0.44021750120089875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443">
        <f>유형화!$F$71*hourly1!B4697/hourly1!$B$8763+유형화!$F$72*hourly1!C4697/hourly1!$C$8763+유형화!$F$73*hourly1!D4697/hourly1!$D$8763+유형화!$F$74*hourly1!E4697/hourly1!$E$8763</f>
        <v>635.71286571040275</v>
      </c>
      <c r="C4696" s="441">
        <f>hourly1!$F4697*유형화!$G$71/hourly1!$F$8763+유형화!$G$72*hourly1!$G4697/hourly1!$F$8763+유형화!$G$74*hourly1!I4697/hourly1!$I$8763</f>
        <v>0.3451982335617344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443">
        <f>유형화!$F$71*hourly1!B4698/hourly1!$B$8763+유형화!$F$72*hourly1!C4698/hourly1!$C$8763+유형화!$F$73*hourly1!D4698/hourly1!$D$8763+유형화!$F$74*hourly1!E4698/hourly1!$E$8763</f>
        <v>558.05572296750825</v>
      </c>
      <c r="C4697" s="441">
        <f>hourly1!$F4698*유형화!$G$71/hourly1!$F$8763+유형화!$G$72*hourly1!$G4698/hourly1!$F$8763+유형화!$G$74*hourly1!I4698/hourly1!$I$8763</f>
        <v>0.32938840141100112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443">
        <f>유형화!$F$71*hourly1!B4699/hourly1!$B$8763+유형화!$F$72*hourly1!C4699/hourly1!$C$8763+유형화!$F$73*hourly1!D4699/hourly1!$D$8763+유형화!$F$74*hourly1!E4699/hourly1!$E$8763</f>
        <v>516.14750898033344</v>
      </c>
      <c r="C4698" s="441">
        <f>hourly1!$F4699*유형화!$G$71/hourly1!$F$8763+유형화!$G$72*hourly1!$G4699/hourly1!$F$8763+유형화!$G$74*hourly1!I4699/hourly1!$I$8763</f>
        <v>0.3451982335617344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443">
        <f>유형화!$F$71*hourly1!B4700/hourly1!$B$8763+유형화!$F$72*hourly1!C4700/hourly1!$C$8763+유형화!$F$73*hourly1!D4700/hourly1!$D$8763+유형화!$F$74*hourly1!E4700/hourly1!$E$8763</f>
        <v>340.94248201272336</v>
      </c>
      <c r="C4699" s="441">
        <f>hourly1!$F4700*유형화!$G$71/hourly1!$F$8763+유형화!$G$72*hourly1!$G4700/hourly1!$F$8763+유형화!$G$74*hourly1!I4700/hourly1!$I$8763</f>
        <v>0.44021750120089875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443">
        <f>유형화!$F$71*hourly1!B4701/hourly1!$B$8763+유형화!$F$72*hourly1!C4701/hourly1!$C$8763+유형화!$F$73*hourly1!D4701/hourly1!$D$8763+유형화!$F$74*hourly1!E4701/hourly1!$E$8763</f>
        <v>219.19652157155699</v>
      </c>
      <c r="C4700" s="441">
        <f>hourly1!$F4701*유형화!$G$71/hourly1!$F$8763+유형화!$G$72*hourly1!$G4701/hourly1!$F$8763+유형화!$G$74*hourly1!I4701/hourly1!$I$8763</f>
        <v>0.53138332274834388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443">
        <f>유형화!$F$71*hourly1!B4702/hourly1!$B$8763+유형화!$F$72*hourly1!C4702/hourly1!$C$8763+유형화!$F$73*hourly1!D4702/hourly1!$D$8763+유형화!$F$74*hourly1!E4702/hourly1!$E$8763</f>
        <v>221.07239779252873</v>
      </c>
      <c r="C4701" s="441">
        <f>hourly1!$F4702*유형화!$G$71/hourly1!$F$8763+유형화!$G$72*hourly1!$G4702/hourly1!$F$8763+유형화!$G$74*hourly1!I4702/hourly1!$I$8763</f>
        <v>0.53538649200318378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443">
        <f>유형화!$F$71*hourly1!B4703/hourly1!$B$8763+유형화!$F$72*hourly1!C4703/hourly1!$C$8763+유형화!$F$73*hourly1!D4703/hourly1!$D$8763+유형화!$F$74*hourly1!E4703/hourly1!$E$8763</f>
        <v>96.586400940968645</v>
      </c>
      <c r="C4702" s="441">
        <f>hourly1!$F4703*유형화!$G$71/hourly1!$F$8763+유형화!$G$72*hourly1!$G4703/hourly1!$F$8763+유형화!$G$74*hourly1!I4703/hourly1!$I$8763</f>
        <v>0.46406356798096315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443">
        <f>유형화!$F$71*hourly1!B4704/hourly1!$B$8763+유형화!$F$72*hourly1!C4704/hourly1!$C$8763+유형화!$F$73*hourly1!D4704/hourly1!$D$8763+유형화!$F$74*hourly1!E4704/hourly1!$E$8763</f>
        <v>86.095620924728038</v>
      </c>
      <c r="C4703" s="441">
        <f>hourly1!$F4704*유형화!$G$71/hourly1!$F$8763+유형화!$G$72*hourly1!$G4704/hourly1!$F$8763+유형화!$G$74*hourly1!I4704/hourly1!$I$8763</f>
        <v>0.396722406864219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443">
        <f>유형화!$F$71*hourly1!B4705/hourly1!$B$8763+유형화!$F$72*hourly1!C4705/hourly1!$C$8763+유형화!$F$73*hourly1!D4705/hourly1!$D$8763+유형화!$F$74*hourly1!E4705/hourly1!$E$8763</f>
        <v>80.549144342898501</v>
      </c>
      <c r="C4704" s="441">
        <f>hourly1!$F4705*유형화!$G$71/hourly1!$F$8763+유형화!$G$72*hourly1!$G4705/hourly1!$F$8763+유형화!$G$74*hourly1!I4705/hourly1!$I$8763</f>
        <v>0.31761836580977071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443">
        <f>유형화!$F$71*hourly1!B4706/hourly1!$B$8763+유형화!$F$72*hourly1!C4706/hourly1!$C$8763+유형화!$F$73*hourly1!D4706/hourly1!$D$8763+유형화!$F$74*hourly1!E4706/hourly1!$E$8763</f>
        <v>77.151534755147026</v>
      </c>
      <c r="C4705" s="441">
        <f>hourly1!$F4706*유형화!$G$71/hourly1!$F$8763+유형화!$G$72*hourly1!$G4706/hourly1!$F$8763+유형화!$G$74*hourly1!I4706/hourly1!$I$8763</f>
        <v>0.29398284533280572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443">
        <f>유형화!$F$71*hourly1!B4707/hourly1!$B$8763+유형화!$F$72*hourly1!C4707/hourly1!$C$8763+유형화!$F$73*hourly1!D4707/hourly1!$D$8763+유형화!$F$74*hourly1!E4707/hourly1!$E$8763</f>
        <v>75.765966621742777</v>
      </c>
      <c r="C4706" s="441">
        <f>hourly1!$F4707*유형화!$G$71/hourly1!$F$8763+유형화!$G$72*hourly1!$G4707/hourly1!$F$8763+유형화!$G$74*hourly1!I4707/hourly1!$I$8763</f>
        <v>0.25115710874198111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443">
        <f>유형화!$F$71*hourly1!B4708/hourly1!$B$8763+유형화!$F$72*hourly1!C4708/hourly1!$C$8763+유형화!$F$73*hourly1!D4708/hourly1!$D$8763+유형화!$F$74*hourly1!E4708/hourly1!$E$8763</f>
        <v>74.994551783876915</v>
      </c>
      <c r="C4707" s="441">
        <f>hourly1!$F4708*유형화!$G$71/hourly1!$F$8763+유형화!$G$72*hourly1!$G4708/hourly1!$F$8763+유형화!$G$74*hourly1!I4708/hourly1!$I$8763</f>
        <v>0.23667689590050914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443">
        <f>유형화!$F$71*hourly1!B4709/hourly1!$B$8763+유형화!$F$72*hourly1!C4709/hourly1!$C$8763+유형화!$F$73*hourly1!D4709/hourly1!$D$8763+유형화!$F$74*hourly1!E4709/hourly1!$E$8763</f>
        <v>74.946247112773804</v>
      </c>
      <c r="C4708" s="441">
        <f>hourly1!$F4709*유형화!$G$71/hourly1!$F$8763+유형화!$G$72*hourly1!$G4709/hourly1!$F$8763+유형화!$G$74*hourly1!I4709/hourly1!$I$8763</f>
        <v>0.23246712202163147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443">
        <f>유형화!$F$71*hourly1!B4710/hourly1!$B$8763+유형화!$F$72*hourly1!C4710/hourly1!$C$8763+유형화!$F$73*hourly1!D4710/hourly1!$D$8763+유형화!$F$74*hourly1!E4710/hourly1!$E$8763</f>
        <v>74.902862493540468</v>
      </c>
      <c r="C4709" s="441">
        <f>hourly1!$F4710*유형화!$G$71/hourly1!$F$8763+유형화!$G$72*hourly1!$G4710/hourly1!$F$8763+유형화!$G$74*hourly1!I4710/hourly1!$I$8763</f>
        <v>0.23249877673655597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443">
        <f>유형화!$F$71*hourly1!B4711/hourly1!$B$8763+유형화!$F$72*hourly1!C4711/hourly1!$C$8763+유형화!$F$73*hourly1!D4711/hourly1!$D$8763+유형화!$F$74*hourly1!E4711/hourly1!$E$8763</f>
        <v>74.870924815796101</v>
      </c>
      <c r="C4710" s="441">
        <f>hourly1!$F4711*유형화!$G$71/hourly1!$F$8763+유형화!$G$72*hourly1!$G4711/hourly1!$F$8763+유형화!$G$74*hourly1!I4711/hourly1!$I$8763</f>
        <v>0.23146629938731333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443">
        <f>유형화!$F$71*hourly1!B4712/hourly1!$B$8763+유형화!$F$72*hourly1!C4712/hourly1!$C$8763+유형화!$F$73*hourly1!D4712/hourly1!$D$8763+유형화!$F$74*hourly1!E4712/hourly1!$E$8763</f>
        <v>75.924102610828044</v>
      </c>
      <c r="C4711" s="441">
        <f>hourly1!$F4712*유형화!$G$71/hourly1!$F$8763+유형화!$G$72*hourly1!$G4712/hourly1!$F$8763+유형화!$G$74*hourly1!I4712/hourly1!$I$8763</f>
        <v>0.36919644915357192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443">
        <f>유형화!$F$71*hourly1!B4713/hourly1!$B$8763+유형화!$F$72*hourly1!C4713/hourly1!$C$8763+유형화!$F$73*hourly1!D4713/hourly1!$D$8763+유형화!$F$74*hourly1!E4713/hourly1!$E$8763</f>
        <v>82.923591108813426</v>
      </c>
      <c r="C4712" s="441">
        <f>hourly1!$F4713*유형화!$G$71/hourly1!$F$8763+유형화!$G$72*hourly1!$G4713/hourly1!$F$8763+유형화!$G$74*hourly1!I4713/hourly1!$I$8763</f>
        <v>0.61501665625051527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443">
        <f>유형화!$F$71*hourly1!B4714/hourly1!$B$8763+유형화!$F$72*hourly1!C4714/hourly1!$C$8763+유형화!$F$73*hourly1!D4714/hourly1!$D$8763+유형화!$F$74*hourly1!E4714/hourly1!$E$8763</f>
        <v>197.76600192164514</v>
      </c>
      <c r="C4713" s="441">
        <f>hourly1!$F4714*유형화!$G$71/hourly1!$F$8763+유형화!$G$72*hourly1!$G4714/hourly1!$F$8763+유형화!$G$74*hourly1!I4714/hourly1!$I$8763</f>
        <v>0.53957831608202766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443">
        <f>유형화!$F$71*hourly1!B4715/hourly1!$B$8763+유형화!$F$72*hourly1!C4715/hourly1!$C$8763+유형화!$F$73*hourly1!D4715/hourly1!$D$8763+유형화!$F$74*hourly1!E4715/hourly1!$E$8763</f>
        <v>395.48602180810701</v>
      </c>
      <c r="C4714" s="441">
        <f>hourly1!$F4715*유형화!$G$71/hourly1!$F$8763+유형화!$G$72*hourly1!$G4715/hourly1!$F$8763+유형화!$G$74*hourly1!I4715/hourly1!$I$8763</f>
        <v>0.48391920016161716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443">
        <f>유형화!$F$71*hourly1!B4716/hourly1!$B$8763+유형화!$F$72*hourly1!C4716/hourly1!$C$8763+유형화!$F$73*hourly1!D4716/hourly1!$D$8763+유형화!$F$74*hourly1!E4716/hourly1!$E$8763</f>
        <v>570.92456614456455</v>
      </c>
      <c r="C4715" s="441">
        <f>hourly1!$F4716*유형화!$G$71/hourly1!$F$8763+유형화!$G$72*hourly1!$G4716/hourly1!$F$8763+유형화!$G$74*hourly1!I4716/hourly1!$I$8763</f>
        <v>0.42040692544397895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443">
        <f>유형화!$F$71*hourly1!B4717/hourly1!$B$8763+유형화!$F$72*hourly1!C4717/hourly1!$C$8763+유형화!$F$73*hourly1!D4717/hourly1!$D$8763+유형화!$F$74*hourly1!E4717/hourly1!$E$8763</f>
        <v>676.53415120198179</v>
      </c>
      <c r="C4716" s="441">
        <f>hourly1!$F4717*유형화!$G$71/hourly1!$F$8763+유형화!$G$72*hourly1!$G4717/hourly1!$F$8763+유형화!$G$74*hourly1!I4717/hourly1!$I$8763</f>
        <v>0.39658056705922196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443">
        <f>유형화!$F$71*hourly1!B4718/hourly1!$B$8763+유형화!$F$72*hourly1!C4718/hourly1!$C$8763+유형화!$F$73*hourly1!D4718/hourly1!$D$8763+유형화!$F$74*hourly1!E4718/hourly1!$E$8763</f>
        <v>632.13694860958333</v>
      </c>
      <c r="C4717" s="441">
        <f>hourly1!$F4718*유형화!$G$71/hourly1!$F$8763+유형화!$G$72*hourly1!$G4718/hourly1!$F$8763+유형화!$G$74*hourly1!I4718/hourly1!$I$8763</f>
        <v>0.38467948578950084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443">
        <f>유형화!$F$71*hourly1!B4719/hourly1!$B$8763+유형화!$F$72*hourly1!C4719/hourly1!$C$8763+유형화!$F$73*hourly1!D4719/hourly1!$D$8763+유형화!$F$74*hourly1!E4719/hourly1!$E$8763</f>
        <v>519.32697906486806</v>
      </c>
      <c r="C4718" s="441">
        <f>hourly1!$F4719*유형화!$G$71/hourly1!$F$8763+유형화!$G$72*hourly1!$G4719/hourly1!$F$8763+유형화!$G$74*hourly1!I4719/hourly1!$I$8763</f>
        <v>0.46779918818935295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443">
        <f>유형화!$F$71*hourly1!B4720/hourly1!$B$8763+유형화!$F$72*hourly1!C4720/hourly1!$C$8763+유형화!$F$73*hourly1!D4720/hourly1!$D$8763+유형화!$F$74*hourly1!E4720/hourly1!$E$8763</f>
        <v>569.48953225910259</v>
      </c>
      <c r="C4719" s="441">
        <f>hourly1!$F4720*유형화!$G$71/hourly1!$F$8763+유형화!$G$72*hourly1!$G4720/hourly1!$F$8763+유형화!$G$74*hourly1!I4720/hourly1!$I$8763</f>
        <v>0.4401098630419128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443">
        <f>유형화!$F$71*hourly1!B4721/hourly1!$B$8763+유형화!$F$72*hourly1!C4721/hourly1!$C$8763+유형화!$F$73*hourly1!D4721/hourly1!$D$8763+유형화!$F$74*hourly1!E4721/hourly1!$E$8763</f>
        <v>734.12141108902392</v>
      </c>
      <c r="C4720" s="441">
        <f>hourly1!$F4721*유형화!$G$71/hourly1!$F$8763+유형화!$G$72*hourly1!$G4721/hourly1!$F$8763+유형화!$G$74*hourly1!I4721/hourly1!$I$8763</f>
        <v>0.34512879936903595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443">
        <f>유형화!$F$71*hourly1!B4722/hourly1!$B$8763+유형화!$F$72*hourly1!C4722/hourly1!$C$8763+유형화!$F$73*hourly1!D4722/hourly1!$D$8763+유형화!$F$74*hourly1!E4722/hourly1!$E$8763</f>
        <v>657.31200187537252</v>
      </c>
      <c r="C4721" s="441">
        <f>hourly1!$F4722*유형화!$G$71/hourly1!$F$8763+유형화!$G$72*hourly1!$G4722/hourly1!$F$8763+유형화!$G$74*hourly1!I4722/hourly1!$I$8763</f>
        <v>0.32933097417913559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443">
        <f>유형화!$F$71*hourly1!B4723/hourly1!$B$8763+유형화!$F$72*hourly1!C4723/hourly1!$C$8763+유형화!$F$73*hourly1!D4723/hourly1!$D$8763+유형화!$F$74*hourly1!E4723/hourly1!$E$8763</f>
        <v>604.01450711931477</v>
      </c>
      <c r="C4722" s="441">
        <f>hourly1!$F4723*유형화!$G$71/hourly1!$F$8763+유형화!$G$72*hourly1!$G4723/hourly1!$F$8763+유형화!$G$74*hourly1!I4723/hourly1!$I$8763</f>
        <v>0.3451324378420158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443">
        <f>유형화!$F$71*hourly1!B4724/hourly1!$B$8763+유형화!$F$72*hourly1!C4724/hourly1!$C$8763+유형화!$F$73*hourly1!D4724/hourly1!$D$8763+유형화!$F$74*hourly1!E4724/hourly1!$E$8763</f>
        <v>445.33601037842072</v>
      </c>
      <c r="C4723" s="441">
        <f>hourly1!$F4724*유형화!$G$71/hourly1!$F$8763+유형화!$G$72*hourly1!$G4724/hourly1!$F$8763+유형화!$G$74*hourly1!I4724/hourly1!$I$8763</f>
        <v>0.44011962627774204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443">
        <f>유형화!$F$71*hourly1!B4725/hourly1!$B$8763+유형화!$F$72*hourly1!C4725/hourly1!$C$8763+유형화!$F$73*hourly1!D4725/hourly1!$D$8763+유형화!$F$74*hourly1!E4725/hourly1!$E$8763</f>
        <v>230.97665749548142</v>
      </c>
      <c r="C4724" s="441">
        <f>hourly1!$F4725*유형화!$G$71/hourly1!$F$8763+유형화!$G$72*hourly1!$G4725/hourly1!$F$8763+유형화!$G$74*hourly1!I4725/hourly1!$I$8763</f>
        <v>0.53127119713934889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443">
        <f>유형화!$F$71*hourly1!B4726/hourly1!$B$8763+유형화!$F$72*hourly1!C4726/hourly1!$C$8763+유형화!$F$73*hourly1!D4726/hourly1!$D$8763+유형화!$F$74*hourly1!E4726/hourly1!$E$8763</f>
        <v>231.81705028984055</v>
      </c>
      <c r="C4725" s="441">
        <f>hourly1!$F4726*유형화!$G$71/hourly1!$F$8763+유형화!$G$72*hourly1!$G4726/hourly1!$F$8763+유형화!$G$74*hourly1!I4726/hourly1!$I$8763</f>
        <v>0.53528673720232012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443">
        <f>유형화!$F$71*hourly1!B4727/hourly1!$B$8763+유형화!$F$72*hourly1!C4727/hourly1!$C$8763+유형화!$F$73*hourly1!D4727/hourly1!$D$8763+유형화!$F$74*hourly1!E4727/hourly1!$E$8763</f>
        <v>104.97742894408312</v>
      </c>
      <c r="C4726" s="441">
        <f>hourly1!$F4727*유형화!$G$71/hourly1!$F$8763+유형화!$G$72*hourly1!$G4727/hourly1!$F$8763+유형화!$G$74*hourly1!I4727/hourly1!$I$8763</f>
        <v>0.46400486728355528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443">
        <f>유형화!$F$71*hourly1!B4728/hourly1!$B$8763+유형화!$F$72*hourly1!C4728/hourly1!$C$8763+유형화!$F$73*hourly1!D4728/hourly1!$D$8763+유형화!$F$74*hourly1!E4728/hourly1!$E$8763</f>
        <v>90.386563170601875</v>
      </c>
      <c r="C4727" s="441">
        <f>hourly1!$F4728*유형화!$G$71/hourly1!$F$8763+유형화!$G$72*hourly1!$G4728/hourly1!$F$8763+유형화!$G$74*hourly1!I4728/hourly1!$I$8763</f>
        <v>0.39664417969515203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443">
        <f>유형화!$F$71*hourly1!B4729/hourly1!$B$8763+유형화!$F$72*hourly1!C4729/hourly1!$C$8763+유형화!$F$73*hourly1!D4729/hourly1!$D$8763+유형화!$F$74*hourly1!E4729/hourly1!$E$8763</f>
        <v>84.945704464290316</v>
      </c>
      <c r="C4728" s="441">
        <f>hourly1!$F4729*유형화!$G$71/hourly1!$F$8763+유형화!$G$72*hourly1!$G4729/hourly1!$F$8763+유형화!$G$74*hourly1!I4729/hourly1!$I$8763</f>
        <v>0.31757197527927733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443">
        <f>유형화!$F$71*hourly1!B4730/hourly1!$B$8763+유형화!$F$72*hourly1!C4730/hourly1!$C$8763+유형화!$F$73*hourly1!D4730/hourly1!$D$8763+유형화!$F$74*hourly1!E4730/hourly1!$E$8763</f>
        <v>80.35005386896573</v>
      </c>
      <c r="C4729" s="441">
        <f>hourly1!$F4730*유형화!$G$71/hourly1!$F$8763+유형화!$G$72*hourly1!$G4730/hourly1!$F$8763+유형화!$G$74*hourly1!I4730/hourly1!$I$8763</f>
        <v>0.29395040228206892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443">
        <f>유형화!$F$71*hourly1!B4731/hourly1!$B$8763+유형화!$F$72*hourly1!C4731/hourly1!$C$8763+유형화!$F$73*hourly1!D4731/hourly1!$D$8763+유형화!$F$74*hourly1!E4731/hourly1!$E$8763</f>
        <v>78.986240658799332</v>
      </c>
      <c r="C4730" s="441">
        <f>hourly1!$F4731*유형화!$G$71/hourly1!$F$8763+유형화!$G$72*hourly1!$G4731/hourly1!$F$8763+유형화!$G$74*hourly1!I4731/hourly1!$I$8763</f>
        <v>0.25112563595070558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443">
        <f>유형화!$F$71*hourly1!B4732/hourly1!$B$8763+유형화!$F$72*hourly1!C4732/hourly1!$C$8763+유형화!$F$73*hourly1!D4732/hourly1!$D$8763+유형화!$F$74*hourly1!E4732/hourly1!$E$8763</f>
        <v>75.111462264964004</v>
      </c>
      <c r="C4731" s="441">
        <f>hourly1!$F4732*유형화!$G$71/hourly1!$F$8763+유형화!$G$72*hourly1!$G4732/hourly1!$F$8763+유형화!$G$74*hourly1!I4732/hourly1!$I$8763</f>
        <v>0.23665548955114454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443">
        <f>유형화!$F$71*hourly1!B4733/hourly1!$B$8763+유형화!$F$72*hourly1!C4733/hourly1!$C$8763+유형화!$F$73*hourly1!D4733/hourly1!$D$8763+유형화!$F$74*hourly1!E4733/hourly1!$E$8763</f>
        <v>75.419491639540368</v>
      </c>
      <c r="C4732" s="441">
        <f>hourly1!$F4733*유형화!$G$71/hourly1!$F$8763+유형화!$G$72*hourly1!$G4733/hourly1!$F$8763+유형화!$G$74*hourly1!I4733/hourly1!$I$8763</f>
        <v>0.23237428031942944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443">
        <f>유형화!$F$71*hourly1!B4734/hourly1!$B$8763+유형화!$F$72*hourly1!C4734/hourly1!$C$8763+유형화!$F$73*hourly1!D4734/hourly1!$D$8763+유형화!$F$74*hourly1!E4734/hourly1!$E$8763</f>
        <v>75.109547331480982</v>
      </c>
      <c r="C4733" s="441">
        <f>hourly1!$F4734*유형화!$G$71/hourly1!$F$8763+유형화!$G$72*hourly1!$G4734/hourly1!$F$8763+유형화!$G$74*hourly1!I4734/hourly1!$I$8763</f>
        <v>0.23239568666879409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443">
        <f>유형화!$F$71*hourly1!B4735/hourly1!$B$8763+유형화!$F$72*hourly1!C4735/hourly1!$C$8763+유형화!$F$73*hourly1!D4735/hourly1!$D$8763+유형화!$F$74*hourly1!E4735/hourly1!$E$8763</f>
        <v>75.098176228941824</v>
      </c>
      <c r="C4734" s="441">
        <f>hourly1!$F4735*유형화!$G$71/hourly1!$F$8763+유형화!$G$72*hourly1!$G4735/hourly1!$F$8763+유형화!$G$74*hourly1!I4735/hourly1!$I$8763</f>
        <v>0.23139334800406777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443">
        <f>유형화!$F$71*hourly1!B4736/hourly1!$B$8763+유형화!$F$72*hourly1!C4736/hourly1!$C$8763+유형화!$F$73*hourly1!D4736/hourly1!$D$8763+유형화!$F$74*hourly1!E4736/hourly1!$E$8763</f>
        <v>76.079766795274878</v>
      </c>
      <c r="C4735" s="441">
        <f>hourly1!$F4736*유형화!$G$71/hourly1!$F$8763+유형화!$G$72*hourly1!$G4736/hourly1!$F$8763+유형화!$G$74*hourly1!I4736/hourly1!$I$8763</f>
        <v>0.36913259395277592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443">
        <f>유형화!$F$71*hourly1!B4737/hourly1!$B$8763+유형화!$F$72*hourly1!C4737/hourly1!$C$8763+유형화!$F$73*hourly1!D4737/hourly1!$D$8763+유형화!$F$74*hourly1!E4737/hourly1!$E$8763</f>
        <v>82.905178315981118</v>
      </c>
      <c r="C4736" s="441">
        <f>hourly1!$F4737*유형화!$G$71/hourly1!$F$8763+유형화!$G$72*hourly1!$G4737/hourly1!$F$8763+유형화!$G$74*hourly1!I4737/hourly1!$I$8763</f>
        <v>0.61503084629513649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443">
        <f>유형화!$F$71*hourly1!B4738/hourly1!$B$8763+유형화!$F$72*hourly1!C4738/hourly1!$C$8763+유형화!$F$73*hourly1!D4738/hourly1!$D$8763+유형화!$F$74*hourly1!E4738/hourly1!$E$8763</f>
        <v>197.55634729066324</v>
      </c>
      <c r="C4737" s="441">
        <f>hourly1!$F4738*유형화!$G$71/hourly1!$F$8763+유형화!$G$72*hourly1!$G4738/hourly1!$F$8763+유형화!$G$74*hourly1!I4738/hourly1!$I$8763</f>
        <v>0.53964890245783637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443">
        <f>유형화!$F$71*hourly1!B4739/hourly1!$B$8763+유형화!$F$72*hourly1!C4739/hourly1!$C$8763+유형화!$F$73*hourly1!D4739/hourly1!$D$8763+유형화!$F$74*hourly1!E4739/hourly1!$E$8763</f>
        <v>343.38823066592005</v>
      </c>
      <c r="C4738" s="441">
        <f>hourly1!$F4739*유형화!$G$71/hourly1!$F$8763+유형화!$G$72*hourly1!$G4739/hourly1!$F$8763+유형화!$G$74*hourly1!I4739/hourly1!$I$8763</f>
        <v>0.48410391330656044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443">
        <f>유형화!$F$71*hourly1!B4740/hourly1!$B$8763+유형화!$F$72*hourly1!C4740/hourly1!$C$8763+유형화!$F$73*hourly1!D4740/hourly1!$D$8763+유형화!$F$74*hourly1!E4740/hourly1!$E$8763</f>
        <v>444.71881692027046</v>
      </c>
      <c r="C4739" s="441">
        <f>hourly1!$F4740*유형화!$G$71/hourly1!$F$8763+유형화!$G$72*hourly1!$G4740/hourly1!$F$8763+유형화!$G$74*hourly1!I4740/hourly1!$I$8763</f>
        <v>0.42066155791135063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443">
        <f>유형화!$F$71*hourly1!B4741/hourly1!$B$8763+유형화!$F$72*hourly1!C4741/hourly1!$C$8763+유형화!$F$73*hourly1!D4741/hourly1!$D$8763+유형화!$F$74*hourly1!E4741/hourly1!$E$8763</f>
        <v>536.48669835202861</v>
      </c>
      <c r="C4740" s="441">
        <f>hourly1!$F4741*유형화!$G$71/hourly1!$F$8763+유형화!$G$72*hourly1!$G4741/hourly1!$F$8763+유형화!$G$74*hourly1!I4741/hourly1!$I$8763</f>
        <v>0.39687164489760823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443">
        <f>유형화!$F$71*hourly1!B4742/hourly1!$B$8763+유형화!$F$72*hourly1!C4742/hourly1!$C$8763+유형화!$F$73*hourly1!D4742/hourly1!$D$8763+유형화!$F$74*hourly1!E4742/hourly1!$E$8763</f>
        <v>455.78539052310759</v>
      </c>
      <c r="C4741" s="441">
        <f>hourly1!$F4742*유형화!$G$71/hourly1!$F$8763+유형화!$G$72*hourly1!$G4742/hourly1!$F$8763+유형화!$G$74*hourly1!I4742/hourly1!$I$8763</f>
        <v>0.38497220094072804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443">
        <f>유형화!$F$71*hourly1!B4743/hourly1!$B$8763+유형화!$F$72*hourly1!C4743/hourly1!$C$8763+유형화!$F$73*hourly1!D4743/hourly1!$D$8763+유형화!$F$74*hourly1!E4743/hourly1!$E$8763</f>
        <v>281.29562997661293</v>
      </c>
      <c r="C4742" s="441">
        <f>hourly1!$F4743*유형화!$G$71/hourly1!$F$8763+유형화!$G$72*hourly1!$G4743/hourly1!$F$8763+유형화!$G$74*hourly1!I4743/hourly1!$I$8763</f>
        <v>0.4681630354873364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443">
        <f>유형화!$F$71*hourly1!B4744/hourly1!$B$8763+유형화!$F$72*hourly1!C4744/hourly1!$C$8763+유형화!$F$73*hourly1!D4744/hourly1!$D$8763+유형화!$F$74*hourly1!E4744/hourly1!$E$8763</f>
        <v>362.60286313148248</v>
      </c>
      <c r="C4743" s="441">
        <f>hourly1!$F4744*유형화!$G$71/hourly1!$F$8763+유형화!$G$72*hourly1!$G4744/hourly1!$F$8763+유형화!$G$74*hourly1!I4744/hourly1!$I$8763</f>
        <v>0.44045800426486603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443">
        <f>유형화!$F$71*hourly1!B4745/hourly1!$B$8763+유형화!$F$72*hourly1!C4745/hourly1!$C$8763+유형화!$F$73*hourly1!D4745/hourly1!$D$8763+유형화!$F$74*hourly1!E4745/hourly1!$E$8763</f>
        <v>537.55281882022689</v>
      </c>
      <c r="C4744" s="441">
        <f>hourly1!$F4745*유형화!$G$71/hourly1!$F$8763+유형화!$G$72*hourly1!$G4745/hourly1!$F$8763+유형화!$G$74*hourly1!I4745/hourly1!$I$8763</f>
        <v>0.34536875666205624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443">
        <f>유형화!$F$71*hourly1!B4746/hourly1!$B$8763+유형화!$F$72*hourly1!C4746/hourly1!$C$8763+유형화!$F$73*hourly1!D4746/hourly1!$D$8763+유형화!$F$74*hourly1!E4746/hourly1!$E$8763</f>
        <v>442.47259350611051</v>
      </c>
      <c r="C4745" s="441">
        <f>hourly1!$F4746*유형화!$G$71/hourly1!$F$8763+유형화!$G$72*hourly1!$G4746/hourly1!$F$8763+유형화!$G$74*hourly1!I4746/hourly1!$I$8763</f>
        <v>0.32955013153495449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443">
        <f>유형화!$F$71*hourly1!B4747/hourly1!$B$8763+유형화!$F$72*hourly1!C4747/hourly1!$C$8763+유형화!$F$73*hourly1!D4747/hourly1!$D$8763+유형화!$F$74*hourly1!E4747/hourly1!$E$8763</f>
        <v>359.71619709926324</v>
      </c>
      <c r="C4746" s="441">
        <f>hourly1!$F4747*유형화!$G$71/hourly1!$F$8763+유형화!$G$72*hourly1!$G4747/hourly1!$F$8763+유형화!$G$74*hourly1!I4747/hourly1!$I$8763</f>
        <v>0.34538021785194273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443">
        <f>유형화!$F$71*hourly1!B4748/hourly1!$B$8763+유형화!$F$72*hourly1!C4748/hourly1!$C$8763+유형화!$F$73*hourly1!D4748/hourly1!$D$8763+유형화!$F$74*hourly1!E4748/hourly1!$E$8763</f>
        <v>198.64529767430218</v>
      </c>
      <c r="C4747" s="441">
        <f>hourly1!$F4748*유형화!$G$71/hourly1!$F$8763+유형화!$G$72*hourly1!$G4748/hourly1!$F$8763+유형화!$G$74*hourly1!I4748/hourly1!$I$8763</f>
        <v>0.44052258716025805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443">
        <f>유형화!$F$71*hourly1!B4749/hourly1!$B$8763+유형화!$F$72*hourly1!C4749/hourly1!$C$8763+유형화!$F$73*hourly1!D4749/hourly1!$D$8763+유형화!$F$74*hourly1!E4749/hourly1!$E$8763</f>
        <v>175.65259078020787</v>
      </c>
      <c r="C4748" s="441">
        <f>hourly1!$F4749*유형화!$G$71/hourly1!$F$8763+유형화!$G$72*hourly1!$G4749/hourly1!$F$8763+유형화!$G$74*hourly1!I4749/hourly1!$I$8763</f>
        <v>0.53168749908945767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443">
        <f>유형화!$F$71*hourly1!B4750/hourly1!$B$8763+유형화!$F$72*hourly1!C4750/hourly1!$C$8763+유형화!$F$73*hourly1!D4750/hourly1!$D$8763+유형화!$F$74*hourly1!E4750/hourly1!$E$8763</f>
        <v>181.28262276178685</v>
      </c>
      <c r="C4749" s="441">
        <f>hourly1!$F4750*유형화!$G$71/hourly1!$F$8763+유형화!$G$72*hourly1!$G4750/hourly1!$F$8763+유형화!$G$74*hourly1!I4750/hourly1!$I$8763</f>
        <v>0.53567405265102286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443">
        <f>유형화!$F$71*hourly1!B4751/hourly1!$B$8763+유형화!$F$72*hourly1!C4751/hourly1!$C$8763+유형화!$F$73*hourly1!D4751/hourly1!$D$8763+유형화!$F$74*hourly1!E4751/hourly1!$E$8763</f>
        <v>80.463243875262563</v>
      </c>
      <c r="C4750" s="441">
        <f>hourly1!$F4751*유형화!$G$71/hourly1!$F$8763+유형화!$G$72*hourly1!$G4751/hourly1!$F$8763+유형화!$G$74*hourly1!I4751/hourly1!$I$8763</f>
        <v>0.46443263042355043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443">
        <f>유형화!$F$71*hourly1!B4752/hourly1!$B$8763+유형화!$F$72*hourly1!C4752/hourly1!$C$8763+유형화!$F$73*hourly1!D4752/hourly1!$D$8763+유형화!$F$74*hourly1!E4752/hourly1!$E$8763</f>
        <v>78.315366317905628</v>
      </c>
      <c r="C4751" s="441">
        <f>hourly1!$F4752*유형화!$G$71/hourly1!$F$8763+유형화!$G$72*hourly1!$G4752/hourly1!$F$8763+유형화!$G$74*hourly1!I4752/hourly1!$I$8763</f>
        <v>0.39702900885398584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443">
        <f>유형화!$F$71*hourly1!B4753/hourly1!$B$8763+유형화!$F$72*hourly1!C4753/hourly1!$C$8763+유형화!$F$73*hourly1!D4753/hourly1!$D$8763+유형화!$F$74*hourly1!E4753/hourly1!$E$8763</f>
        <v>76.181931340555678</v>
      </c>
      <c r="C4752" s="441">
        <f>hourly1!$F4753*유형화!$G$71/hourly1!$F$8763+유형화!$G$72*hourly1!$G4753/hourly1!$F$8763+유형화!$G$74*hourly1!I4753/hourly1!$I$8763</f>
        <v>0.31779731803916195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443">
        <f>유형화!$F$71*hourly1!B4754/hourly1!$B$8763+유형화!$F$72*hourly1!C4754/hourly1!$C$8763+유형화!$F$73*hourly1!D4754/hourly1!$D$8763+유형화!$F$74*hourly1!E4754/hourly1!$E$8763</f>
        <v>75.153126288023216</v>
      </c>
      <c r="C4753" s="441">
        <f>hourly1!$F4754*유형화!$G$71/hourly1!$F$8763+유형화!$G$72*hourly1!$G4754/hourly1!$F$8763+유형화!$G$74*hourly1!I4754/hourly1!$I$8763</f>
        <v>0.29408702694246153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443">
        <f>유형화!$F$71*hourly1!B4755/hourly1!$B$8763+유형화!$F$72*hourly1!C4755/hourly1!$C$8763+유형화!$F$73*hourly1!D4755/hourly1!$D$8763+유형화!$F$74*hourly1!E4755/hourly1!$E$8763</f>
        <v>75.133308622447515</v>
      </c>
      <c r="C4754" s="441">
        <f>hourly1!$F4755*유형화!$G$71/hourly1!$F$8763+유형화!$G$72*hourly1!$G4755/hourly1!$F$8763+유형화!$G$74*hourly1!I4755/hourly1!$I$8763</f>
        <v>0.25124006592592113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443">
        <f>유형화!$F$71*hourly1!B4756/hourly1!$B$8763+유형화!$F$72*hourly1!C4756/hourly1!$C$8763+유형화!$F$73*hourly1!D4756/hourly1!$D$8763+유형화!$F$74*hourly1!E4756/hourly1!$E$8763</f>
        <v>74.856705012704211</v>
      </c>
      <c r="C4755" s="441">
        <f>hourly1!$F4756*유형화!$G$71/hourly1!$F$8763+유형화!$G$72*hourly1!$G4756/hourly1!$F$8763+유형화!$G$74*hourly1!I4756/hourly1!$I$8763</f>
        <v>0.23673238261345159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443">
        <f>유형화!$F$71*hourly1!B4757/hourly1!$B$8763+유형화!$F$72*hourly1!C4757/hourly1!$C$8763+유형화!$F$73*hourly1!D4757/hourly1!$D$8763+유형화!$F$74*hourly1!E4757/hourly1!$E$8763</f>
        <v>74.94564514110958</v>
      </c>
      <c r="C4756" s="441">
        <f>hourly1!$F4757*유형화!$G$71/hourly1!$F$8763+유형화!$G$72*hourly1!$G4757/hourly1!$F$8763+유형화!$G$74*hourly1!I4757/hourly1!$I$8763</f>
        <v>0.23255923602923739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443">
        <f>유형화!$F$71*hourly1!B4758/hourly1!$B$8763+유형화!$F$72*hourly1!C4758/hourly1!$C$8763+유형화!$F$73*hourly1!D4758/hourly1!$D$8763+유형화!$F$74*hourly1!E4758/hourly1!$E$8763</f>
        <v>74.941838973815308</v>
      </c>
      <c r="C4757" s="441">
        <f>hourly1!$F4758*유형화!$G$71/hourly1!$F$8763+유형화!$G$72*hourly1!$G4758/hourly1!$F$8763+유형화!$G$74*hourly1!I4758/hourly1!$I$8763</f>
        <v>0.23256511822722151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443">
        <f>유형화!$F$71*hourly1!B4759/hourly1!$B$8763+유형화!$F$72*hourly1!C4759/hourly1!$C$8763+유형화!$F$73*hourly1!D4759/hourly1!$D$8763+유형화!$F$74*hourly1!E4759/hourly1!$E$8763</f>
        <v>74.928989011754609</v>
      </c>
      <c r="C4758" s="441">
        <f>hourly1!$F4759*유형화!$G$71/hourly1!$F$8763+유형화!$G$72*hourly1!$G4759/hourly1!$F$8763+유형화!$G$74*hourly1!I4759/hourly1!$I$8763</f>
        <v>0.23149164741573947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443">
        <f>유형화!$F$71*hourly1!B4760/hourly1!$B$8763+유형화!$F$72*hourly1!C4760/hourly1!$C$8763+유형화!$F$73*hourly1!D4760/hourly1!$D$8763+유형화!$F$74*hourly1!E4760/hourly1!$E$8763</f>
        <v>75.990646549363703</v>
      </c>
      <c r="C4759" s="441">
        <f>hourly1!$F4760*유형화!$G$71/hourly1!$F$8763+유형화!$G$72*hourly1!$G4760/hourly1!$F$8763+유형화!$G$74*hourly1!I4760/hourly1!$I$8763</f>
        <v>0.36918371449814247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443">
        <f>유형화!$F$71*hourly1!B4761/hourly1!$B$8763+유형화!$F$72*hourly1!C4761/hourly1!$C$8763+유형화!$F$73*hourly1!D4761/hourly1!$D$8763+유형화!$F$74*hourly1!E4761/hourly1!$E$8763</f>
        <v>82.864421433051248</v>
      </c>
      <c r="C4760" s="441">
        <f>hourly1!$F4761*유형화!$G$71/hourly1!$F$8763+유형화!$G$72*hourly1!$G4761/hourly1!$F$8763+유형화!$G$74*hourly1!I4761/hourly1!$I$8763</f>
        <v>0.61503369643230343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443">
        <f>유형화!$F$71*hourly1!B4762/hourly1!$B$8763+유형화!$F$72*hourly1!C4762/hourly1!$C$8763+유형화!$F$73*hourly1!D4762/hourly1!$D$8763+유형화!$F$74*hourly1!E4762/hourly1!$E$8763</f>
        <v>194.29628465707498</v>
      </c>
      <c r="C4761" s="441">
        <f>hourly1!$F4762*유형화!$G$71/hourly1!$F$8763+유형화!$G$72*hourly1!$G4762/hourly1!$F$8763+유형화!$G$74*hourly1!I4762/hourly1!$I$8763</f>
        <v>0.53965351119027749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443">
        <f>유형화!$F$71*hourly1!B4763/hourly1!$B$8763+유형화!$F$72*hourly1!C4763/hourly1!$C$8763+유형화!$F$73*hourly1!D4763/hourly1!$D$8763+유형화!$F$74*hourly1!E4763/hourly1!$E$8763</f>
        <v>332.46275262392368</v>
      </c>
      <c r="C4762" s="441">
        <f>hourly1!$F4763*유형화!$G$71/hourly1!$F$8763+유형화!$G$72*hourly1!$G4763/hourly1!$F$8763+유형화!$G$74*hourly1!I4763/hourly1!$I$8763</f>
        <v>0.48408086964435426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443">
        <f>유형화!$F$71*hourly1!B4764/hourly1!$B$8763+유형화!$F$72*hourly1!C4764/hourly1!$C$8763+유형화!$F$73*hourly1!D4764/hourly1!$D$8763+유형화!$F$74*hourly1!E4764/hourly1!$E$8763</f>
        <v>470.10185981476195</v>
      </c>
      <c r="C4763" s="441">
        <f>hourly1!$F4764*유형화!$G$71/hourly1!$F$8763+유형화!$G$72*hourly1!$G4764/hourly1!$F$8763+유형화!$G$74*hourly1!I4764/hourly1!$I$8763</f>
        <v>0.42057799431524723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443">
        <f>유형화!$F$71*hourly1!B4765/hourly1!$B$8763+유형화!$F$72*hourly1!C4765/hourly1!$C$8763+유형화!$F$73*hourly1!D4765/hourly1!$D$8763+유형화!$F$74*hourly1!E4765/hourly1!$E$8763</f>
        <v>569.92301748729858</v>
      </c>
      <c r="C4764" s="441">
        <f>hourly1!$F4765*유형화!$G$71/hourly1!$F$8763+유형화!$G$72*hourly1!$G4765/hourly1!$F$8763+유형화!$G$74*hourly1!I4765/hourly1!$I$8763</f>
        <v>0.3967572755636084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443">
        <f>유형화!$F$71*hourly1!B4766/hourly1!$B$8763+유형화!$F$72*hourly1!C4766/hourly1!$C$8763+유형화!$F$73*hourly1!D4766/hourly1!$D$8763+유형화!$F$74*hourly1!E4766/hourly1!$E$8763</f>
        <v>507.50722894057259</v>
      </c>
      <c r="C4765" s="441">
        <f>hourly1!$F4766*유형화!$G$71/hourly1!$F$8763+유형화!$G$72*hourly1!$G4766/hourly1!$F$8763+유형화!$G$74*hourly1!I4766/hourly1!$I$8763</f>
        <v>0.38483921475331528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443">
        <f>유형화!$F$71*hourly1!B4767/hourly1!$B$8763+유형화!$F$72*hourly1!C4767/hourly1!$C$8763+유형화!$F$73*hourly1!D4767/hourly1!$D$8763+유형화!$F$74*hourly1!E4767/hourly1!$E$8763</f>
        <v>359.64294822270875</v>
      </c>
      <c r="C4766" s="441">
        <f>hourly1!$F4767*유형화!$G$71/hourly1!$F$8763+유형화!$G$72*hourly1!$G4767/hourly1!$F$8763+유형화!$G$74*hourly1!I4767/hourly1!$I$8763</f>
        <v>0.46796207049641725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443">
        <f>유형화!$F$71*hourly1!B4768/hourly1!$B$8763+유형화!$F$72*hourly1!C4768/hourly1!$C$8763+유형화!$F$73*hourly1!D4768/hourly1!$D$8763+유형화!$F$74*hourly1!E4768/hourly1!$E$8763</f>
        <v>458.36993792018632</v>
      </c>
      <c r="C4767" s="441">
        <f>hourly1!$F4768*유형화!$G$71/hourly1!$F$8763+유형화!$G$72*hourly1!$G4768/hourly1!$F$8763+유형화!$G$74*hourly1!I4768/hourly1!$I$8763</f>
        <v>0.44022392916982983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443">
        <f>유형화!$F$71*hourly1!B4769/hourly1!$B$8763+유형화!$F$72*hourly1!C4769/hourly1!$C$8763+유형화!$F$73*hourly1!D4769/hourly1!$D$8763+유형화!$F$74*hourly1!E4769/hourly1!$E$8763</f>
        <v>629.94256994589159</v>
      </c>
      <c r="C4768" s="441">
        <f>hourly1!$F4769*유형화!$G$71/hourly1!$F$8763+유형화!$G$72*hourly1!$G4769/hourly1!$F$8763+유형화!$G$74*hourly1!I4769/hourly1!$I$8763</f>
        <v>0.34520350934755512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443">
        <f>유형화!$F$71*hourly1!B4770/hourly1!$B$8763+유형화!$F$72*hourly1!C4770/hourly1!$C$8763+유형화!$F$73*hourly1!D4770/hourly1!$D$8763+유형화!$F$74*hourly1!E4770/hourly1!$E$8763</f>
        <v>556.39347109740584</v>
      </c>
      <c r="C4769" s="441">
        <f>hourly1!$F4770*유형화!$G$71/hourly1!$F$8763+유형화!$G$72*hourly1!$G4770/hourly1!$F$8763+유형화!$G$74*hourly1!I4770/hourly1!$I$8763</f>
        <v>0.32938785564005418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443">
        <f>유형화!$F$71*hourly1!B4771/hourly1!$B$8763+유형화!$F$72*hourly1!C4771/hourly1!$C$8763+유형화!$F$73*hourly1!D4771/hourly1!$D$8763+유형화!$F$74*hourly1!E4771/hourly1!$E$8763</f>
        <v>476.97679952906122</v>
      </c>
      <c r="C4770" s="441">
        <f>hourly1!$F4771*유형화!$G$71/hourly1!$F$8763+유형화!$G$72*hourly1!$G4771/hourly1!$F$8763+유형화!$G$74*hourly1!I4771/hourly1!$I$8763</f>
        <v>0.34521776003339277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443">
        <f>유형화!$F$71*hourly1!B4772/hourly1!$B$8763+유형화!$F$72*hourly1!C4772/hourly1!$C$8763+유형화!$F$73*hourly1!D4772/hourly1!$D$8763+유형화!$F$74*hourly1!E4772/hourly1!$E$8763</f>
        <v>314.27328190579237</v>
      </c>
      <c r="C4771" s="441">
        <f>hourly1!$F4772*유형화!$G$71/hourly1!$F$8763+유형화!$G$72*hourly1!$G4772/hourly1!$F$8763+유형화!$G$74*hourly1!I4772/hourly1!$I$8763</f>
        <v>0.44022853790227157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443">
        <f>유형화!$F$71*hourly1!B4773/hourly1!$B$8763+유형화!$F$72*hourly1!C4773/hourly1!$C$8763+유형화!$F$73*hourly1!D4773/hourly1!$D$8763+유형화!$F$74*hourly1!E4773/hourly1!$E$8763</f>
        <v>211.10435615424564</v>
      </c>
      <c r="C4772" s="441">
        <f>hourly1!$F4773*유형화!$G$71/hourly1!$F$8763+유형화!$G$72*hourly1!$G4773/hourly1!$F$8763+유형화!$G$74*hourly1!I4773/hourly1!$I$8763</f>
        <v>0.53137628836724904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443">
        <f>유형화!$F$71*hourly1!B4774/hourly1!$B$8763+유형화!$F$72*hourly1!C4774/hourly1!$C$8763+유형화!$F$73*hourly1!D4774/hourly1!$D$8763+유형화!$F$74*hourly1!E4774/hourly1!$E$8763</f>
        <v>216.21346622708523</v>
      </c>
      <c r="C4773" s="441">
        <f>hourly1!$F4774*유형화!$G$71/hourly1!$F$8763+유형화!$G$72*hourly1!$G4774/hourly1!$F$8763+유형화!$G$74*hourly1!I4774/hourly1!$I$8763</f>
        <v>0.53536648040179469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443">
        <f>유형화!$F$71*hourly1!B4775/hourly1!$B$8763+유형화!$F$72*hourly1!C4775/hourly1!$C$8763+유형화!$F$73*hourly1!D4775/hourly1!$D$8763+유형화!$F$74*hourly1!E4775/hourly1!$E$8763</f>
        <v>93.71692129956871</v>
      </c>
      <c r="C4774" s="441">
        <f>hourly1!$F4775*유형화!$G$71/hourly1!$F$8763+유형화!$G$72*hourly1!$G4775/hourly1!$F$8763+유형화!$G$74*hourly1!I4775/hourly1!$I$8763</f>
        <v>0.46404974178364045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443">
        <f>유형화!$F$71*hourly1!B4776/hourly1!$B$8763+유형화!$F$72*hourly1!C4776/hourly1!$C$8763+유형화!$F$73*hourly1!D4776/hourly1!$D$8763+유형화!$F$74*hourly1!E4776/hourly1!$E$8763</f>
        <v>89.873816524992407</v>
      </c>
      <c r="C4775" s="441">
        <f>hourly1!$F4776*유형화!$G$71/hourly1!$F$8763+유형화!$G$72*hourly1!$G4776/hourly1!$F$8763+유형화!$G$74*hourly1!I4776/hourly1!$I$8763</f>
        <v>0.39669044894321281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443">
        <f>유형화!$F$71*hourly1!B4777/hourly1!$B$8763+유형화!$F$72*hourly1!C4777/hourly1!$C$8763+유형화!$F$73*hourly1!D4777/hourly1!$D$8763+유형화!$F$74*hourly1!E4777/hourly1!$E$8763</f>
        <v>86.651898074463958</v>
      </c>
      <c r="C4776" s="441">
        <f>hourly1!$F4777*유형화!$G$71/hourly1!$F$8763+유형화!$G$72*hourly1!$G4777/hourly1!$F$8763+유형화!$G$74*hourly1!I4777/hourly1!$I$8763</f>
        <v>0.31757615952320412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443">
        <f>유형화!$F$71*hourly1!B4778/hourly1!$B$8763+유형화!$F$72*hourly1!C4778/hourly1!$C$8763+유형화!$F$73*hourly1!D4778/hourly1!$D$8763+유형화!$F$74*hourly1!E4778/hourly1!$E$8763</f>
        <v>83.832981760836461</v>
      </c>
      <c r="C4777" s="441">
        <f>hourly1!$F4778*유형화!$G$71/hourly1!$F$8763+유형화!$G$72*hourly1!$G4778/hourly1!$F$8763+유형화!$G$74*hourly1!I4778/hourly1!$I$8763</f>
        <v>0.29393821339758652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443">
        <f>유형화!$F$71*hourly1!B4779/hourly1!$B$8763+유형화!$F$72*hourly1!C4779/hourly1!$C$8763+유형화!$F$73*hourly1!D4779/hourly1!$D$8763+유형화!$F$74*hourly1!E4779/hourly1!$E$8763</f>
        <v>78.092397506590117</v>
      </c>
      <c r="C4778" s="441">
        <f>hourly1!$F4779*유형화!$G$71/hourly1!$F$8763+유형화!$G$72*hourly1!$G4779/hourly1!$F$8763+유형화!$G$74*hourly1!I4779/hourly1!$I$8763</f>
        <v>0.25114546562844564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443">
        <f>유형화!$F$71*hourly1!B4780/hourly1!$B$8763+유형화!$F$72*hourly1!C4780/hourly1!$C$8763+유형화!$F$73*hourly1!D4780/hourly1!$D$8763+유형화!$F$74*hourly1!E4780/hourly1!$E$8763</f>
        <v>84.353961404363673</v>
      </c>
      <c r="C4779" s="441">
        <f>hourly1!$F4780*유형화!$G$71/hourly1!$F$8763+유형화!$G$72*hourly1!$G4780/hourly1!$F$8763+유형화!$G$74*hourly1!I4780/hourly1!$I$8763</f>
        <v>0.23661219172268458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443">
        <f>유형화!$F$71*hourly1!B4781/hourly1!$B$8763+유형화!$F$72*hourly1!C4781/hourly1!$C$8763+유형화!$F$73*hourly1!D4781/hourly1!$D$8763+유형화!$F$74*hourly1!E4781/hourly1!$E$8763</f>
        <v>84.237732289758526</v>
      </c>
      <c r="C4780" s="441">
        <f>hourly1!$F4781*유형화!$G$71/hourly1!$F$8763+유형화!$G$72*hourly1!$G4781/hourly1!$F$8763+유형화!$G$74*hourly1!I4781/hourly1!$I$8763</f>
        <v>0.23230029803550634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443">
        <f>유형화!$F$71*hourly1!B4782/hourly1!$B$8763+유형화!$F$72*hourly1!C4782/hourly1!$C$8763+유형화!$F$73*hourly1!D4782/hourly1!$D$8763+유형화!$F$74*hourly1!E4782/hourly1!$E$8763</f>
        <v>83.801463832072301</v>
      </c>
      <c r="C4781" s="441">
        <f>hourly1!$F4782*유형화!$G$71/hourly1!$F$8763+유형화!$G$72*hourly1!$G4782/hourly1!$F$8763+유형화!$G$74*hourly1!I4782/hourly1!$I$8763</f>
        <v>0.23230690792808634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443">
        <f>유형화!$F$71*hourly1!B4783/hourly1!$B$8763+유형화!$F$72*hourly1!C4783/hourly1!$C$8763+유형화!$F$73*hourly1!D4783/hourly1!$D$8763+유형화!$F$74*hourly1!E4783/hourly1!$E$8763</f>
        <v>83.812859650383473</v>
      </c>
      <c r="C4782" s="441">
        <f>hourly1!$F4783*유형화!$G$71/hourly1!$F$8763+유형화!$G$72*hourly1!$G4783/hourly1!$F$8763+유형화!$G$74*hourly1!I4783/hourly1!$I$8763</f>
        <v>0.23133313127625163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443">
        <f>유형화!$F$71*hourly1!B4784/hourly1!$B$8763+유형화!$F$72*hourly1!C4784/hourly1!$C$8763+유형화!$F$73*hourly1!D4784/hourly1!$D$8763+유형화!$F$74*hourly1!E4784/hourly1!$E$8763</f>
        <v>84.839596597983871</v>
      </c>
      <c r="C4783" s="441">
        <f>hourly1!$F4784*유형화!$G$71/hourly1!$F$8763+유형화!$G$72*hourly1!$G4784/hourly1!$F$8763+유형화!$G$74*hourly1!I4784/hourly1!$I$8763</f>
        <v>0.36900197277280067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443">
        <f>유형화!$F$71*hourly1!B4785/hourly1!$B$8763+유형화!$F$72*hourly1!C4785/hourly1!$C$8763+유형화!$F$73*hourly1!D4785/hourly1!$D$8763+유형화!$F$74*hourly1!E4785/hourly1!$E$8763</f>
        <v>101.27156071920005</v>
      </c>
      <c r="C4784" s="441">
        <f>hourly1!$F4785*유형화!$G$71/hourly1!$F$8763+유형화!$G$72*hourly1!$G4785/hourly1!$F$8763+유형화!$G$74*hourly1!I4785/hourly1!$I$8763</f>
        <v>0.61467536748500728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443">
        <f>유형화!$F$71*hourly1!B4786/hourly1!$B$8763+유형화!$F$72*hourly1!C4786/hourly1!$C$8763+유형화!$F$73*hourly1!D4786/hourly1!$D$8763+유형화!$F$74*hourly1!E4786/hourly1!$E$8763</f>
        <v>312.54000429164165</v>
      </c>
      <c r="C4785" s="441">
        <f>hourly1!$F4786*유형화!$G$71/hourly1!$F$8763+유형화!$G$72*hourly1!$G4786/hourly1!$F$8763+유형화!$G$74*hourly1!I4786/hourly1!$I$8763</f>
        <v>0.53932811042344808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443">
        <f>유형화!$F$71*hourly1!B4787/hourly1!$B$8763+유형화!$F$72*hourly1!C4787/hourly1!$C$8763+유형화!$F$73*hourly1!D4787/hourly1!$D$8763+유형화!$F$74*hourly1!E4787/hourly1!$E$8763</f>
        <v>523.73795940982598</v>
      </c>
      <c r="C4786" s="441">
        <f>hourly1!$F4787*유형화!$G$71/hourly1!$F$8763+유형화!$G$72*hourly1!$G4787/hourly1!$F$8763+유형화!$G$74*hourly1!I4787/hourly1!$I$8763</f>
        <v>0.48380155620193666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443">
        <f>유형화!$F$71*hourly1!B4788/hourly1!$B$8763+유형화!$F$72*hourly1!C4788/hourly1!$C$8763+유형화!$F$73*hourly1!D4788/hourly1!$D$8763+유형화!$F$74*hourly1!E4788/hourly1!$E$8763</f>
        <v>628.47493550347679</v>
      </c>
      <c r="C4787" s="441">
        <f>hourly1!$F4788*유형화!$G$71/hourly1!$F$8763+유형화!$G$72*hourly1!$G4788/hourly1!$F$8763+유형화!$G$74*hourly1!I4788/hourly1!$I$8763</f>
        <v>0.42038418498785446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443">
        <f>유형화!$F$71*hourly1!B4789/hourly1!$B$8763+유형화!$F$72*hourly1!C4789/hourly1!$C$8763+유형화!$F$73*hourly1!D4789/hourly1!$D$8763+유형화!$F$74*hourly1!E4789/hourly1!$E$8763</f>
        <v>711.23520130710983</v>
      </c>
      <c r="C4788" s="441">
        <f>hourly1!$F4789*유형화!$G$71/hourly1!$F$8763+유형화!$G$72*hourly1!$G4789/hourly1!$F$8763+유형화!$G$74*hourly1!I4789/hourly1!$I$8763</f>
        <v>0.39660082122547635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443">
        <f>유형화!$F$71*hourly1!B4790/hourly1!$B$8763+유형화!$F$72*hourly1!C4790/hourly1!$C$8763+유형화!$F$73*hourly1!D4790/hourly1!$D$8763+유형화!$F$74*hourly1!E4790/hourly1!$E$8763</f>
        <v>663.77245681117176</v>
      </c>
      <c r="C4789" s="441">
        <f>hourly1!$F4790*유형화!$G$71/hourly1!$F$8763+유형화!$G$72*hourly1!$G4790/hourly1!$F$8763+유형화!$G$74*hourly1!I4790/hourly1!$I$8763</f>
        <v>0.38471065537469462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443">
        <f>유형화!$F$71*hourly1!B4791/hourly1!$B$8763+유형화!$F$72*hourly1!C4791/hourly1!$C$8763+유형화!$F$73*hourly1!D4791/hourly1!$D$8763+유형화!$F$74*hourly1!E4791/hourly1!$E$8763</f>
        <v>542.70625002346844</v>
      </c>
      <c r="C4790" s="441">
        <f>hourly1!$F4791*유형화!$G$71/hourly1!$F$8763+유형화!$G$72*hourly1!$G4791/hourly1!$F$8763+유형화!$G$74*hourly1!I4791/hourly1!$I$8763</f>
        <v>0.4678480043684996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443">
        <f>유형화!$F$71*hourly1!B4792/hourly1!$B$8763+유형화!$F$72*hourly1!C4792/hourly1!$C$8763+유형화!$F$73*hourly1!D4792/hourly1!$D$8763+유형화!$F$74*hourly1!E4792/hourly1!$E$8763</f>
        <v>627.87681537190792</v>
      </c>
      <c r="C4791" s="441">
        <f>hourly1!$F4792*유형화!$G$71/hourly1!$F$8763+유형화!$G$72*hourly1!$G4792/hourly1!$F$8763+유형화!$G$74*hourly1!I4792/hourly1!$I$8763</f>
        <v>0.44010458725609203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443">
        <f>유형화!$F$71*hourly1!B4793/hourly1!$B$8763+유형화!$F$72*hourly1!C4793/hourly1!$C$8763+유형화!$F$73*hourly1!D4793/hourly1!$D$8763+유형화!$F$74*hourly1!E4793/hourly1!$E$8763</f>
        <v>770.72689620958897</v>
      </c>
      <c r="C4792" s="441">
        <f>hourly1!$F4793*유형화!$G$71/hourly1!$F$8763+유형화!$G$72*hourly1!$G4793/hourly1!$F$8763+유형화!$G$74*hourly1!I4793/hourly1!$I$8763</f>
        <v>0.34513868388729846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443">
        <f>유형화!$F$71*hourly1!B4794/hourly1!$B$8763+유형화!$F$72*hourly1!C4794/hourly1!$C$8763+유형화!$F$73*hourly1!D4794/hourly1!$D$8763+유형화!$F$74*hourly1!E4794/hourly1!$E$8763</f>
        <v>712.28326235157647</v>
      </c>
      <c r="C4793" s="441">
        <f>hourly1!$F4794*유형화!$G$71/hourly1!$F$8763+유형화!$G$72*hourly1!$G4794/hourly1!$F$8763+유형화!$G$74*hourly1!I4794/hourly1!$I$8763</f>
        <v>0.32933697765955289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443">
        <f>유형화!$F$71*hourly1!B4795/hourly1!$B$8763+유형화!$F$72*hourly1!C4795/hourly1!$C$8763+유형화!$F$73*hourly1!D4795/hourly1!$D$8763+유형화!$F$74*hourly1!E4795/hourly1!$E$8763</f>
        <v>659.6693723770876</v>
      </c>
      <c r="C4794" s="441">
        <f>hourly1!$F4795*유형화!$G$71/hourly1!$F$8763+유형화!$G$72*hourly1!$G4795/hourly1!$F$8763+유형화!$G$74*hourly1!I4795/hourly1!$I$8763</f>
        <v>0.3451324378420158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443">
        <f>유형화!$F$71*hourly1!B4796/hourly1!$B$8763+유형화!$F$72*hourly1!C4796/hourly1!$C$8763+유형화!$F$73*hourly1!D4796/hourly1!$D$8763+유형화!$F$74*hourly1!E4796/hourly1!$E$8763</f>
        <v>514.56574669099211</v>
      </c>
      <c r="C4795" s="441">
        <f>hourly1!$F4796*유형화!$G$71/hourly1!$F$8763+유형화!$G$72*hourly1!$G4796/hourly1!$F$8763+유형화!$G$74*hourly1!I4796/hourly1!$I$8763</f>
        <v>0.4401098630419128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443">
        <f>유형화!$F$71*hourly1!B4797/hourly1!$B$8763+유형화!$F$72*hourly1!C4797/hourly1!$C$8763+유형화!$F$73*hourly1!D4797/hourly1!$D$8763+유형화!$F$74*hourly1!E4797/hourly1!$E$8763</f>
        <v>247.49053434719033</v>
      </c>
      <c r="C4796" s="441">
        <f>hourly1!$F4797*유형화!$G$71/hourly1!$F$8763+유형화!$G$72*hourly1!$G4797/hourly1!$F$8763+유형화!$G$74*hourly1!I4797/hourly1!$I$8763</f>
        <v>0.53123147714265184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443">
        <f>유형화!$F$71*hourly1!B4798/hourly1!$B$8763+유형화!$F$72*hourly1!C4798/hourly1!$C$8763+유형화!$F$73*hourly1!D4798/hourly1!$D$8763+유형화!$F$74*hourly1!E4798/hourly1!$E$8763</f>
        <v>251.73540655461954</v>
      </c>
      <c r="C4797" s="441">
        <f>hourly1!$F4798*유형화!$G$71/hourly1!$F$8763+유형화!$G$72*hourly1!$G4798/hourly1!$F$8763+유형화!$G$74*hourly1!I4798/hourly1!$I$8763</f>
        <v>0.53522003186435596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443">
        <f>유형화!$F$71*hourly1!B4799/hourly1!$B$8763+유형화!$F$72*hourly1!C4799/hourly1!$C$8763+유형화!$F$73*hourly1!D4799/hourly1!$D$8763+유형화!$F$74*hourly1!E4799/hourly1!$E$8763</f>
        <v>117.12408322089405</v>
      </c>
      <c r="C4798" s="441">
        <f>hourly1!$F4799*유형화!$G$71/hourly1!$F$8763+유형화!$G$72*hourly1!$G4799/hourly1!$F$8763+유형화!$G$74*hourly1!I4799/hourly1!$I$8763</f>
        <v>0.46393555437329015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443">
        <f>유형화!$F$71*hourly1!B4800/hourly1!$B$8763+유형화!$F$72*hourly1!C4800/hourly1!$C$8763+유형화!$F$73*hourly1!D4800/hourly1!$D$8763+유형화!$F$74*hourly1!E4800/hourly1!$E$8763</f>
        <v>99.64678650202984</v>
      </c>
      <c r="C4799" s="441">
        <f>hourly1!$F4800*유형화!$G$71/hourly1!$F$8763+유형화!$G$72*hourly1!$G4800/hourly1!$F$8763+유형화!$G$74*hourly1!I4800/hourly1!$I$8763</f>
        <v>0.3965592819922894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443">
        <f>유형화!$F$71*hourly1!B4801/hourly1!$B$8763+유형화!$F$72*hourly1!C4801/hourly1!$C$8763+유형화!$F$73*hourly1!D4801/hourly1!$D$8763+유형화!$F$74*hourly1!E4801/hourly1!$E$8763</f>
        <v>94.893797086916777</v>
      </c>
      <c r="C4800" s="441">
        <f>hourly1!$F4801*유형화!$G$71/hourly1!$F$8763+유형화!$G$72*hourly1!$G4801/hourly1!$F$8763+유형화!$G$74*hourly1!I4801/hourly1!$I$8763</f>
        <v>0.31750757430753435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443">
        <f>유형화!$F$71*hourly1!B4802/hourly1!$B$8763+유형화!$F$72*hourly1!C4802/hourly1!$C$8763+유형화!$F$73*hourly1!D4802/hourly1!$D$8763+유형화!$F$74*hourly1!E4802/hourly1!$E$8763</f>
        <v>90.662037877926991</v>
      </c>
      <c r="C4801" s="441">
        <f>hourly1!$F4802*유형화!$G$71/hourly1!$F$8763+유형화!$G$72*hourly1!$G4802/hourly1!$F$8763+유형화!$G$74*hourly1!I4802/hourly1!$I$8763</f>
        <v>0.29388381822653747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443">
        <f>유형화!$F$71*hourly1!B4803/hourly1!$B$8763+유형화!$F$72*hourly1!C4803/hourly1!$C$8763+유형화!$F$73*hourly1!D4803/hourly1!$D$8763+유형화!$F$74*hourly1!E4803/hourly1!$E$8763</f>
        <v>86.279618596213311</v>
      </c>
      <c r="C4802" s="441">
        <f>hourly1!$F4803*유형화!$G$71/hourly1!$F$8763+유형화!$G$72*hourly1!$G4803/hourly1!$F$8763+유형화!$G$74*hourly1!I4803/hourly1!$I$8763</f>
        <v>0.24999146328167673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443">
        <f>유형화!$F$71*hourly1!B4804/hourly1!$B$8763+유형화!$F$72*hourly1!C4804/hourly1!$C$8763+유형화!$F$73*hourly1!D4804/hourly1!$D$8763+유형화!$F$74*hourly1!E4804/hourly1!$E$8763</f>
        <v>79.373654419063627</v>
      </c>
      <c r="C4803" s="441">
        <f>hourly1!$F4804*유형화!$G$71/hourly1!$F$8763+유형화!$G$72*hourly1!$G4804/hourly1!$F$8763+유형화!$G$74*hourly1!I4804/hourly1!$I$8763</f>
        <v>0.25328282593922941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443">
        <f>유형화!$F$71*hourly1!B4805/hourly1!$B$8763+유형화!$F$72*hourly1!C4805/hourly1!$C$8763+유형화!$F$73*hourly1!D4805/hourly1!$D$8763+유형화!$F$74*hourly1!E4805/hourly1!$E$8763</f>
        <v>82.999563913763168</v>
      </c>
      <c r="C4804" s="441">
        <f>hourly1!$F4805*유형화!$G$71/hourly1!$F$8763+유형화!$G$72*hourly1!$G4805/hourly1!$F$8763+유형화!$G$74*hourly1!I4805/hourly1!$I$8763</f>
        <v>0.24052409594694699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443">
        <f>유형화!$F$71*hourly1!B4806/hourly1!$B$8763+유형화!$F$72*hourly1!C4806/hourly1!$C$8763+유형화!$F$73*hourly1!D4806/hourly1!$D$8763+유형화!$F$74*hourly1!E4806/hourly1!$E$8763</f>
        <v>80.802217093600859</v>
      </c>
      <c r="C4805" s="441">
        <f>hourly1!$F4806*유형화!$G$71/hourly1!$F$8763+유형화!$G$72*hourly1!$G4806/hourly1!$F$8763+유형화!$G$74*hourly1!I4806/hourly1!$I$8763</f>
        <v>0.23103914265948144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443">
        <f>유형화!$F$71*hourly1!B4807/hourly1!$B$8763+유형화!$F$72*hourly1!C4807/hourly1!$C$8763+유형화!$F$73*hourly1!D4807/hourly1!$D$8763+유형화!$F$74*hourly1!E4807/hourly1!$E$8763</f>
        <v>79.535867013196437</v>
      </c>
      <c r="C4806" s="441">
        <f>hourly1!$F4807*유형화!$G$71/hourly1!$F$8763+유형화!$G$72*hourly1!$G4807/hourly1!$F$8763+유형화!$G$74*hourly1!I4807/hourly1!$I$8763</f>
        <v>0.23104999743720464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443">
        <f>유형화!$F$71*hourly1!B4808/hourly1!$B$8763+유형화!$F$72*hourly1!C4808/hourly1!$C$8763+유형화!$F$73*hourly1!D4808/hourly1!$D$8763+유형화!$F$74*hourly1!E4808/hourly1!$E$8763</f>
        <v>78.96882751255157</v>
      </c>
      <c r="C4807" s="441">
        <f>hourly1!$F4808*유형화!$G$71/hourly1!$F$8763+유형화!$G$72*hourly1!$G4808/hourly1!$F$8763+유형화!$G$74*hourly1!I4808/hourly1!$I$8763</f>
        <v>0.25987009934555966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443">
        <f>유형화!$F$71*hourly1!B4809/hourly1!$B$8763+유형화!$F$72*hourly1!C4809/hourly1!$C$8763+유형화!$F$73*hourly1!D4809/hourly1!$D$8763+유형화!$F$74*hourly1!E4809/hourly1!$E$8763</f>
        <v>98.149110219233663</v>
      </c>
      <c r="C4808" s="441">
        <f>hourly1!$F4809*유형화!$G$71/hourly1!$F$8763+유형화!$G$72*hourly1!$G4809/hourly1!$F$8763+유형화!$G$74*hourly1!I4809/hourly1!$I$8763</f>
        <v>0.33053609707127107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443">
        <f>유형화!$F$71*hourly1!B4810/hourly1!$B$8763+유형화!$F$72*hourly1!C4810/hourly1!$C$8763+유형화!$F$73*hourly1!D4810/hourly1!$D$8763+유형화!$F$74*hourly1!E4810/hourly1!$E$8763</f>
        <v>196.38598066038526</v>
      </c>
      <c r="C4809" s="441">
        <f>hourly1!$F4810*유형화!$G$71/hourly1!$F$8763+유형화!$G$72*hourly1!$G4810/hourly1!$F$8763+유형화!$G$74*hourly1!I4810/hourly1!$I$8763</f>
        <v>0.40852718988240677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443">
        <f>유형화!$F$71*hourly1!B4811/hourly1!$B$8763+유형화!$F$72*hourly1!C4811/hourly1!$C$8763+유형화!$F$73*hourly1!D4811/hourly1!$D$8763+유형화!$F$74*hourly1!E4811/hourly1!$E$8763</f>
        <v>207.87982786811634</v>
      </c>
      <c r="C4810" s="441">
        <f>hourly1!$F4811*유형화!$G$71/hourly1!$F$8763+유형화!$G$72*hourly1!$G4811/hourly1!$F$8763+유형화!$G$74*hourly1!I4811/hourly1!$I$8763</f>
        <v>0.52733455129882301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443">
        <f>유형화!$F$71*hourly1!B4812/hourly1!$B$8763+유형화!$F$72*hourly1!C4812/hourly1!$C$8763+유형화!$F$73*hourly1!D4812/hourly1!$D$8763+유형화!$F$74*hourly1!E4812/hourly1!$E$8763</f>
        <v>228.55024195067514</v>
      </c>
      <c r="C4811" s="441">
        <f>hourly1!$F4812*유형화!$G$71/hourly1!$F$8763+유형화!$G$72*hourly1!$G4812/hourly1!$F$8763+유형화!$G$74*hourly1!I4812/hourly1!$I$8763</f>
        <v>0.52388030633420657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443">
        <f>유형화!$F$71*hourly1!B4813/hourly1!$B$8763+유형화!$F$72*hourly1!C4813/hourly1!$C$8763+유형화!$F$73*hourly1!D4813/hourly1!$D$8763+유형화!$F$74*hourly1!E4813/hourly1!$E$8763</f>
        <v>231.43685613331311</v>
      </c>
      <c r="C4812" s="441">
        <f>hourly1!$F4813*유형화!$G$71/hourly1!$F$8763+유형화!$G$72*hourly1!$G4813/hourly1!$F$8763+유형화!$G$74*hourly1!I4813/hourly1!$I$8763</f>
        <v>0.49331458637256265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443">
        <f>유형화!$F$71*hourly1!B4814/hourly1!$B$8763+유형화!$F$72*hourly1!C4814/hourly1!$C$8763+유형화!$F$73*hourly1!D4814/hourly1!$D$8763+유형화!$F$74*hourly1!E4814/hourly1!$E$8763</f>
        <v>230.53349484024662</v>
      </c>
      <c r="C4813" s="441">
        <f>hourly1!$F4814*유형화!$G$71/hourly1!$F$8763+유형화!$G$72*hourly1!$G4814/hourly1!$F$8763+유형화!$G$74*hourly1!I4814/hourly1!$I$8763</f>
        <v>0.51366832550415509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443">
        <f>유형화!$F$71*hourly1!B4815/hourly1!$B$8763+유형화!$F$72*hourly1!C4815/hourly1!$C$8763+유형화!$F$73*hourly1!D4815/hourly1!$D$8763+유형화!$F$74*hourly1!E4815/hourly1!$E$8763</f>
        <v>236.51356488772529</v>
      </c>
      <c r="C4814" s="441">
        <f>hourly1!$F4815*유형화!$G$71/hourly1!$F$8763+유형화!$G$72*hourly1!$G4815/hourly1!$F$8763+유형화!$G$74*hourly1!I4815/hourly1!$I$8763</f>
        <v>0.5170380366132068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443">
        <f>유형화!$F$71*hourly1!B4816/hourly1!$B$8763+유형화!$F$72*hourly1!C4816/hourly1!$C$8763+유형화!$F$73*hourly1!D4816/hourly1!$D$8763+유형화!$F$74*hourly1!E4816/hourly1!$E$8763</f>
        <v>225.1399136389737</v>
      </c>
      <c r="C4815" s="441">
        <f>hourly1!$F4816*유형화!$G$71/hourly1!$F$8763+유형화!$G$72*hourly1!$G4816/hourly1!$F$8763+유형화!$G$74*hourly1!I4816/hourly1!$I$8763</f>
        <v>0.4559227272534625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443">
        <f>유형화!$F$71*hourly1!B4817/hourly1!$B$8763+유형화!$F$72*hourly1!C4817/hourly1!$C$8763+유형화!$F$73*hourly1!D4817/hourly1!$D$8763+유형화!$F$74*hourly1!E4817/hourly1!$E$8763</f>
        <v>231.95032277401972</v>
      </c>
      <c r="C4816" s="441">
        <f>hourly1!$F4817*유형화!$G$71/hourly1!$F$8763+유형화!$G$72*hourly1!$G4817/hourly1!$F$8763+유형화!$G$74*hourly1!I4817/hourly1!$I$8763</f>
        <v>0.40840651386190907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443">
        <f>유형화!$F$71*hourly1!B4818/hourly1!$B$8763+유형화!$F$72*hourly1!C4818/hourly1!$C$8763+유형화!$F$73*hourly1!D4818/hourly1!$D$8763+유형화!$F$74*hourly1!E4818/hourly1!$E$8763</f>
        <v>227.84061016422575</v>
      </c>
      <c r="C4817" s="441">
        <f>hourly1!$F4818*유형화!$G$71/hourly1!$F$8763+유형화!$G$72*hourly1!$G4818/hourly1!$F$8763+유형화!$G$74*hourly1!I4818/hourly1!$I$8763</f>
        <v>0.36771122448320592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443">
        <f>유형화!$F$71*hourly1!B4819/hourly1!$B$8763+유형화!$F$72*hourly1!C4819/hourly1!$C$8763+유형화!$F$73*hourly1!D4819/hourly1!$D$8763+유형화!$F$74*hourly1!E4819/hourly1!$E$8763</f>
        <v>226.06505398348648</v>
      </c>
      <c r="C4818" s="441">
        <f>hourly1!$F4819*유형화!$G$71/hourly1!$F$8763+유형화!$G$72*hourly1!$G4819/hourly1!$F$8763+유형화!$G$74*hourly1!I4819/hourly1!$I$8763</f>
        <v>0.40841997621193449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443">
        <f>유형화!$F$71*hourly1!B4820/hourly1!$B$8763+유형화!$F$72*hourly1!C4820/hourly1!$C$8763+유형화!$F$73*hourly1!D4820/hourly1!$D$8763+유형화!$F$74*hourly1!E4820/hourly1!$E$8763</f>
        <v>220.86534276345404</v>
      </c>
      <c r="C4819" s="441">
        <f>hourly1!$F4820*유형화!$G$71/hourly1!$F$8763+유형화!$G$72*hourly1!$G4820/hourly1!$F$8763+유형화!$G$74*hourly1!I4820/hourly1!$I$8763</f>
        <v>0.46273225071764401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443">
        <f>유형화!$F$71*hourly1!B4821/hourly1!$B$8763+유형화!$F$72*hourly1!C4821/hourly1!$C$8763+유형화!$F$73*hourly1!D4821/hourly1!$D$8763+유형화!$F$74*hourly1!E4821/hourly1!$E$8763</f>
        <v>224.58900724389591</v>
      </c>
      <c r="C4820" s="441">
        <f>hourly1!$F4821*유형화!$G$71/hourly1!$F$8763+유형화!$G$72*hourly1!$G4821/hourly1!$F$8763+유형화!$G$74*hourly1!I4821/hourly1!$I$8763</f>
        <v>0.5578253793582989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443">
        <f>유형화!$F$71*hourly1!B4822/hourly1!$B$8763+유형화!$F$72*hourly1!C4822/hourly1!$C$8763+유형화!$F$73*hourly1!D4822/hourly1!$D$8763+유형화!$F$74*hourly1!E4822/hourly1!$E$8763</f>
        <v>229.68250638476133</v>
      </c>
      <c r="C4821" s="441">
        <f>hourly1!$F4822*유형화!$G$71/hourly1!$F$8763+유형화!$G$72*hourly1!$G4822/hourly1!$F$8763+유형화!$G$74*hourly1!I4822/hourly1!$I$8763</f>
        <v>0.48654120507331411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443">
        <f>유형화!$F$71*hourly1!B4823/hourly1!$B$8763+유형화!$F$72*hourly1!C4823/hourly1!$C$8763+유형화!$F$73*hourly1!D4823/hourly1!$D$8763+유형화!$F$74*hourly1!E4823/hourly1!$E$8763</f>
        <v>103.4452801852198</v>
      </c>
      <c r="C4822" s="441">
        <f>hourly1!$F4823*유형화!$G$71/hourly1!$F$8763+유형화!$G$72*hourly1!$G4823/hourly1!$F$8763+유형화!$G$74*hourly1!I4823/hourly1!$I$8763</f>
        <v>0.36777138056980579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443">
        <f>유형화!$F$71*hourly1!B4824/hourly1!$B$8763+유형화!$F$72*hourly1!C4824/hourly1!$C$8763+유형화!$F$73*hourly1!D4824/hourly1!$D$8763+유형화!$F$74*hourly1!E4824/hourly1!$E$8763</f>
        <v>91.042061872496504</v>
      </c>
      <c r="C4823" s="441">
        <f>hourly1!$F4824*유형화!$G$71/hourly1!$F$8763+유형화!$G$72*hourly1!$G4824/hourly1!$F$8763+유형화!$G$74*hourly1!I4824/hourly1!$I$8763</f>
        <v>0.36435267135795907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443">
        <f>유형화!$F$71*hourly1!B4825/hourly1!$B$8763+유형화!$F$72*hourly1!C4825/hourly1!$C$8763+유형화!$F$73*hourly1!D4825/hourly1!$D$8763+유형화!$F$74*hourly1!E4825/hourly1!$E$8763</f>
        <v>87.04025242924719</v>
      </c>
      <c r="C4824" s="441">
        <f>hourly1!$F4825*유형화!$G$71/hourly1!$F$8763+유형화!$G$72*hourly1!$G4825/hourly1!$F$8763+유형화!$G$74*hourly1!I4825/hourly1!$I$8763</f>
        <v>0.33725872167245091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443">
        <f>유형화!$F$71*hourly1!B4826/hourly1!$B$8763+유형화!$F$72*hourly1!C4826/hourly1!$C$8763+유형화!$F$73*hourly1!D4826/hourly1!$D$8763+유형화!$F$74*hourly1!E4826/hourly1!$E$8763</f>
        <v>84.717161690662223</v>
      </c>
      <c r="C4825" s="441">
        <f>hourly1!$F4826*유형화!$G$71/hourly1!$F$8763+유형화!$G$72*hourly1!$G4826/hourly1!$F$8763+유형화!$G$74*hourly1!I4826/hourly1!$I$8763</f>
        <v>0.28995614728602909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443">
        <f>유형화!$F$71*hourly1!B4827/hourly1!$B$8763+유형화!$F$72*hourly1!C4827/hourly1!$C$8763+유형화!$F$73*hourly1!D4827/hourly1!$D$8763+유형화!$F$74*hourly1!E4827/hourly1!$E$8763</f>
        <v>84.069776354169448</v>
      </c>
      <c r="C4826" s="441">
        <f>hourly1!$F4827*유형화!$G$71/hourly1!$F$8763+유형화!$G$72*hourly1!$G4827/hourly1!$F$8763+유형화!$G$74*hourly1!I4827/hourly1!$I$8763</f>
        <v>0.26032357436127895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443">
        <f>유형화!$F$71*hourly1!B4828/hourly1!$B$8763+유형화!$F$72*hourly1!C4828/hourly1!$C$8763+유형화!$F$73*hourly1!D4828/hourly1!$D$8763+유형화!$F$74*hourly1!E4828/hourly1!$E$8763</f>
        <v>82.781147267676644</v>
      </c>
      <c r="C4827" s="441">
        <f>hourly1!$F4828*유형화!$G$71/hourly1!$F$8763+유형화!$G$72*hourly1!$G4828/hourly1!$F$8763+유형화!$G$74*hourly1!I4828/hourly1!$I$8763</f>
        <v>0.24946740189014874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443">
        <f>유형화!$F$71*hourly1!B4829/hourly1!$B$8763+유형화!$F$72*hourly1!C4829/hourly1!$C$8763+유형화!$F$73*hourly1!D4829/hourly1!$D$8763+유형화!$F$74*hourly1!E4829/hourly1!$E$8763</f>
        <v>81.922041533298611</v>
      </c>
      <c r="C4828" s="441">
        <f>hourly1!$F4829*유형화!$G$71/hourly1!$F$8763+유형화!$G$72*hourly1!$G4829/hourly1!$F$8763+유형화!$G$74*hourly1!I4829/hourly1!$I$8763</f>
        <v>0.24244805981746387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443">
        <f>유형화!$F$71*hourly1!B4830/hourly1!$B$8763+유형화!$F$72*hourly1!C4830/hourly1!$C$8763+유형화!$F$73*hourly1!D4830/hourly1!$D$8763+유형화!$F$74*hourly1!E4830/hourly1!$E$8763</f>
        <v>81.801016321290774</v>
      </c>
      <c r="C4829" s="441">
        <f>hourly1!$F4830*유형화!$G$71/hourly1!$F$8763+유형화!$G$72*hourly1!$G4830/hourly1!$F$8763+유형화!$G$74*hourly1!I4830/hourly1!$I$8763</f>
        <v>0.2311683084502654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443">
        <f>유형화!$F$71*hourly1!B4831/hourly1!$B$8763+유형화!$F$72*hourly1!C4831/hourly1!$C$8763+유형화!$F$73*hourly1!D4831/hourly1!$D$8763+유형화!$F$74*hourly1!E4831/hourly1!$E$8763</f>
        <v>81.479601391666222</v>
      </c>
      <c r="C4830" s="441">
        <f>hourly1!$F4831*유형화!$G$71/hourly1!$F$8763+유형화!$G$72*hourly1!$G4831/hourly1!$F$8763+유형화!$G$74*hourly1!I4831/hourly1!$I$8763</f>
        <v>0.23117152243473091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443">
        <f>유형화!$F$71*hourly1!B4832/hourly1!$B$8763+유형화!$F$72*hourly1!C4832/hourly1!$C$8763+유형화!$F$73*hourly1!D4832/hourly1!$D$8763+유형화!$F$74*hourly1!E4832/hourly1!$E$8763</f>
        <v>82.173172759045087</v>
      </c>
      <c r="C4831" s="441">
        <f>hourly1!$F4832*유형화!$G$71/hourly1!$F$8763+유형화!$G$72*hourly1!$G4832/hourly1!$F$8763+유형화!$G$74*hourly1!I4832/hourly1!$I$8763</f>
        <v>0.24244842366476185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443">
        <f>유형화!$F$71*hourly1!B4833/hourly1!$B$8763+유형화!$F$72*hourly1!C4833/hourly1!$C$8763+유형화!$F$73*hourly1!D4833/hourly1!$D$8763+유형화!$F$74*hourly1!E4833/hourly1!$E$8763</f>
        <v>105.58921589620321</v>
      </c>
      <c r="C4832" s="441">
        <f>hourly1!$F4833*유형화!$G$71/hourly1!$F$8763+유형화!$G$72*hourly1!$G4833/hourly1!$F$8763+유형화!$G$74*hourly1!I4833/hourly1!$I$8763</f>
        <v>0.29361008377602171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443">
        <f>유형화!$F$71*hourly1!B4834/hourly1!$B$8763+유형화!$F$72*hourly1!C4834/hourly1!$C$8763+유형화!$F$73*hourly1!D4834/hourly1!$D$8763+유형화!$F$74*hourly1!E4834/hourly1!$E$8763</f>
        <v>106.99921620922784</v>
      </c>
      <c r="C4833" s="441">
        <f>hourly1!$F4834*유형화!$G$71/hourly1!$F$8763+유형화!$G$72*hourly1!$G4834/hourly1!$F$8763+유형화!$G$74*hourly1!I4834/hourly1!$I$8763</f>
        <v>0.37205446967922706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443">
        <f>유형화!$F$71*hourly1!B4835/hourly1!$B$8763+유형화!$F$72*hourly1!C4835/hourly1!$C$8763+유형화!$F$73*hourly1!D4835/hourly1!$D$8763+유형화!$F$74*hourly1!E4835/hourly1!$E$8763</f>
        <v>125.30986672240236</v>
      </c>
      <c r="C4834" s="441">
        <f>hourly1!$F4835*유형화!$G$71/hourly1!$F$8763+유형화!$G$72*hourly1!$G4835/hourly1!$F$8763+유형화!$G$74*hourly1!I4835/hourly1!$I$8763</f>
        <v>0.46188964101673202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443">
        <f>유형화!$F$71*hourly1!B4836/hourly1!$B$8763+유형화!$F$72*hourly1!C4836/hourly1!$C$8763+유형화!$F$73*hourly1!D4836/hourly1!$D$8763+유형화!$F$74*hourly1!E4836/hourly1!$E$8763</f>
        <v>135.6450388782865</v>
      </c>
      <c r="C4835" s="441">
        <f>hourly1!$F4836*유형화!$G$71/hourly1!$F$8763+유형화!$G$72*hourly1!$G4836/hourly1!$F$8763+유형화!$G$74*hourly1!I4836/hourly1!$I$8763</f>
        <v>0.54052801817097929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443">
        <f>유형화!$F$71*hourly1!B4837/hourly1!$B$8763+유형화!$F$72*hourly1!C4837/hourly1!$C$8763+유형화!$F$73*hourly1!D4837/hourly1!$D$8763+유형화!$F$74*hourly1!E4837/hourly1!$E$8763</f>
        <v>139.2018963764651</v>
      </c>
      <c r="C4836" s="441">
        <f>hourly1!$F4837*유형화!$G$71/hourly1!$F$8763+유형화!$G$72*hourly1!$G4837/hourly1!$F$8763+유형화!$G$74*hourly1!I4837/hourly1!$I$8763</f>
        <v>0.57423598403921938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443">
        <f>유형화!$F$71*hourly1!B4838/hourly1!$B$8763+유형화!$F$72*hourly1!C4838/hourly1!$C$8763+유형화!$F$73*hourly1!D4838/hourly1!$D$8763+유형화!$F$74*hourly1!E4838/hourly1!$E$8763</f>
        <v>142.22647036741475</v>
      </c>
      <c r="C4837" s="441">
        <f>hourly1!$F4838*유형화!$G$71/hourly1!$F$8763+유형화!$G$72*hourly1!$G4838/hourly1!$F$8763+유형화!$G$74*hourly1!I4838/hourly1!$I$8763</f>
        <v>0.59291402443995189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443">
        <f>유형화!$F$71*hourly1!B4839/hourly1!$B$8763+유형화!$F$72*hourly1!C4839/hourly1!$C$8763+유형화!$F$73*hourly1!D4839/hourly1!$D$8763+유형화!$F$74*hourly1!E4839/hourly1!$E$8763</f>
        <v>144.72467816724941</v>
      </c>
      <c r="C4838" s="441">
        <f>hourly1!$F4839*유형화!$G$71/hourly1!$F$8763+유형화!$G$72*hourly1!$G4839/hourly1!$F$8763+유형화!$G$74*hourly1!I4839/hourly1!$I$8763</f>
        <v>0.54039927686870903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443">
        <f>유형화!$F$71*hourly1!B4840/hourly1!$B$8763+유형화!$F$72*hourly1!C4840/hourly1!$C$8763+유형화!$F$73*hourly1!D4840/hourly1!$D$8763+유형화!$F$74*hourly1!E4840/hourly1!$E$8763</f>
        <v>135.09466990866687</v>
      </c>
      <c r="C4839" s="441">
        <f>hourly1!$F4840*유형화!$G$71/hourly1!$F$8763+유형화!$G$72*hourly1!$G4840/hourly1!$F$8763+유형화!$G$74*hourly1!I4840/hourly1!$I$8763</f>
        <v>0.49543951523399932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443">
        <f>유형화!$F$71*hourly1!B4841/hourly1!$B$8763+유형화!$F$72*hourly1!C4841/hourly1!$C$8763+유형화!$F$73*hourly1!D4841/hourly1!$D$8763+유형화!$F$74*hourly1!E4841/hourly1!$E$8763</f>
        <v>139.07101490894973</v>
      </c>
      <c r="C4840" s="441">
        <f>hourly1!$F4841*유형화!$G$71/hourly1!$F$8763+유형화!$G$72*hourly1!$G4841/hourly1!$F$8763+유형화!$G$74*hourly1!I4841/hourly1!$I$8763</f>
        <v>0.43551732180555652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443">
        <f>유형화!$F$71*hourly1!B4842/hourly1!$B$8763+유형화!$F$72*hourly1!C4842/hourly1!$C$8763+유형화!$F$73*hourly1!D4842/hourly1!$D$8763+유형화!$F$74*hourly1!E4842/hourly1!$E$8763</f>
        <v>141.1007850407625</v>
      </c>
      <c r="C4841" s="441">
        <f>hourly1!$F4842*유형화!$G$71/hourly1!$F$8763+유형화!$G$72*hourly1!$G4842/hourly1!$F$8763+유형화!$G$74*hourly1!I4842/hourly1!$I$8763</f>
        <v>0.40933996410488405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443">
        <f>유형화!$F$71*hourly1!B4843/hourly1!$B$8763+유형화!$F$72*hourly1!C4843/hourly1!$C$8763+유형화!$F$73*hourly1!D4843/hourly1!$D$8763+유형화!$F$74*hourly1!E4843/hourly1!$E$8763</f>
        <v>128.39316448390761</v>
      </c>
      <c r="C4842" s="441">
        <f>hourly1!$F4843*유형화!$G$71/hourly1!$F$8763+유형화!$G$72*hourly1!$G4843/hourly1!$F$8763+유형화!$G$74*hourly1!I4843/hourly1!$I$8763</f>
        <v>0.32707281656542142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443">
        <f>유형화!$F$71*hourly1!B4844/hourly1!$B$8763+유형화!$F$72*hourly1!C4844/hourly1!$C$8763+유형화!$F$73*hourly1!D4844/hourly1!$D$8763+유형화!$F$74*hourly1!E4844/hourly1!$E$8763</f>
        <v>121.67526714439485</v>
      </c>
      <c r="C4843" s="441">
        <f>hourly1!$F4844*유형화!$G$71/hourly1!$F$8763+유형화!$G$72*hourly1!$G4844/hourly1!$F$8763+유형화!$G$74*hourly1!I4844/hourly1!$I$8763</f>
        <v>0.42438153268592649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443">
        <f>유형화!$F$71*hourly1!B4845/hourly1!$B$8763+유형화!$F$72*hourly1!C4845/hourly1!$C$8763+유형화!$F$73*hourly1!D4845/hourly1!$D$8763+유형화!$F$74*hourly1!E4845/hourly1!$E$8763</f>
        <v>126.28739263235336</v>
      </c>
      <c r="C4844" s="441">
        <f>hourly1!$F4845*유형화!$G$71/hourly1!$F$8763+유형화!$G$72*hourly1!$G4845/hourly1!$F$8763+유형화!$G$74*hourly1!I4845/hourly1!$I$8763</f>
        <v>0.4881105391107311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443">
        <f>유형화!$F$71*hourly1!B4846/hourly1!$B$8763+유형화!$F$72*hourly1!C4846/hourly1!$C$8763+유형화!$F$73*hourly1!D4846/hourly1!$D$8763+유형화!$F$74*hourly1!E4846/hourly1!$E$8763</f>
        <v>135.75405745000452</v>
      </c>
      <c r="C4845" s="441">
        <f>hourly1!$F4846*유형화!$G$71/hourly1!$F$8763+유형화!$G$72*hourly1!$G4846/hourly1!$F$8763+유형화!$G$74*hourly1!I4846/hourly1!$I$8763</f>
        <v>0.51062789619977844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443">
        <f>유형화!$F$71*hourly1!B4847/hourly1!$B$8763+유형화!$F$72*hourly1!C4847/hourly1!$C$8763+유형화!$F$73*hourly1!D4847/hourly1!$D$8763+유형화!$F$74*hourly1!E4847/hourly1!$E$8763</f>
        <v>118.67251385554233</v>
      </c>
      <c r="C4846" s="441">
        <f>hourly1!$F4847*유형화!$G$71/hourly1!$F$8763+유형화!$G$72*hourly1!$G4847/hourly1!$F$8763+유형화!$G$74*hourly1!I4847/hourly1!$I$8763</f>
        <v>0.3682714280396675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443">
        <f>유형화!$F$71*hourly1!B4848/hourly1!$B$8763+유형화!$F$72*hourly1!C4848/hourly1!$C$8763+유형화!$F$73*hourly1!D4848/hourly1!$D$8763+유형화!$F$74*hourly1!E4848/hourly1!$E$8763</f>
        <v>98.312744602889822</v>
      </c>
      <c r="C4847" s="441">
        <f>hourly1!$F4848*유형화!$G$71/hourly1!$F$8763+유형화!$G$72*hourly1!$G4848/hourly1!$F$8763+유형화!$G$74*hourly1!I4848/hourly1!$I$8763</f>
        <v>0.35696505517849925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443">
        <f>유형화!$F$71*hourly1!B4849/hourly1!$B$8763+유형화!$F$72*hourly1!C4849/hourly1!$C$8763+유형화!$F$73*hourly1!D4849/hourly1!$D$8763+유형화!$F$74*hourly1!E4849/hourly1!$E$8763</f>
        <v>93.320434357028333</v>
      </c>
      <c r="C4848" s="441">
        <f>hourly1!$F4849*유형화!$G$71/hourly1!$F$8763+유형화!$G$72*hourly1!$G4849/hourly1!$F$8763+유형화!$G$74*hourly1!I4849/hourly1!$I$8763</f>
        <v>0.34576917061348578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443">
        <f>유형화!$F$71*hourly1!B4850/hourly1!$B$8763+유형화!$F$72*hourly1!C4850/hourly1!$C$8763+유형화!$F$73*hourly1!D4850/hourly1!$D$8763+유형화!$F$74*hourly1!E4850/hourly1!$E$8763</f>
        <v>95.093334438504641</v>
      </c>
      <c r="C4849" s="441">
        <f>hourly1!$F4850*유형화!$G$71/hourly1!$F$8763+유형화!$G$72*hourly1!$G4850/hourly1!$F$8763+유형화!$G$74*hourly1!I4850/hourly1!$I$8763</f>
        <v>0.28980642412290913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443">
        <f>유형화!$F$71*hourly1!B4851/hourly1!$B$8763+유형화!$F$72*hourly1!C4851/hourly1!$C$8763+유형화!$F$73*hourly1!D4851/hourly1!$D$8763+유형화!$F$74*hourly1!E4851/hourly1!$E$8763</f>
        <v>93.810373757966744</v>
      </c>
      <c r="C4850" s="441">
        <f>hourly1!$F4851*유형화!$G$71/hourly1!$F$8763+유형화!$G$72*hourly1!$G4851/hourly1!$F$8763+유형화!$G$74*hourly1!I4851/hourly1!$I$8763</f>
        <v>0.25103546246202213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443">
        <f>유형화!$F$71*hourly1!B4852/hourly1!$B$8763+유형화!$F$72*hourly1!C4852/hourly1!$C$8763+유형화!$F$73*hourly1!D4852/hourly1!$D$8763+유형화!$F$74*hourly1!E4852/hourly1!$E$8763</f>
        <v>92.016960287253497</v>
      </c>
      <c r="C4851" s="441">
        <f>hourly1!$F4852*유형화!$G$71/hourly1!$F$8763+유형화!$G$72*hourly1!$G4852/hourly1!$F$8763+유형화!$G$74*hourly1!I4852/hourly1!$I$8763</f>
        <v>0.2365293558211771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443">
        <f>유형화!$F$71*hourly1!B4853/hourly1!$B$8763+유형화!$F$72*hourly1!C4853/hourly1!$C$8763+유형화!$F$73*hourly1!D4853/hourly1!$D$8763+유형화!$F$74*hourly1!E4853/hourly1!$E$8763</f>
        <v>89.417775173265653</v>
      </c>
      <c r="C4852" s="441">
        <f>hourly1!$F4853*유형화!$G$71/hourly1!$F$8763+유형화!$G$72*hourly1!$G4853/hourly1!$F$8763+유형화!$G$74*hourly1!I4853/hourly1!$I$8763</f>
        <v>0.2320889027553783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443">
        <f>유형화!$F$71*hourly1!B4854/hourly1!$B$8763+유형화!$F$72*hourly1!C4854/hourly1!$C$8763+유형화!$F$73*hourly1!D4854/hourly1!$D$8763+유형화!$F$74*hourly1!E4854/hourly1!$E$8763</f>
        <v>86.935163634823155</v>
      </c>
      <c r="C4853" s="441">
        <f>hourly1!$F4854*유형화!$G$71/hourly1!$F$8763+유형화!$G$72*hourly1!$G4854/hourly1!$F$8763+유형화!$G$74*hourly1!I4854/hourly1!$I$8763</f>
        <v>0.23212728864531548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443">
        <f>유형화!$F$71*hourly1!B4855/hourly1!$B$8763+유형화!$F$72*hourly1!C4855/hourly1!$C$8763+유형화!$F$73*hourly1!D4855/hourly1!$D$8763+유형화!$F$74*hourly1!E4855/hourly1!$E$8763</f>
        <v>89.055303133933108</v>
      </c>
      <c r="C4854" s="441">
        <f>hourly1!$F4855*유형화!$G$71/hourly1!$F$8763+유형화!$G$72*hourly1!$G4855/hourly1!$F$8763+유형화!$G$74*hourly1!I4855/hourly1!$I$8763</f>
        <v>0.23121415320981117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443">
        <f>유형화!$F$71*hourly1!B4856/hourly1!$B$8763+유형화!$F$72*hourly1!C4856/hourly1!$C$8763+유형화!$F$73*hourly1!D4856/hourly1!$D$8763+유형화!$F$74*hourly1!E4856/hourly1!$E$8763</f>
        <v>89.959894169472463</v>
      </c>
      <c r="C4855" s="441">
        <f>hourly1!$F4856*유형화!$G$71/hourly1!$F$8763+유형화!$G$72*hourly1!$G4856/hourly1!$F$8763+유형화!$G$74*hourly1!I4856/hourly1!$I$8763</f>
        <v>0.36888560227866252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443">
        <f>유형화!$F$71*hourly1!B4857/hourly1!$B$8763+유형화!$F$72*hourly1!C4857/hourly1!$C$8763+유형화!$F$73*hourly1!D4857/hourly1!$D$8763+유형화!$F$74*hourly1!E4857/hourly1!$E$8763</f>
        <v>124.05978543717693</v>
      </c>
      <c r="C4856" s="441">
        <f>hourly1!$F4857*유형화!$G$71/hourly1!$F$8763+유형화!$G$72*hourly1!$G4857/hourly1!$F$8763+유형화!$G$74*hourly1!I4857/hourly1!$I$8763</f>
        <v>0.61459416889634022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443">
        <f>유형화!$F$71*hourly1!B4858/hourly1!$B$8763+유형화!$F$72*hourly1!C4858/hourly1!$C$8763+유형화!$F$73*hourly1!D4858/hourly1!$D$8763+유형화!$F$74*hourly1!E4858/hourly1!$E$8763</f>
        <v>615.61524297572919</v>
      </c>
      <c r="C4857" s="441">
        <f>hourly1!$F4858*유형화!$G$71/hourly1!$F$8763+유형화!$G$72*hourly1!$G4858/hourly1!$F$8763+유형화!$G$74*hourly1!I4858/hourly1!$I$8763</f>
        <v>0.5392429701557202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443">
        <f>유형화!$F$71*hourly1!B4859/hourly1!$B$8763+유형화!$F$72*hourly1!C4859/hourly1!$C$8763+유형화!$F$73*hourly1!D4859/hourly1!$D$8763+유형화!$F$74*hourly1!E4859/hourly1!$E$8763</f>
        <v>730.49845746218409</v>
      </c>
      <c r="C4858" s="441">
        <f>hourly1!$F4859*유형화!$G$71/hourly1!$F$8763+유형화!$G$72*hourly1!$G4859/hourly1!$F$8763+유형화!$G$74*hourly1!I4859/hourly1!$I$8763</f>
        <v>0.48372096402543341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443">
        <f>유형화!$F$71*hourly1!B4860/hourly1!$B$8763+유형화!$F$72*hourly1!C4860/hourly1!$C$8763+유형화!$F$73*hourly1!D4860/hourly1!$D$8763+유형화!$F$74*hourly1!E4860/hourly1!$E$8763</f>
        <v>848.57697535015939</v>
      </c>
      <c r="C4859" s="441">
        <f>hourly1!$F4860*유형화!$G$71/hourly1!$F$8763+유형화!$G$72*hourly1!$G4860/hourly1!$F$8763+유형화!$G$74*hourly1!I4860/hourly1!$I$8763</f>
        <v>0.42031596361948265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443">
        <f>유형화!$F$71*hourly1!B4861/hourly1!$B$8763+유형화!$F$72*hourly1!C4861/hourly1!$C$8763+유형화!$F$73*hourly1!D4861/hourly1!$D$8763+유형화!$F$74*hourly1!E4861/hourly1!$E$8763</f>
        <v>920.21534105587455</v>
      </c>
      <c r="C4860" s="441">
        <f>hourly1!$F4861*유형화!$G$71/hourly1!$F$8763+유형화!$G$72*hourly1!$G4861/hourly1!$F$8763+유형화!$G$74*hourly1!I4861/hourly1!$I$8763</f>
        <v>0.39653514678818985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443">
        <f>유형화!$F$71*hourly1!B4862/hourly1!$B$8763+유형화!$F$72*hourly1!C4862/hourly1!$C$8763+유형화!$F$73*hourly1!D4862/hourly1!$D$8763+유형화!$F$74*hourly1!E4862/hourly1!$E$8763</f>
        <v>871.80386601932651</v>
      </c>
      <c r="C4861" s="441">
        <f>hourly1!$F4862*유형화!$G$71/hourly1!$F$8763+유형화!$G$72*hourly1!$G4862/hourly1!$F$8763+유형화!$G$74*hourly1!I4862/hourly1!$I$8763</f>
        <v>0.38464067541104996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443">
        <f>유형화!$F$71*hourly1!B4863/hourly1!$B$8763+유형화!$F$72*hourly1!C4863/hourly1!$C$8763+유형화!$F$73*hourly1!D4863/hourly1!$D$8763+유형화!$F$74*hourly1!E4863/hourly1!$E$8763</f>
        <v>739.02773208516658</v>
      </c>
      <c r="C4862" s="441">
        <f>hourly1!$F4863*유형화!$G$71/hourly1!$F$8763+유형화!$G$72*hourly1!$G4863/hourly1!$F$8763+유형화!$G$74*hourly1!I4863/hourly1!$I$8763</f>
        <v>0.467739274667619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443">
        <f>유형화!$F$71*hourly1!B4864/hourly1!$B$8763+유형화!$F$72*hourly1!C4864/hourly1!$C$8763+유형화!$F$73*hourly1!D4864/hourly1!$D$8763+유형화!$F$74*hourly1!E4864/hourly1!$E$8763</f>
        <v>791.35982440768009</v>
      </c>
      <c r="C4863" s="441">
        <f>hourly1!$F4864*유형화!$G$71/hourly1!$F$8763+유형화!$G$72*hourly1!$G4864/hourly1!$F$8763+유형화!$G$74*hourly1!I4864/hourly1!$I$8763</f>
        <v>0.44001132106537577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443">
        <f>유형화!$F$71*hourly1!B4865/hourly1!$B$8763+유형화!$F$72*hourly1!C4865/hourly1!$C$8763+유형화!$F$73*hourly1!D4865/hourly1!$D$8763+유형화!$F$74*hourly1!E4865/hourly1!$E$8763</f>
        <v>929.65026695419181</v>
      </c>
      <c r="C4864" s="441">
        <f>hourly1!$F4865*유형화!$G$71/hourly1!$F$8763+유형화!$G$72*hourly1!$G4865/hourly1!$F$8763+유형화!$G$74*hourly1!I4865/hourly1!$I$8763</f>
        <v>0.34506949225946537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443">
        <f>유형화!$F$71*hourly1!B4866/hourly1!$B$8763+유형화!$F$72*hourly1!C4866/hourly1!$C$8763+유형화!$F$73*hourly1!D4866/hourly1!$D$8763+유형화!$F$74*hourly1!E4866/hourly1!$E$8763</f>
        <v>863.83927895828572</v>
      </c>
      <c r="C4865" s="441">
        <f>hourly1!$F4866*유형화!$G$71/hourly1!$F$8763+유형화!$G$72*hourly1!$G4866/hourly1!$F$8763+유형화!$G$74*hourly1!I4866/hourly1!$I$8763</f>
        <v>0.32926863500874848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443">
        <f>유형화!$F$71*hourly1!B4867/hourly1!$B$8763+유형화!$F$72*hourly1!C4867/hourly1!$C$8763+유형화!$F$73*hourly1!D4867/hourly1!$D$8763+유형화!$F$74*hourly1!E4867/hourly1!$E$8763</f>
        <v>803.10508087256198</v>
      </c>
      <c r="C4866" s="441">
        <f>hourly1!$F4867*유형화!$G$71/hourly1!$F$8763+유형화!$G$72*hourly1!$G4867/hourly1!$F$8763+유형화!$G$74*hourly1!I4867/hourly1!$I$8763</f>
        <v>0.34506949225946537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443">
        <f>유형화!$F$71*hourly1!B4868/hourly1!$B$8763+유형화!$F$72*hourly1!C4868/hourly1!$C$8763+유형화!$F$73*hourly1!D4868/hourly1!$D$8763+유형화!$F$74*hourly1!E4868/hourly1!$E$8763</f>
        <v>652.77311313492862</v>
      </c>
      <c r="C4867" s="441">
        <f>hourly1!$F4868*유형화!$G$71/hourly1!$F$8763+유형화!$G$72*hourly1!$G4868/hourly1!$F$8763+유형화!$G$74*hourly1!I4868/hourly1!$I$8763</f>
        <v>0.44002150878971868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443">
        <f>유형화!$F$71*hourly1!B4869/hourly1!$B$8763+유형화!$F$72*hourly1!C4869/hourly1!$C$8763+유형화!$F$73*hourly1!D4869/hourly1!$D$8763+유형화!$F$74*hourly1!E4869/hourly1!$E$8763</f>
        <v>257.2427085967642</v>
      </c>
      <c r="C4868" s="441">
        <f>hourly1!$F4869*유형화!$G$71/hourly1!$F$8763+유형화!$G$72*hourly1!$G4869/hourly1!$F$8763+유형화!$G$74*hourly1!I4869/hourly1!$I$8763</f>
        <v>0.53111971538095482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443">
        <f>유형화!$F$71*hourly1!B4870/hourly1!$B$8763+유형화!$F$72*hourly1!C4870/hourly1!$C$8763+유형화!$F$73*hourly1!D4870/hourly1!$D$8763+유형화!$F$74*hourly1!E4870/hourly1!$E$8763</f>
        <v>263.3227030690266</v>
      </c>
      <c r="C4869" s="441">
        <f>hourly1!$F4870*유형화!$G$71/hourly1!$F$8763+유형화!$G$72*hourly1!$G4870/hourly1!$F$8763+유형화!$G$74*hourly1!I4870/hourly1!$I$8763</f>
        <v>0.53511342460604772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443">
        <f>유형화!$F$71*hourly1!B4871/hourly1!$B$8763+유형화!$F$72*hourly1!C4871/hourly1!$C$8763+유형화!$F$73*hourly1!D4871/hourly1!$D$8763+유형화!$F$74*hourly1!E4871/hourly1!$E$8763</f>
        <v>126.76659561199436</v>
      </c>
      <c r="C4870" s="441">
        <f>hourly1!$F4871*유형화!$G$71/hourly1!$F$8763+유형화!$G$72*hourly1!$G4871/hourly1!$F$8763+유형화!$G$74*hourly1!I4871/hourly1!$I$8763</f>
        <v>0.46385532604408497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443">
        <f>유형화!$F$71*hourly1!B4872/hourly1!$B$8763+유형화!$F$72*hourly1!C4872/hourly1!$C$8763+유형화!$F$73*hourly1!D4872/hourly1!$D$8763+유형화!$F$74*hourly1!E4872/hourly1!$E$8763</f>
        <v>102.12499856529872</v>
      </c>
      <c r="C4871" s="441">
        <f>hourly1!$F4872*유형화!$G$71/hourly1!$F$8763+유형화!$G$72*hourly1!$G4872/hourly1!$F$8763+유형화!$G$74*hourly1!I4872/hourly1!$I$8763</f>
        <v>0.39643442172786553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443">
        <f>유형화!$F$71*hourly1!B4873/hourly1!$B$8763+유형화!$F$72*hourly1!C4873/hourly1!$C$8763+유형화!$F$73*hourly1!D4873/hourly1!$D$8763+유형화!$F$74*hourly1!E4873/hourly1!$E$8763</f>
        <v>96.641506228595048</v>
      </c>
      <c r="C4872" s="441">
        <f>hourly1!$F4873*유형화!$G$71/hourly1!$F$8763+유형화!$G$72*hourly1!$G4873/hourly1!$F$8763+유형화!$G$74*hourly1!I4873/hourly1!$I$8763</f>
        <v>0.31743595703104865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443">
        <f>유형화!$F$71*hourly1!B4874/hourly1!$B$8763+유형화!$F$72*hourly1!C4874/hourly1!$C$8763+유형화!$F$73*hourly1!D4874/hourly1!$D$8763+유형화!$F$74*hourly1!E4874/hourly1!$E$8763</f>
        <v>92.9102184332734</v>
      </c>
      <c r="C4873" s="441">
        <f>hourly1!$F4874*유형화!$G$71/hourly1!$F$8763+유형화!$G$72*hourly1!$G4874/hourly1!$F$8763+유형화!$G$74*hourly1!I4874/hourly1!$I$8763</f>
        <v>0.29382596650615822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443">
        <f>유형화!$F$71*hourly1!B4875/hourly1!$B$8763+유형화!$F$72*hourly1!C4875/hourly1!$C$8763+유형화!$F$73*hourly1!D4875/hourly1!$D$8763+유형화!$F$74*hourly1!E4875/hourly1!$E$8763</f>
        <v>90.500660704611789</v>
      </c>
      <c r="C4874" s="441">
        <f>hourly1!$F4875*유형화!$G$71/hourly1!$F$8763+유형화!$G$72*hourly1!$G4875/hourly1!$F$8763+유형화!$G$74*hourly1!I4875/hourly1!$I$8763</f>
        <v>0.25103655400391611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443">
        <f>유형화!$F$71*hourly1!B4876/hourly1!$B$8763+유형화!$F$72*hourly1!C4876/hourly1!$C$8763+유형화!$F$73*hourly1!D4876/hourly1!$D$8763+유형화!$F$74*hourly1!E4876/hourly1!$E$8763</f>
        <v>88.384381692645235</v>
      </c>
      <c r="C4875" s="441">
        <f>hourly1!$F4876*유형화!$G$71/hourly1!$F$8763+유형화!$G$72*hourly1!$G4876/hourly1!$F$8763+유형화!$G$74*hourly1!I4876/hourly1!$I$8763</f>
        <v>0.23653068992793636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443">
        <f>유형화!$F$71*hourly1!B4877/hourly1!$B$8763+유형화!$F$72*hourly1!C4877/hourly1!$C$8763+유형화!$F$73*hourly1!D4877/hourly1!$D$8763+유형화!$F$74*hourly1!E4877/hourly1!$E$8763</f>
        <v>87.359533889132933</v>
      </c>
      <c r="C4876" s="441">
        <f>hourly1!$F4877*유형화!$G$71/hourly1!$F$8763+유형화!$G$72*hourly1!$G4877/hourly1!$F$8763+유형화!$G$74*hourly1!I4877/hourly1!$I$8763</f>
        <v>0.23207671387089582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443">
        <f>유형화!$F$71*hourly1!B4878/hourly1!$B$8763+유형화!$F$72*hourly1!C4878/hourly1!$C$8763+유형화!$F$73*hourly1!D4878/hourly1!$D$8763+유형화!$F$74*hourly1!E4878/hourly1!$E$8763</f>
        <v>85.23506552492718</v>
      </c>
      <c r="C4877" s="441">
        <f>hourly1!$F4878*유형화!$G$71/hourly1!$F$8763+유형화!$G$72*hourly1!$G4878/hourly1!$F$8763+유형화!$G$74*hourly1!I4878/hourly1!$I$8763</f>
        <v>0.23210369921216287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443">
        <f>유형화!$F$71*hourly1!B4879/hourly1!$B$8763+유형화!$F$72*hourly1!C4879/hourly1!$C$8763+유형화!$F$73*hourly1!D4879/hourly1!$D$8763+유형화!$F$74*hourly1!E4879/hourly1!$E$8763</f>
        <v>84.161248049934585</v>
      </c>
      <c r="C4878" s="441">
        <f>hourly1!$F4879*유형화!$G$71/hourly1!$F$8763+유형화!$G$72*hourly1!$G4879/hourly1!$F$8763+유형화!$G$74*hourly1!I4879/hourly1!$I$8763</f>
        <v>0.23123167852133067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443">
        <f>유형화!$F$71*hourly1!B4880/hourly1!$B$8763+유형화!$F$72*hourly1!C4880/hourly1!$C$8763+유형화!$F$73*hourly1!D4880/hourly1!$D$8763+유형화!$F$74*hourly1!E4880/hourly1!$E$8763</f>
        <v>85.103307176577047</v>
      </c>
      <c r="C4879" s="441">
        <f>hourly1!$F4880*유형화!$G$71/hourly1!$F$8763+유형화!$G$72*hourly1!$G4880/hourly1!$F$8763+유형화!$G$74*hourly1!I4880/hourly1!$I$8763</f>
        <v>0.36892799048887692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443">
        <f>유형화!$F$71*hourly1!B4881/hourly1!$B$8763+유형화!$F$72*hourly1!C4881/hourly1!$C$8763+유형화!$F$73*hourly1!D4881/hourly1!$D$8763+유형화!$F$74*hourly1!E4881/hourly1!$E$8763</f>
        <v>116.44898983099556</v>
      </c>
      <c r="C4880" s="441">
        <f>hourly1!$F4881*유형화!$G$71/hourly1!$F$8763+유형화!$G$72*hourly1!$G4881/hourly1!$F$8763+유형화!$G$74*hourly1!I4881/hourly1!$I$8763</f>
        <v>0.61465929756267912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443">
        <f>유형화!$F$71*hourly1!B4882/hourly1!$B$8763+유형화!$F$72*hourly1!C4882/hourly1!$C$8763+유형화!$F$73*hourly1!D4882/hourly1!$D$8763+유형화!$F$74*hourly1!E4882/hourly1!$E$8763</f>
        <v>552.48603430639889</v>
      </c>
      <c r="C4881" s="441">
        <f>hourly1!$F4882*유형화!$G$71/hourly1!$F$8763+유형화!$G$72*hourly1!$G4882/hourly1!$F$8763+유형화!$G$74*hourly1!I4882/hourly1!$I$8763</f>
        <v>0.53926983421455399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443">
        <f>유형화!$F$71*hourly1!B4883/hourly1!$B$8763+유형화!$F$72*hourly1!C4883/hourly1!$C$8763+유형화!$F$73*hourly1!D4883/hourly1!$D$8763+유형화!$F$74*hourly1!E4883/hourly1!$E$8763</f>
        <v>699.03830695710064</v>
      </c>
      <c r="C4882" s="441">
        <f>hourly1!$F4883*유형화!$G$71/hourly1!$F$8763+유형화!$G$72*hourly1!$G4883/hourly1!$F$8763+유형화!$G$74*hourly1!I4883/hourly1!$I$8763</f>
        <v>0.48372096402543341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443">
        <f>유형화!$F$71*hourly1!B4884/hourly1!$B$8763+유형화!$F$72*hourly1!C4884/hourly1!$C$8763+유형화!$F$73*hourly1!D4884/hourly1!$D$8763+유형화!$F$74*hourly1!E4884/hourly1!$E$8763</f>
        <v>829.23436939294766</v>
      </c>
      <c r="C4883" s="441">
        <f>hourly1!$F4884*유형화!$G$71/hourly1!$F$8763+유형화!$G$72*hourly1!$G4884/hourly1!$F$8763+유형화!$G$74*hourly1!I4884/hourly1!$I$8763</f>
        <v>0.42029777125458412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443">
        <f>유형화!$F$71*hourly1!B4885/hourly1!$B$8763+유형화!$F$72*hourly1!C4885/hourly1!$C$8763+유형화!$F$73*hourly1!D4885/hourly1!$D$8763+유형화!$F$74*hourly1!E4885/hourly1!$E$8763</f>
        <v>933.01687942435308</v>
      </c>
      <c r="C4884" s="441">
        <f>hourly1!$F4885*유형화!$G$71/hourly1!$F$8763+유형화!$G$72*hourly1!$G4885/hourly1!$F$8763+유형화!$G$74*hourly1!I4885/hourly1!$I$8763</f>
        <v>0.39649858013474315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443">
        <f>유형화!$F$71*hourly1!B4886/hourly1!$B$8763+유형화!$F$72*hourly1!C4886/hourly1!$C$8763+유형화!$F$73*hourly1!D4886/hourly1!$D$8763+유형화!$F$74*hourly1!E4886/hourly1!$E$8763</f>
        <v>904.0066528393146</v>
      </c>
      <c r="C4885" s="441">
        <f>hourly1!$F4886*유형화!$G$71/hourly1!$F$8763+유형화!$G$72*hourly1!$G4886/hourly1!$F$8763+유형화!$G$74*hourly1!I4886/hourly1!$I$8763</f>
        <v>0.38458640152243417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443">
        <f>유형화!$F$71*hourly1!B4887/hourly1!$B$8763+유형화!$F$72*hourly1!C4887/hourly1!$C$8763+유형화!$F$73*hourly1!D4887/hourly1!$D$8763+유형화!$F$74*hourly1!E4887/hourly1!$E$8763</f>
        <v>775.15276718448206</v>
      </c>
      <c r="C4886" s="441">
        <f>hourly1!$F4887*유형화!$G$71/hourly1!$F$8763+유형화!$G$72*hourly1!$G4887/hourly1!$F$8763+유형화!$G$74*hourly1!I4887/hourly1!$I$8763</f>
        <v>0.4676479489958254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443">
        <f>유형화!$F$71*hourly1!B4888/hourly1!$B$8763+유형화!$F$72*hourly1!C4888/hourly1!$C$8763+유형화!$F$73*hourly1!D4888/hourly1!$D$8763+유형화!$F$74*hourly1!E4888/hourly1!$E$8763</f>
        <v>859.52734218506419</v>
      </c>
      <c r="C4887" s="441">
        <f>hourly1!$F4888*유형화!$G$71/hourly1!$F$8763+유형화!$G$72*hourly1!$G4888/hourly1!$F$8763+유형화!$G$74*hourly1!I4888/hourly1!$I$8763</f>
        <v>0.43991878256925548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443">
        <f>유형화!$F$71*hourly1!B4889/hourly1!$B$8763+유형화!$F$72*hourly1!C4889/hourly1!$C$8763+유형화!$F$73*hourly1!D4889/hourly1!$D$8763+유형화!$F$74*hourly1!E4889/hourly1!$E$8763</f>
        <v>1003.1296772976398</v>
      </c>
      <c r="C4888" s="441">
        <f>hourly1!$F4889*유형화!$G$71/hourly1!$F$8763+유형화!$G$72*hourly1!$G4889/hourly1!$F$8763+유형화!$G$74*hourly1!I4889/hourly1!$I$8763</f>
        <v>0.34500284756271815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443">
        <f>유형화!$F$71*hourly1!B4890/hourly1!$B$8763+유형화!$F$72*hourly1!C4890/hourly1!$C$8763+유형화!$F$73*hourly1!D4890/hourly1!$D$8763+유형화!$F$74*hourly1!E4890/hourly1!$E$8763</f>
        <v>944.50749738341551</v>
      </c>
      <c r="C4889" s="441">
        <f>hourly1!$F4890*유형화!$G$71/hourly1!$F$8763+유형화!$G$72*hourly1!$G4890/hourly1!$F$8763+유형화!$G$74*hourly1!I4890/hourly1!$I$8763</f>
        <v>0.3292109652120182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443">
        <f>유형화!$F$71*hourly1!B4891/hourly1!$B$8763+유형화!$F$72*hourly1!C4891/hourly1!$C$8763+유형화!$F$73*hourly1!D4891/hourly1!$D$8763+유형화!$F$74*hourly1!E4891/hourly1!$E$8763</f>
        <v>871.92048208199503</v>
      </c>
      <c r="C4890" s="441">
        <f>hourly1!$F4891*유형화!$G$71/hourly1!$F$8763+유형화!$G$72*hourly1!$G4891/hourly1!$F$8763+유형화!$G$74*hourly1!I4891/hourly1!$I$8763</f>
        <v>0.34501212566881678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443">
        <f>유형화!$F$71*hourly1!B4892/hourly1!$B$8763+유형화!$F$72*hourly1!C4892/hourly1!$C$8763+유형화!$F$73*hourly1!D4892/hourly1!$D$8763+유형화!$F$74*hourly1!E4892/hourly1!$E$8763</f>
        <v>697.23587403988438</v>
      </c>
      <c r="C4891" s="441">
        <f>hourly1!$F4892*유형화!$G$71/hourly1!$F$8763+유형화!$G$72*hourly1!$G4892/hourly1!$F$8763+유형화!$G$74*hourly1!I4892/hourly1!$I$8763</f>
        <v>0.43995274165039994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443">
        <f>유형화!$F$71*hourly1!B4893/hourly1!$B$8763+유형화!$F$72*hourly1!C4893/hourly1!$C$8763+유형화!$F$73*hourly1!D4893/hourly1!$D$8763+유형화!$F$74*hourly1!E4893/hourly1!$E$8763</f>
        <v>265.14010014381648</v>
      </c>
      <c r="C4892" s="441">
        <f>hourly1!$F4893*유형화!$G$71/hourly1!$F$8763+유형화!$G$72*hourly1!$G4893/hourly1!$F$8763+유형화!$G$74*hourly1!I4893/hourly1!$I$8763</f>
        <v>0.53105416222610158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443">
        <f>유형화!$F$71*hourly1!B4894/hourly1!$B$8763+유형화!$F$72*hourly1!C4894/hourly1!$C$8763+유형화!$F$73*hourly1!D4894/hourly1!$D$8763+유형화!$F$74*hourly1!E4894/hourly1!$E$8763</f>
        <v>270.88842993987851</v>
      </c>
      <c r="C4893" s="441">
        <f>hourly1!$F4894*유형화!$G$71/hourly1!$F$8763+유형화!$G$72*hourly1!$G4894/hourly1!$F$8763+유형화!$G$74*hourly1!I4894/hourly1!$I$8763</f>
        <v>0.5350735833269179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443">
        <f>유형화!$F$71*hourly1!B4895/hourly1!$B$8763+유형화!$F$72*hourly1!C4895/hourly1!$C$8763+유형화!$F$73*hourly1!D4895/hourly1!$D$8763+유형화!$F$74*hourly1!E4895/hourly1!$E$8763</f>
        <v>135.69848687715674</v>
      </c>
      <c r="C4894" s="441">
        <f>hourly1!$F4895*유형화!$G$71/hourly1!$F$8763+유형화!$G$72*hourly1!$G4895/hourly1!$F$8763+유형화!$G$74*hourly1!I4895/hourly1!$I$8763</f>
        <v>0.46381245270413929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443">
        <f>유형화!$F$71*hourly1!B4896/hourly1!$B$8763+유형화!$F$72*hourly1!C4896/hourly1!$C$8763+유형화!$F$73*hourly1!D4896/hourly1!$D$8763+유형화!$F$74*hourly1!E4896/hourly1!$E$8763</f>
        <v>109.42233132041869</v>
      </c>
      <c r="C4895" s="441">
        <f>hourly1!$F4896*유형화!$G$71/hourly1!$F$8763+유형화!$G$72*hourly1!$G4896/hourly1!$F$8763+유형화!$G$74*hourly1!I4896/hourly1!$I$8763</f>
        <v>0.3963505549256805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443">
        <f>유형화!$F$71*hourly1!B4897/hourly1!$B$8763+유형화!$F$72*hourly1!C4897/hourly1!$C$8763+유형화!$F$73*hourly1!D4897/hourly1!$D$8763+유형화!$F$74*hourly1!E4897/hourly1!$E$8763</f>
        <v>107.26790299111681</v>
      </c>
      <c r="C4896" s="441">
        <f>hourly1!$F4897*유형화!$G$71/hourly1!$F$8763+유형화!$G$72*hourly1!$G4897/hourly1!$F$8763+유형화!$G$74*hourly1!I4897/hourly1!$I$8763</f>
        <v>0.31736973682281583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443">
        <f>유형화!$F$71*hourly1!B4898/hourly1!$B$8763+유형화!$F$72*hourly1!C4898/hourly1!$C$8763+유형화!$F$73*hourly1!D4898/hourly1!$D$8763+유형화!$F$74*hourly1!E4898/hourly1!$E$8763</f>
        <v>103.14240996078806</v>
      </c>
      <c r="C4897" s="441">
        <f>hourly1!$F4898*유형화!$G$71/hourly1!$F$8763+유형화!$G$72*hourly1!$G4898/hourly1!$F$8763+유형화!$G$74*hourly1!I4898/hourly1!$I$8763</f>
        <v>0.29376544657226039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443">
        <f>유형화!$F$71*hourly1!B4899/hourly1!$B$8763+유형화!$F$72*hourly1!C4899/hourly1!$C$8763+유형화!$F$73*hourly1!D4899/hourly1!$D$8763+유형화!$F$74*hourly1!E4899/hourly1!$E$8763</f>
        <v>103.15386149287468</v>
      </c>
      <c r="C4898" s="441">
        <f>hourly1!$F4899*유형화!$G$71/hourly1!$F$8763+유형화!$G$72*hourly1!$G4899/hourly1!$F$8763+유형화!$G$74*hourly1!I4899/hourly1!$I$8763</f>
        <v>0.25097700432947956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443">
        <f>유형화!$F$71*hourly1!B4900/hourly1!$B$8763+유형화!$F$72*hourly1!C4900/hourly1!$C$8763+유형화!$F$73*hourly1!D4900/hourly1!$D$8763+유형화!$F$74*hourly1!E4900/hourly1!$E$8763</f>
        <v>101.64657842165215</v>
      </c>
      <c r="C4899" s="441">
        <f>hourly1!$F4900*유형화!$G$71/hourly1!$F$8763+유형화!$G$72*hourly1!$G4900/hourly1!$F$8763+유형화!$G$74*hourly1!I4900/hourly1!$I$8763</f>
        <v>0.23645118929332717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443">
        <f>유형화!$F$71*hourly1!B4901/hourly1!$B$8763+유형화!$F$72*hourly1!C4901/hourly1!$C$8763+유형화!$F$73*hourly1!D4901/hourly1!$D$8763+유형화!$F$74*hourly1!E4901/hourly1!$E$8763</f>
        <v>102.11226703595921</v>
      </c>
      <c r="C4900" s="441">
        <f>hourly1!$F4901*유형화!$G$71/hourly1!$F$8763+유형화!$G$72*hourly1!$G4901/hourly1!$F$8763+유형화!$G$74*hourly1!I4901/hourly1!$I$8763</f>
        <v>0.23185555535493857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443">
        <f>유형화!$F$71*hourly1!B4902/hourly1!$B$8763+유형화!$F$72*hourly1!C4902/hourly1!$C$8763+유형화!$F$73*hourly1!D4902/hourly1!$D$8763+유형화!$F$74*hourly1!E4902/hourly1!$E$8763</f>
        <v>101.24596462830765</v>
      </c>
      <c r="C4901" s="441">
        <f>hourly1!$F4902*유형화!$G$71/hourly1!$F$8763+유형화!$G$72*hourly1!$G4902/hourly1!$F$8763+유형화!$G$74*hourly1!I4902/hourly1!$I$8763</f>
        <v>0.23184906674479128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443">
        <f>유형화!$F$71*hourly1!B4903/hourly1!$B$8763+유형화!$F$72*hourly1!C4903/hourly1!$C$8763+유형화!$F$73*hourly1!D4903/hourly1!$D$8763+유형화!$F$74*hourly1!E4903/hourly1!$E$8763</f>
        <v>102.20521099296498</v>
      </c>
      <c r="C4902" s="441">
        <f>hourly1!$F4903*유형화!$G$71/hourly1!$F$8763+유형화!$G$72*hourly1!$G4903/hourly1!$F$8763+유형화!$G$74*hourly1!I4903/hourly1!$I$8763</f>
        <v>0.23106873557305077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443">
        <f>유형화!$F$71*hourly1!B4904/hourly1!$B$8763+유형화!$F$72*hourly1!C4904/hourly1!$C$8763+유형화!$F$73*hourly1!D4904/hourly1!$D$8763+유형화!$F$74*hourly1!E4904/hourly1!$E$8763</f>
        <v>103.96498377624864</v>
      </c>
      <c r="C4903" s="441">
        <f>hourly1!$F4904*유형화!$G$71/hourly1!$F$8763+유형화!$G$72*hourly1!$G4904/hourly1!$F$8763+유형화!$G$74*hourly1!I4904/hourly1!$I$8763</f>
        <v>0.36872090073510894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443">
        <f>유형화!$F$71*hourly1!B4905/hourly1!$B$8763+유형화!$F$72*hourly1!C4905/hourly1!$C$8763+유형화!$F$73*hourly1!D4905/hourly1!$D$8763+유형화!$F$74*hourly1!E4905/hourly1!$E$8763</f>
        <v>155.7032486343617</v>
      </c>
      <c r="C4904" s="441">
        <f>hourly1!$F4905*유형화!$G$71/hourly1!$F$8763+유형화!$G$72*hourly1!$G4905/hourly1!$F$8763+유형화!$G$74*hourly1!I4905/hourly1!$I$8763</f>
        <v>0.61441558051424749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443">
        <f>유형화!$F$71*hourly1!B4906/hourly1!$B$8763+유형화!$F$72*hourly1!C4906/hourly1!$C$8763+유형화!$F$73*hourly1!D4906/hourly1!$D$8763+유형화!$F$74*hourly1!E4906/hourly1!$E$8763</f>
        <v>894.23325758290355</v>
      </c>
      <c r="C4905" s="441">
        <f>hourly1!$F4906*유형화!$G$71/hourly1!$F$8763+유형화!$G$72*hourly1!$G4906/hourly1!$F$8763+유형화!$G$74*hourly1!I4906/hourly1!$I$8763</f>
        <v>0.53908839569529321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443">
        <f>유형화!$F$71*hourly1!B4907/hourly1!$B$8763+유형화!$F$72*hourly1!C4907/hourly1!$C$8763+유형화!$F$73*hourly1!D4907/hourly1!$D$8763+유형화!$F$74*hourly1!E4907/hourly1!$E$8763</f>
        <v>919.55398643396859</v>
      </c>
      <c r="C4906" s="441">
        <f>hourly1!$F4907*유형화!$G$71/hourly1!$F$8763+유형화!$G$72*hourly1!$G4907/hourly1!$F$8763+유형화!$G$74*hourly1!I4907/hourly1!$I$8763</f>
        <v>0.48358433936504086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443">
        <f>유형화!$F$71*hourly1!B4908/hourly1!$B$8763+유형화!$F$72*hourly1!C4908/hourly1!$C$8763+유형화!$F$73*hourly1!D4908/hourly1!$D$8763+유형화!$F$74*hourly1!E4908/hourly1!$E$8763</f>
        <v>1012.1702905264607</v>
      </c>
      <c r="C4907" s="441">
        <f>hourly1!$F4908*유형화!$G$71/hourly1!$F$8763+유형화!$G$72*hourly1!$G4908/hourly1!$F$8763+유형화!$G$74*hourly1!I4908/hourly1!$I$8763</f>
        <v>0.42020735520103536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443">
        <f>유형화!$F$71*hourly1!B4909/hourly1!$B$8763+유형화!$F$72*hourly1!C4909/hourly1!$C$8763+유형화!$F$73*hourly1!D4909/hourly1!$D$8763+유형화!$F$74*hourly1!E4909/hourly1!$E$8763</f>
        <v>1072.4574287782175</v>
      </c>
      <c r="C4908" s="441">
        <f>hourly1!$F4909*유형화!$G$71/hourly1!$F$8763+유형화!$G$72*hourly1!$G4909/hourly1!$F$8763+유형화!$G$74*hourly1!I4909/hourly1!$I$8763</f>
        <v>0.39647426300699462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443">
        <f>유형화!$F$71*hourly1!B4910/hourly1!$B$8763+유형화!$F$72*hourly1!C4910/hourly1!$C$8763+유형화!$F$73*hourly1!D4910/hourly1!$D$8763+유형화!$F$74*hourly1!E4910/hourly1!$E$8763</f>
        <v>1010.3965949083217</v>
      </c>
      <c r="C4909" s="441">
        <f>hourly1!$F4910*유형화!$G$71/hourly1!$F$8763+유형화!$G$72*hourly1!$G4910/hourly1!$F$8763+유형화!$G$74*hourly1!I4910/hourly1!$I$8763</f>
        <v>0.38458640152243417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443">
        <f>유형화!$F$71*hourly1!B4911/hourly1!$B$8763+유형화!$F$72*hourly1!C4911/hourly1!$C$8763+유형화!$F$73*hourly1!D4911/hourly1!$D$8763+유형화!$F$74*hourly1!E4911/hourly1!$E$8763</f>
        <v>886.70007677002661</v>
      </c>
      <c r="C4910" s="441">
        <f>hourly1!$F4911*유형화!$G$71/hourly1!$F$8763+유형화!$G$72*hourly1!$G4911/hourly1!$F$8763+유형화!$G$74*hourly1!I4911/hourly1!$I$8763</f>
        <v>0.46761562722752126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443">
        <f>유형화!$F$71*hourly1!B4912/hourly1!$B$8763+유형화!$F$72*hourly1!C4912/hourly1!$C$8763+유형화!$F$73*hourly1!D4912/hourly1!$D$8763+유형화!$F$74*hourly1!E4912/hourly1!$E$8763</f>
        <v>996.36382960727144</v>
      </c>
      <c r="C4911" s="441">
        <f>hourly1!$F4912*유형화!$G$71/hourly1!$F$8763+유형화!$G$72*hourly1!$G4912/hourly1!$F$8763+유형화!$G$74*hourly1!I4912/hourly1!$I$8763</f>
        <v>0.43984516413263031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443">
        <f>유형화!$F$71*hourly1!B4913/hourly1!$B$8763+유형화!$F$72*hourly1!C4913/hourly1!$C$8763+유형화!$F$73*hourly1!D4913/hourly1!$D$8763+유형화!$F$74*hourly1!E4913/hourly1!$E$8763</f>
        <v>1156.4230614828068</v>
      </c>
      <c r="C4912" s="441">
        <f>hourly1!$F4913*유형화!$G$71/hourly1!$F$8763+유형화!$G$72*hourly1!$G4913/hourly1!$F$8763+유형화!$G$74*hourly1!I4913/hourly1!$I$8763</f>
        <v>0.34494311596463212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443">
        <f>유형화!$F$71*hourly1!B4914/hourly1!$B$8763+유형화!$F$72*hourly1!C4914/hourly1!$C$8763+유형화!$F$73*hourly1!D4914/hourly1!$D$8763+유형화!$F$74*hourly1!E4914/hourly1!$E$8763</f>
        <v>1106.3074267242607</v>
      </c>
      <c r="C4913" s="441">
        <f>hourly1!$F4914*유형화!$G$71/hourly1!$F$8763+유형화!$G$72*hourly1!$G4914/hourly1!$F$8763+유형화!$G$74*hourly1!I4914/hourly1!$I$8763</f>
        <v>0.32913667972201333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443">
        <f>유형화!$F$71*hourly1!B4915/hourly1!$B$8763+유형화!$F$72*hourly1!C4915/hourly1!$C$8763+유형화!$F$73*hourly1!D4915/hourly1!$D$8763+유형화!$F$74*hourly1!E4915/hourly1!$E$8763</f>
        <v>1015.5626619942133</v>
      </c>
      <c r="C4914" s="441">
        <f>hourly1!$F4915*유형화!$G$71/hourly1!$F$8763+유형화!$G$72*hourly1!$G4915/hourly1!$F$8763+유형화!$G$74*hourly1!I4915/hourly1!$I$8763</f>
        <v>0.34492134576797007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443">
        <f>유형화!$F$71*hourly1!B4916/hourly1!$B$8763+유형화!$F$72*hourly1!C4916/hourly1!$C$8763+유형화!$F$73*hourly1!D4916/hourly1!$D$8763+유형화!$F$74*hourly1!E4916/hourly1!$E$8763</f>
        <v>816.86902531420981</v>
      </c>
      <c r="C4915" s="441">
        <f>hourly1!$F4916*유형화!$G$71/hourly1!$F$8763+유형화!$G$72*hourly1!$G4916/hourly1!$F$8763+유형화!$G$74*hourly1!I4916/hourly1!$I$8763</f>
        <v>0.43981575314270943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443">
        <f>유형화!$F$71*hourly1!B4917/hourly1!$B$8763+유형화!$F$72*hourly1!C4917/hourly1!$C$8763+유형화!$F$73*hourly1!D4917/hourly1!$D$8763+유형화!$F$74*hourly1!E4917/hourly1!$E$8763</f>
        <v>290.89990240896594</v>
      </c>
      <c r="C4916" s="441">
        <f>hourly1!$F4917*유형화!$G$71/hourly1!$F$8763+유형화!$G$72*hourly1!$G4917/hourly1!$F$8763+유형화!$G$74*hourly1!I4917/hourly1!$I$8763</f>
        <v>0.5308632636770938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443">
        <f>유형화!$F$71*hourly1!B4918/hourly1!$B$8763+유형화!$F$72*hourly1!C4918/hourly1!$C$8763+유형화!$F$73*hourly1!D4918/hourly1!$D$8763+유형화!$F$74*hourly1!E4918/hourly1!$E$8763</f>
        <v>290.32133675465451</v>
      </c>
      <c r="C4917" s="441">
        <f>hourly1!$F4918*유형화!$G$71/hourly1!$F$8763+유형화!$G$72*hourly1!$G4918/hourly1!$F$8763+유형화!$G$74*hourly1!I4918/hourly1!$I$8763</f>
        <v>0.53486734255017798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443">
        <f>유형화!$F$71*hourly1!B4919/hourly1!$B$8763+유형화!$F$72*hourly1!C4919/hourly1!$C$8763+유형화!$F$73*hourly1!D4919/hourly1!$D$8763+유형화!$F$74*hourly1!E4919/hourly1!$E$8763</f>
        <v>144.3403285194706</v>
      </c>
      <c r="C4918" s="441">
        <f>hourly1!$F4919*유형화!$G$71/hourly1!$F$8763+유형화!$G$72*hourly1!$G4919/hourly1!$F$8763+유형화!$G$74*hourly1!I4919/hourly1!$I$8763</f>
        <v>0.46366855109778704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443">
        <f>유형화!$F$71*hourly1!B4920/hourly1!$B$8763+유형화!$F$72*hourly1!C4920/hourly1!$C$8763+유형화!$F$73*hourly1!D4920/hourly1!$D$8763+유형화!$F$74*hourly1!E4920/hourly1!$E$8763</f>
        <v>112.15693544918075</v>
      </c>
      <c r="C4919" s="441">
        <f>hourly1!$F4920*유형화!$G$71/hourly1!$F$8763+유형화!$G$72*hourly1!$G4920/hourly1!$F$8763+유형화!$G$74*hourly1!I4920/hourly1!$I$8763</f>
        <v>0.39618876416051074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443">
        <f>유형화!$F$71*hourly1!B4921/hourly1!$B$8763+유형화!$F$72*hourly1!C4921/hourly1!$C$8763+유형화!$F$73*hourly1!D4921/hourly1!$D$8763+유형화!$F$74*hourly1!E4921/hourly1!$E$8763</f>
        <v>106.40422678157931</v>
      </c>
      <c r="C4920" s="441">
        <f>hourly1!$F4921*유형화!$G$71/hourly1!$F$8763+유형화!$G$72*hourly1!$G4921/hourly1!$F$8763+유형화!$G$74*hourly1!I4921/hourly1!$I$8763</f>
        <v>0.31728483911995253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443">
        <f>유형화!$F$71*hourly1!B4922/hourly1!$B$8763+유형화!$F$72*hourly1!C4922/hourly1!$C$8763+유형화!$F$73*hourly1!D4922/hourly1!$D$8763+유형화!$F$74*hourly1!E4922/hourly1!$E$8763</f>
        <v>103.41791929544785</v>
      </c>
      <c r="C4921" s="441">
        <f>hourly1!$F4922*유형화!$G$71/hourly1!$F$8763+유형화!$G$72*hourly1!$G4922/hourly1!$F$8763+유형화!$G$74*hourly1!I4922/hourly1!$I$8763</f>
        <v>0.29370650330998782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443">
        <f>유형화!$F$71*hourly1!B4923/hourly1!$B$8763+유형화!$F$72*hourly1!C4923/hourly1!$C$8763+유형화!$F$73*hourly1!D4923/hourly1!$D$8763+유형화!$F$74*hourly1!E4923/hourly1!$E$8763</f>
        <v>99.772363677064078</v>
      </c>
      <c r="C4922" s="441">
        <f>hourly1!$F4923*유형화!$G$71/hourly1!$F$8763+유형화!$G$72*hourly1!$G4923/hourly1!$F$8763+유형화!$G$74*hourly1!I4923/hourly1!$I$8763</f>
        <v>0.25095596182741292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443">
        <f>유형화!$F$71*hourly1!B4924/hourly1!$B$8763+유형화!$F$72*hourly1!C4924/hourly1!$C$8763+유형화!$F$73*hourly1!D4924/hourly1!$D$8763+유형화!$F$74*hourly1!E4924/hourly1!$E$8763</f>
        <v>95.465609746846056</v>
      </c>
      <c r="C4923" s="441">
        <f>hourly1!$F4924*유형화!$G$71/hourly1!$F$8763+유형화!$G$72*hourly1!$G4924/hourly1!$F$8763+유형화!$G$74*hourly1!I4924/hourly1!$I$8763</f>
        <v>0.23645282660616809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443">
        <f>유형화!$F$71*hourly1!B4925/hourly1!$B$8763+유형화!$F$72*hourly1!C4925/hourly1!$C$8763+유형화!$F$73*hourly1!D4925/hourly1!$D$8763+유형화!$F$74*hourly1!E4925/hourly1!$E$8763</f>
        <v>92.848601127995224</v>
      </c>
      <c r="C4924" s="441">
        <f>hourly1!$F4925*유형화!$G$71/hourly1!$F$8763+유형화!$G$72*hourly1!$G4925/hourly1!$F$8763+유형화!$G$74*hourly1!I4925/hourly1!$I$8763</f>
        <v>0.23187981184147083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443">
        <f>유형화!$F$71*hourly1!B4926/hourly1!$B$8763+유형화!$F$72*hourly1!C4926/hourly1!$C$8763+유형화!$F$73*hourly1!D4926/hourly1!$D$8763+유형화!$F$74*hourly1!E4926/hourly1!$E$8763</f>
        <v>89.779976603682243</v>
      </c>
      <c r="C4925" s="441">
        <f>hourly1!$F4926*유형화!$G$71/hourly1!$F$8763+유형화!$G$72*hourly1!$G4926/hourly1!$F$8763+유형화!$G$74*hourly1!I4926/hourly1!$I$8763</f>
        <v>0.23192523211250235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443">
        <f>유형화!$F$71*hourly1!B4927/hourly1!$B$8763+유형화!$F$72*hourly1!C4927/hourly1!$C$8763+유형화!$F$73*hourly1!D4927/hourly1!$D$8763+유형화!$F$74*hourly1!E4927/hourly1!$E$8763</f>
        <v>87.773934978285197</v>
      </c>
      <c r="C4926" s="441">
        <f>hourly1!$F4927*유형화!$G$71/hourly1!$F$8763+유형화!$G$72*hourly1!$G4927/hourly1!$F$8763+유형화!$G$74*hourly1!I4927/hourly1!$I$8763</f>
        <v>0.23113780591845118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443">
        <f>유형화!$F$71*hourly1!B4928/hourly1!$B$8763+유형화!$F$72*hourly1!C4928/hourly1!$C$8763+유형화!$F$73*hourly1!D4928/hourly1!$D$8763+유형화!$F$74*hourly1!E4928/hourly1!$E$8763</f>
        <v>88.499160074677732</v>
      </c>
      <c r="C4927" s="441">
        <f>hourly1!$F4928*유형화!$G$71/hourly1!$F$8763+유형화!$G$72*hourly1!$G4928/hourly1!$F$8763+유형화!$G$74*hourly1!I4928/hourly1!$I$8763</f>
        <v>0.36884157675560658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443">
        <f>유형화!$F$71*hourly1!B4929/hourly1!$B$8763+유형화!$F$72*hourly1!C4929/hourly1!$C$8763+유형화!$F$73*hourly1!D4929/hourly1!$D$8763+유형화!$F$74*hourly1!E4929/hourly1!$E$8763</f>
        <v>127.90747777239602</v>
      </c>
      <c r="C4928" s="441">
        <f>hourly1!$F4929*유형화!$G$71/hourly1!$F$8763+유형화!$G$72*hourly1!$G4929/hourly1!$F$8763+유형화!$G$74*hourly1!I4929/hourly1!$I$8763</f>
        <v>0.61459416889634022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443">
        <f>유형화!$F$71*hourly1!B4930/hourly1!$B$8763+유형화!$F$72*hourly1!C4930/hourly1!$C$8763+유형화!$F$73*hourly1!D4930/hourly1!$D$8763+유형화!$F$74*hourly1!E4930/hourly1!$E$8763</f>
        <v>681.32985807361126</v>
      </c>
      <c r="C4929" s="441">
        <f>hourly1!$F4930*유형화!$G$71/hourly1!$F$8763+유형화!$G$72*hourly1!$G4930/hourly1!$F$8763+유형화!$G$74*hourly1!I4930/hourly1!$I$8763</f>
        <v>0.53920240118199514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443">
        <f>유형화!$F$71*hourly1!B4931/hourly1!$B$8763+유형화!$F$72*hourly1!C4931/hourly1!$C$8763+유형화!$F$73*hourly1!D4931/hourly1!$D$8763+유형화!$F$74*hourly1!E4931/hourly1!$E$8763</f>
        <v>809.58761472442995</v>
      </c>
      <c r="C4930" s="441">
        <f>hourly1!$F4931*유형화!$G$71/hourly1!$F$8763+유형화!$G$72*hourly1!$G4931/hourly1!$F$8763+유형화!$G$74*hourly1!I4931/hourly1!$I$8763</f>
        <v>0.4836583216489635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443">
        <f>유형화!$F$71*hourly1!B4932/hourly1!$B$8763+유형화!$F$72*hourly1!C4932/hourly1!$C$8763+유형화!$F$73*hourly1!D4932/hourly1!$D$8763+유형화!$F$74*hourly1!E4932/hourly1!$E$8763</f>
        <v>936.58185042203002</v>
      </c>
      <c r="C4931" s="441">
        <f>hourly1!$F4932*유형화!$G$71/hourly1!$F$8763+유형화!$G$72*hourly1!$G4932/hourly1!$F$8763+유형화!$G$74*hourly1!I4932/hourly1!$I$8763</f>
        <v>0.42023907055717624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443">
        <f>유형화!$F$71*hourly1!B4933/hourly1!$B$8763+유형화!$F$72*hourly1!C4933/hourly1!$C$8763+유형화!$F$73*hourly1!D4933/hourly1!$D$8763+유형화!$F$74*hourly1!E4933/hourly1!$E$8763</f>
        <v>1028.3430984841848</v>
      </c>
      <c r="C4932" s="441">
        <f>hourly1!$F4933*유형화!$G$71/hourly1!$F$8763+유형화!$G$72*hourly1!$G4933/hourly1!$F$8763+유형화!$G$74*hourly1!I4933/hourly1!$I$8763</f>
        <v>0.39644151675017558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443">
        <f>유형화!$F$71*hourly1!B4934/hourly1!$B$8763+유형화!$F$72*hourly1!C4934/hourly1!$C$8763+유형화!$F$73*hourly1!D4934/hourly1!$D$8763+유형화!$F$74*hourly1!E4934/hourly1!$E$8763</f>
        <v>993.15008462542096</v>
      </c>
      <c r="C4933" s="441">
        <f>hourly1!$F4934*유형화!$G$71/hourly1!$F$8763+유형화!$G$72*hourly1!$G4934/hourly1!$F$8763+유형화!$G$74*hourly1!I4934/hourly1!$I$8763</f>
        <v>0.38452854980205486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443">
        <f>유형화!$F$71*hourly1!B4935/hourly1!$B$8763+유형화!$F$72*hourly1!C4935/hourly1!$C$8763+유형화!$F$73*hourly1!D4935/hourly1!$D$8763+유형화!$F$74*hourly1!E4935/hourly1!$E$8763</f>
        <v>877.06246362387458</v>
      </c>
      <c r="C4934" s="441">
        <f>hourly1!$F4935*유형화!$G$71/hourly1!$F$8763+유형화!$G$72*hourly1!$G4935/hourly1!$F$8763+유형화!$G$74*hourly1!I4935/hourly1!$I$8763</f>
        <v>0.46756705361324047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443">
        <f>유형화!$F$71*hourly1!B4936/hourly1!$B$8763+유형화!$F$72*hourly1!C4936/hourly1!$C$8763+유형화!$F$73*hourly1!D4936/hourly1!$D$8763+유형화!$F$74*hourly1!E4936/hourly1!$E$8763</f>
        <v>945.79369597320226</v>
      </c>
      <c r="C4935" s="441">
        <f>hourly1!$F4936*유형화!$G$71/hourly1!$F$8763+유형화!$G$72*hourly1!$G4936/hourly1!$F$8763+유형화!$G$74*hourly1!I4936/hourly1!$I$8763</f>
        <v>0.43984031283532388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443">
        <f>유형화!$F$71*hourly1!B4937/hourly1!$B$8763+유형화!$F$72*hourly1!C4937/hourly1!$C$8763+유형화!$F$73*hourly1!D4937/hourly1!$D$8763+유형화!$F$74*hourly1!E4937/hourly1!$E$8763</f>
        <v>1097.3816923710424</v>
      </c>
      <c r="C4936" s="441">
        <f>hourly1!$F4937*유형화!$G$71/hourly1!$F$8763+유형화!$G$72*hourly1!$G4937/hourly1!$F$8763+유형화!$G$74*hourly1!I4937/hourly1!$I$8763</f>
        <v>0.34494960457477941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443">
        <f>유형화!$F$71*hourly1!B4938/hourly1!$B$8763+유형화!$F$72*hourly1!C4938/hourly1!$C$8763+유형화!$F$73*hourly1!D4938/hourly1!$D$8763+유형화!$F$74*hourly1!E4938/hourly1!$E$8763</f>
        <v>1031.2078697224563</v>
      </c>
      <c r="C4937" s="441">
        <f>hourly1!$F4938*유형화!$G$71/hourly1!$F$8763+유형화!$G$72*hourly1!$G4938/hourly1!$F$8763+유형화!$G$74*hourly1!I4938/hourly1!$I$8763</f>
        <v>0.32915960210178563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443">
        <f>유형화!$F$71*hourly1!B4939/hourly1!$B$8763+유형화!$F$72*hourly1!C4939/hourly1!$C$8763+유형화!$F$73*hourly1!D4939/hourly1!$D$8763+유형화!$F$74*hourly1!E4939/hourly1!$E$8763</f>
        <v>942.22346296708201</v>
      </c>
      <c r="C4938" s="441">
        <f>hourly1!$F4939*유형화!$G$71/hourly1!$F$8763+유형화!$G$72*hourly1!$G4939/hourly1!$F$8763+유형화!$G$74*hourly1!I4939/hourly1!$I$8763</f>
        <v>0.34495591126127778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443">
        <f>유형화!$F$71*hourly1!B4940/hourly1!$B$8763+유형화!$F$72*hourly1!C4940/hourly1!$C$8763+유형화!$F$73*hourly1!D4940/hourly1!$D$8763+유형화!$F$74*hourly1!E4940/hourly1!$E$8763</f>
        <v>779.8968576494525</v>
      </c>
      <c r="C4939" s="441">
        <f>hourly1!$F4940*유형화!$G$71/hourly1!$F$8763+유형화!$G$72*hourly1!$G4940/hourly1!$F$8763+유형화!$G$74*hourly1!I4940/hourly1!$I$8763</f>
        <v>0.43986014251306327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443">
        <f>유형화!$F$71*hourly1!B4941/hourly1!$B$8763+유형화!$F$72*hourly1!C4941/hourly1!$C$8763+유형화!$F$73*hourly1!D4941/hourly1!$D$8763+유형화!$F$74*hourly1!E4941/hourly1!$E$8763</f>
        <v>279.79727141683395</v>
      </c>
      <c r="C4940" s="441">
        <f>hourly1!$F4941*유형화!$G$71/hourly1!$F$8763+유형화!$G$72*hourly1!$G4941/hourly1!$F$8763+유형화!$G$74*hourly1!I4941/hourly1!$I$8763</f>
        <v>0.53094185469345745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443">
        <f>유형화!$F$71*hourly1!B4942/hourly1!$B$8763+유형화!$F$72*hourly1!C4942/hourly1!$C$8763+유형화!$F$73*hourly1!D4942/hourly1!$D$8763+유형화!$F$74*hourly1!E4942/hourly1!$E$8763</f>
        <v>280.15399854042329</v>
      </c>
      <c r="C4941" s="441">
        <f>hourly1!$F4942*유형화!$G$71/hourly1!$F$8763+유형화!$G$72*hourly1!$G4942/hourly1!$F$8763+유형화!$G$74*hourly1!I4942/hourly1!$I$8763</f>
        <v>0.534973949808487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443">
        <f>유형화!$F$71*hourly1!B4943/hourly1!$B$8763+유형화!$F$72*hourly1!C4943/hourly1!$C$8763+유형화!$F$73*hourly1!D4943/hourly1!$D$8763+유형화!$F$74*hourly1!E4943/hourly1!$E$8763</f>
        <v>137.83668193476981</v>
      </c>
      <c r="C4942" s="441">
        <f>hourly1!$F4943*유형화!$G$71/hourly1!$F$8763+유형화!$G$72*hourly1!$G4943/hourly1!$F$8763+유형화!$G$74*hourly1!I4943/hourly1!$I$8763</f>
        <v>0.46375393393038034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443">
        <f>유형화!$F$71*hourly1!B4944/hourly1!$B$8763+유형화!$F$72*hourly1!C4944/hourly1!$C$8763+유형화!$F$73*hourly1!D4944/hourly1!$D$8763+유형화!$F$74*hourly1!E4944/hourly1!$E$8763</f>
        <v>108.38367012272595</v>
      </c>
      <c r="C4943" s="441">
        <f>hourly1!$F4944*유형화!$G$71/hourly1!$F$8763+유형화!$G$72*hourly1!$G4944/hourly1!$F$8763+유형화!$G$74*hourly1!I4944/hourly1!$I$8763</f>
        <v>0.39626820415390374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443">
        <f>유형화!$F$71*hourly1!B4945/hourly1!$B$8763+유형화!$F$72*hourly1!C4945/hourly1!$C$8763+유형화!$F$73*hourly1!D4945/hourly1!$D$8763+유형화!$F$74*hourly1!E4945/hourly1!$E$8763</f>
        <v>103.30092543924094</v>
      </c>
      <c r="C4944" s="441">
        <f>hourly1!$F4945*유형화!$G$71/hourly1!$F$8763+유형화!$G$72*hourly1!$G4945/hourly1!$F$8763+유형화!$G$74*hourly1!I4945/hourly1!$I$8763</f>
        <v>0.31733680864234837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443">
        <f>유형화!$F$71*hourly1!B4946/hourly1!$B$8763+유형화!$F$72*hourly1!C4946/hourly1!$C$8763+유형화!$F$73*hourly1!D4946/hourly1!$D$8763+유형화!$F$74*hourly1!E4946/hourly1!$E$8763</f>
        <v>99.106135427805228</v>
      </c>
      <c r="C4945" s="441">
        <f>hourly1!$F4946*유형화!$G$71/hourly1!$F$8763+유형화!$G$72*hourly1!$G4946/hourly1!$F$8763+유형화!$G$74*hourly1!I4946/hourly1!$I$8763</f>
        <v>0.29374846703168844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443">
        <f>유형화!$F$71*hourly1!B4947/hourly1!$B$8763+유형화!$F$72*hourly1!C4947/hourly1!$C$8763+유형화!$F$73*hourly1!D4947/hourly1!$D$8763+유형화!$F$74*hourly1!E4947/hourly1!$E$8763</f>
        <v>97.431834036310988</v>
      </c>
      <c r="C4946" s="441">
        <f>hourly1!$F4947*유형화!$G$71/hourly1!$F$8763+유형화!$G$72*hourly1!$G4947/hourly1!$F$8763+유형화!$G$74*hourly1!I4947/hourly1!$I$8763</f>
        <v>0.25096990930716884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443">
        <f>유형화!$F$71*hourly1!B4948/hourly1!$B$8763+유형화!$F$72*hourly1!C4948/hourly1!$C$8763+유형화!$F$73*hourly1!D4948/hourly1!$D$8763+유형화!$F$74*hourly1!E4948/hourly1!$E$8763</f>
        <v>95.37867590393634</v>
      </c>
      <c r="C4947" s="441">
        <f>hourly1!$F4948*유형화!$G$71/hourly1!$F$8763+유형화!$G$72*hourly1!$G4948/hourly1!$F$8763+유형화!$G$74*hourly1!I4948/hourly1!$I$8763</f>
        <v>0.2364457922250737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443">
        <f>유형화!$F$71*hourly1!B4949/hourly1!$B$8763+유형화!$F$72*hourly1!C4949/hourly1!$C$8763+유형화!$F$73*hourly1!D4949/hourly1!$D$8763+유형화!$F$74*hourly1!E4949/hourly1!$E$8763</f>
        <v>94.004222300534352</v>
      </c>
      <c r="C4948" s="441">
        <f>hourly1!$F4949*유형화!$G$71/hourly1!$F$8763+유형화!$G$72*hourly1!$G4949/hourly1!$F$8763+유형화!$G$74*hourly1!I4949/hourly1!$I$8763</f>
        <v>0.23183639273057816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443">
        <f>유형화!$F$71*hourly1!B4950/hourly1!$B$8763+유형화!$F$72*hourly1!C4950/hourly1!$C$8763+유형화!$F$73*hourly1!D4950/hourly1!$D$8763+유형화!$F$74*hourly1!E4950/hourly1!$E$8763</f>
        <v>93.194732645383937</v>
      </c>
      <c r="C4949" s="441">
        <f>hourly1!$F4950*유형화!$G$71/hourly1!$F$8763+유형화!$G$72*hourly1!$G4950/hourly1!$F$8763+유형화!$G$74*hourly1!I4950/hourly1!$I$8763</f>
        <v>0.2318451250657298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443">
        <f>유형화!$F$71*hourly1!B4951/hourly1!$B$8763+유형화!$F$72*hourly1!C4951/hourly1!$C$8763+유형화!$F$73*hourly1!D4951/hourly1!$D$8763+유형화!$F$74*hourly1!E4951/hourly1!$E$8763</f>
        <v>92.522961758661211</v>
      </c>
      <c r="C4950" s="441">
        <f>hourly1!$F4951*유형화!$G$71/hourly1!$F$8763+유형화!$G$72*hourly1!$G4951/hourly1!$F$8763+유형화!$G$74*hourly1!I4951/hourly1!$I$8763</f>
        <v>0.23107613380144301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443">
        <f>유형화!$F$71*hourly1!B4952/hourly1!$B$8763+유형화!$F$72*hourly1!C4952/hourly1!$C$8763+유형화!$F$73*hourly1!D4952/hourly1!$D$8763+유형화!$F$74*hourly1!E4952/hourly1!$E$8763</f>
        <v>93.612157931211186</v>
      </c>
      <c r="C4951" s="441">
        <f>hourly1!$F4952*유형화!$G$71/hourly1!$F$8763+유형화!$G$72*hourly1!$G4952/hourly1!$F$8763+유형화!$G$74*hourly1!I4952/hourly1!$I$8763</f>
        <v>0.36875528430476773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443">
        <f>유형화!$F$71*hourly1!B4953/hourly1!$B$8763+유형화!$F$72*hourly1!C4953/hourly1!$C$8763+유형화!$F$73*hourly1!D4953/hourly1!$D$8763+유형화!$F$74*hourly1!E4953/hourly1!$E$8763</f>
        <v>130.33115748610899</v>
      </c>
      <c r="C4952" s="441">
        <f>hourly1!$F4953*유형화!$G$71/hourly1!$F$8763+유형화!$G$72*hourly1!$G4953/hourly1!$F$8763+유형화!$G$74*hourly1!I4953/hourly1!$I$8763</f>
        <v>0.6145131522313233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443">
        <f>유형화!$F$71*hourly1!B4954/hourly1!$B$8763+유형화!$F$72*hourly1!C4954/hourly1!$C$8763+유형화!$F$73*hourly1!D4954/hourly1!$D$8763+유형화!$F$74*hourly1!E4954/hourly1!$E$8763</f>
        <v>648.90651889941955</v>
      </c>
      <c r="C4953" s="441">
        <f>hourly1!$F4954*유형화!$G$71/hourly1!$F$8763+유형화!$G$72*hourly1!$G4954/hourly1!$F$8763+유형화!$G$74*hourly1!I4954/hourly1!$I$8763</f>
        <v>0.53917584032924237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443">
        <f>유형화!$F$71*hourly1!B4955/hourly1!$B$8763+유형화!$F$72*hourly1!C4955/hourly1!$C$8763+유형화!$F$73*hourly1!D4955/hourly1!$D$8763+유형화!$F$74*hourly1!E4955/hourly1!$E$8763</f>
        <v>748.23384449224977</v>
      </c>
      <c r="C4954" s="441">
        <f>hourly1!$F4955*유형화!$G$71/hourly1!$F$8763+유형화!$G$72*hourly1!$G4955/hourly1!$F$8763+유형화!$G$74*hourly1!I4955/hourly1!$I$8763</f>
        <v>0.48368081954022213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443">
        <f>유형화!$F$71*hourly1!B4956/hourly1!$B$8763+유형화!$F$72*hourly1!C4956/hourly1!$C$8763+유형화!$F$73*hourly1!D4956/hourly1!$D$8763+유형화!$F$74*hourly1!E4956/hourly1!$E$8763</f>
        <v>909.26880061362385</v>
      </c>
      <c r="C4955" s="441">
        <f>hourly1!$F4956*유형화!$G$71/hourly1!$F$8763+유형화!$G$72*hourly1!$G4956/hourly1!$F$8763+유형화!$G$74*hourly1!I4956/hourly1!$I$8763</f>
        <v>0.42028455146942406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443">
        <f>유형화!$F$71*hourly1!B4957/hourly1!$B$8763+유형화!$F$72*hourly1!C4957/hourly1!$C$8763+유형화!$F$73*hourly1!D4957/hourly1!$D$8763+유형화!$F$74*hourly1!E4957/hourly1!$E$8763</f>
        <v>942.77450281248503</v>
      </c>
      <c r="C4956" s="441">
        <f>hourly1!$F4957*유형화!$G$71/hourly1!$F$8763+유형화!$G$72*hourly1!$G4957/hourly1!$F$8763+유형화!$G$74*hourly1!I4957/hourly1!$I$8763</f>
        <v>0.39650640285164984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443">
        <f>유형화!$F$71*hourly1!B4958/hourly1!$B$8763+유형화!$F$72*hourly1!C4958/hourly1!$C$8763+유형화!$F$73*hourly1!D4958/hourly1!$D$8763+유형화!$F$74*hourly1!E4958/hourly1!$E$8763</f>
        <v>865.24108128147896</v>
      </c>
      <c r="C4957" s="441">
        <f>hourly1!$F4958*유형화!$G$71/hourly1!$F$8763+유형화!$G$72*hourly1!$G4958/hourly1!$F$8763+유형화!$G$74*hourly1!I4958/hourly1!$I$8763</f>
        <v>0.3846133262224849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443">
        <f>유형화!$F$71*hourly1!B4959/hourly1!$B$8763+유형화!$F$72*hourly1!C4959/hourly1!$C$8763+유형화!$F$73*hourly1!D4959/hourly1!$D$8763+유형화!$F$74*hourly1!E4959/hourly1!$E$8763</f>
        <v>734.60708254600263</v>
      </c>
      <c r="C4958" s="441">
        <f>hourly1!$F4959*유형화!$G$71/hourly1!$F$8763+유형화!$G$72*hourly1!$G4959/hourly1!$F$8763+유형화!$G$74*hourly1!I4959/hourly1!$I$8763</f>
        <v>0.46770210160200854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443">
        <f>유형화!$F$71*hourly1!B4960/hourly1!$B$8763+유형화!$F$72*hourly1!C4960/hourly1!$C$8763+유형화!$F$73*hourly1!D4960/hourly1!$D$8763+유형화!$F$74*hourly1!E4960/hourly1!$E$8763</f>
        <v>797.97625006397027</v>
      </c>
      <c r="C4959" s="441">
        <f>hourly1!$F4960*유형화!$G$71/hourly1!$F$8763+유형화!$G$72*hourly1!$G4960/hourly1!$F$8763+유형화!$G$74*hourly1!I4960/hourly1!$I$8763</f>
        <v>0.43997766519031173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443">
        <f>유형화!$F$71*hourly1!B4961/hourly1!$B$8763+유형화!$F$72*hourly1!C4961/hourly1!$C$8763+유형화!$F$73*hourly1!D4961/hourly1!$D$8763+유형화!$F$74*hourly1!E4961/hourly1!$E$8763</f>
        <v>987.66639561717068</v>
      </c>
      <c r="C4960" s="441">
        <f>hourly1!$F4961*유형화!$G$71/hourly1!$F$8763+유형화!$G$72*hourly1!$G4961/hourly1!$F$8763+유형화!$G$74*hourly1!I4961/hourly1!$I$8763</f>
        <v>0.34505960774120348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443">
        <f>유형화!$F$71*hourly1!B4962/hourly1!$B$8763+유형화!$F$72*hourly1!C4962/hourly1!$C$8763+유형화!$F$73*hourly1!D4962/hourly1!$D$8763+유형화!$F$74*hourly1!E4962/hourly1!$E$8763</f>
        <v>990.71169573557677</v>
      </c>
      <c r="C4961" s="441">
        <f>hourly1!$F4962*유형화!$G$71/hourly1!$F$8763+유형화!$G$72*hourly1!$G4962/hourly1!$F$8763+유형화!$G$74*hourly1!I4962/hourly1!$I$8763</f>
        <v>0.32925123097966158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443">
        <f>유형화!$F$71*hourly1!B4963/hourly1!$B$8763+유형화!$F$72*hourly1!C4963/hourly1!$C$8763+유형화!$F$73*hourly1!D4963/hourly1!$D$8763+유형화!$F$74*hourly1!E4963/hourly1!$E$8763</f>
        <v>967.0531014934229</v>
      </c>
      <c r="C4962" s="441">
        <f>hourly1!$F4963*유형화!$G$71/hourly1!$F$8763+유형화!$G$72*hourly1!$G4963/hourly1!$F$8763+유형화!$G$74*hourly1!I4963/hourly1!$I$8763</f>
        <v>0.34504414423103863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443">
        <f>유형화!$F$71*hourly1!B4964/hourly1!$B$8763+유형화!$F$72*hourly1!C4964/hourly1!$C$8763+유형화!$F$73*hourly1!D4964/hourly1!$D$8763+유형화!$F$74*hourly1!E4964/hourly1!$E$8763</f>
        <v>817.5311201171628</v>
      </c>
      <c r="C4963" s="441">
        <f>hourly1!$F4964*유형화!$G$71/hourly1!$F$8763+유형화!$G$72*hourly1!$G4964/hourly1!$F$8763+유형화!$G$74*hourly1!I4964/hourly1!$I$8763</f>
        <v>0.43997766519031173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443">
        <f>유형화!$F$71*hourly1!B4965/hourly1!$B$8763+유형화!$F$72*hourly1!C4965/hourly1!$C$8763+유형화!$F$73*hourly1!D4965/hourly1!$D$8763+유형화!$F$74*hourly1!E4965/hourly1!$E$8763</f>
        <v>289.55275412689753</v>
      </c>
      <c r="C4964" s="441">
        <f>hourly1!$F4965*유형화!$G$71/hourly1!$F$8763+유형화!$G$72*hourly1!$G4965/hourly1!$F$8763+유형화!$G$74*hourly1!I4965/hourly1!$I$8763</f>
        <v>0.53106040827138423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443">
        <f>유형화!$F$71*hourly1!B4966/hourly1!$B$8763+유형화!$F$72*hourly1!C4966/hourly1!$C$8763+유형화!$F$73*hourly1!D4966/hourly1!$D$8763+유형화!$F$74*hourly1!E4966/hourly1!$E$8763</f>
        <v>292.18706152050703</v>
      </c>
      <c r="C4965" s="441">
        <f>hourly1!$F4966*유형화!$G$71/hourly1!$F$8763+유형화!$G$72*hourly1!$G4966/hourly1!$F$8763+유형화!$G$74*hourly1!I4966/hourly1!$I$8763</f>
        <v>0.53505405685525953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443">
        <f>유형화!$F$71*hourly1!B4967/hourly1!$B$8763+유형화!$F$72*hourly1!C4967/hourly1!$C$8763+유형화!$F$73*hourly1!D4967/hourly1!$D$8763+유형화!$F$74*hourly1!E4967/hourly1!$E$8763</f>
        <v>136.82779442112775</v>
      </c>
      <c r="C4966" s="441">
        <f>hourly1!$F4967*유형화!$G$71/hourly1!$F$8763+유형화!$G$72*hourly1!$G4967/hourly1!$F$8763+유형화!$G$74*hourly1!I4967/hourly1!$I$8763</f>
        <v>0.46381797105482475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443">
        <f>유형화!$F$71*hourly1!B4968/hourly1!$B$8763+유형화!$F$72*hourly1!C4968/hourly1!$C$8763+유형화!$F$73*hourly1!D4968/hourly1!$D$8763+유형화!$F$74*hourly1!E4968/hourly1!$E$8763</f>
        <v>104.0928533825375</v>
      </c>
      <c r="C4967" s="441">
        <f>hourly1!$F4968*유형화!$G$71/hourly1!$F$8763+유형화!$G$72*hourly1!$G4968/hourly1!$F$8763+유형화!$G$74*hourly1!I4968/hourly1!$I$8763</f>
        <v>0.39636292573381132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443">
        <f>유형화!$F$71*hourly1!B4969/hourly1!$B$8763+유형화!$F$72*hourly1!C4969/hourly1!$C$8763+유형화!$F$73*hourly1!D4969/hourly1!$D$8763+유형화!$F$74*hourly1!E4969/hourly1!$E$8763</f>
        <v>98.520641610665635</v>
      </c>
      <c r="C4968" s="441">
        <f>hourly1!$F4969*유형화!$G$71/hourly1!$F$8763+유형화!$G$72*hourly1!$G4969/hourly1!$F$8763+유형화!$G$74*hourly1!I4969/hourly1!$I$8763</f>
        <v>0.31739393266813165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443">
        <f>유형화!$F$71*hourly1!B4970/hourly1!$B$8763+유형화!$F$72*hourly1!C4970/hourly1!$C$8763+유형화!$F$73*hourly1!D4970/hourly1!$D$8763+유형화!$F$74*hourly1!E4970/hourly1!$E$8763</f>
        <v>93.371653450158973</v>
      </c>
      <c r="C4969" s="441">
        <f>hourly1!$F4970*유형화!$G$71/hourly1!$F$8763+유형화!$G$72*hourly1!$G4970/hourly1!$F$8763+유형화!$G$74*hourly1!I4970/hourly1!$I$8763</f>
        <v>0.29380116424867908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443">
        <f>유형화!$F$71*hourly1!B4971/hourly1!$B$8763+유형화!$F$72*hourly1!C4971/hourly1!$C$8763+유형화!$F$73*hourly1!D4971/hourly1!$D$8763+유형화!$F$74*hourly1!E4971/hourly1!$E$8763</f>
        <v>90.906326148113322</v>
      </c>
      <c r="C4970" s="441">
        <f>hourly1!$F4971*유형화!$G$71/hourly1!$F$8763+유형화!$G$72*hourly1!$G4971/hourly1!$F$8763+유형화!$G$74*hourly1!I4971/hourly1!$I$8763</f>
        <v>0.24992457602006424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443">
        <f>유형화!$F$71*hourly1!B4972/hourly1!$B$8763+유형화!$F$72*hourly1!C4972/hourly1!$C$8763+유형화!$F$73*hourly1!D4972/hourly1!$D$8763+유형화!$F$74*hourly1!E4972/hourly1!$E$8763</f>
        <v>88.043881224239669</v>
      </c>
      <c r="C4971" s="441">
        <f>hourly1!$F4972*유형화!$G$71/hourly1!$F$8763+유형화!$G$72*hourly1!$G4972/hourly1!$F$8763+유형화!$G$74*hourly1!I4972/hourly1!$I$8763</f>
        <v>0.25319786759515051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443">
        <f>유형화!$F$71*hourly1!B4973/hourly1!$B$8763+유형화!$F$72*hourly1!C4973/hourly1!$C$8763+유형화!$F$73*hourly1!D4973/hourly1!$D$8763+유형화!$F$74*hourly1!E4973/hourly1!$E$8763</f>
        <v>86.476954637712566</v>
      </c>
      <c r="C4972" s="441">
        <f>hourly1!$F4973*유형화!$G$71/hourly1!$F$8763+유형화!$G$72*hourly1!$G4973/hourly1!$F$8763+유형화!$G$74*hourly1!I4973/hourly1!$I$8763</f>
        <v>0.2404576938150651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443">
        <f>유형화!$F$71*hourly1!B4974/hourly1!$B$8763+유형화!$F$72*hourly1!C4974/hourly1!$C$8763+유형화!$F$73*hourly1!D4974/hourly1!$D$8763+유형화!$F$74*hourly1!E4974/hourly1!$E$8763</f>
        <v>84.173183561640172</v>
      </c>
      <c r="C4973" s="441">
        <f>hourly1!$F4974*유형화!$G$71/hourly1!$F$8763+유형화!$G$72*hourly1!$G4974/hourly1!$F$8763+유형화!$G$74*hourly1!I4974/hourly1!$I$8763</f>
        <v>0.23090227543422356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443">
        <f>유형화!$F$71*hourly1!B4975/hourly1!$B$8763+유형화!$F$72*hourly1!C4975/hourly1!$C$8763+유형화!$F$73*hourly1!D4975/hourly1!$D$8763+유형화!$F$74*hourly1!E4975/hourly1!$E$8763</f>
        <v>82.694689291497099</v>
      </c>
      <c r="C4974" s="441">
        <f>hourly1!$F4975*유형화!$G$71/hourly1!$F$8763+유형화!$G$72*hourly1!$G4975/hourly1!$F$8763+유형화!$G$74*hourly1!I4975/hourly1!$I$8763</f>
        <v>0.23091852728020013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443">
        <f>유형화!$F$71*hourly1!B4976/hourly1!$B$8763+유형화!$F$72*hourly1!C4976/hourly1!$C$8763+유형화!$F$73*hourly1!D4976/hourly1!$D$8763+유형화!$F$74*hourly1!E4976/hourly1!$E$8763</f>
        <v>83.540539416878843</v>
      </c>
      <c r="C4975" s="441">
        <f>hourly1!$F4976*유형화!$G$71/hourly1!$F$8763+유형화!$G$72*hourly1!$G4976/hourly1!$F$8763+유형화!$G$74*hourly1!I4976/hourly1!$I$8763</f>
        <v>0.25980970069409454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443">
        <f>유형화!$F$71*hourly1!B4977/hourly1!$B$8763+유형화!$F$72*hourly1!C4977/hourly1!$C$8763+유형화!$F$73*hourly1!D4977/hourly1!$D$8763+유형화!$F$74*hourly1!E4977/hourly1!$E$8763</f>
        <v>117.58286027848847</v>
      </c>
      <c r="C4976" s="441">
        <f>hourly1!$F4977*유형화!$G$71/hourly1!$F$8763+유형화!$G$72*hourly1!$G4977/hourly1!$F$8763+유형화!$G$74*hourly1!I4977/hourly1!$I$8763</f>
        <v>0.33050765634081269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443">
        <f>유형화!$F$71*hourly1!B4978/hourly1!$B$8763+유형화!$F$72*hourly1!C4978/hourly1!$C$8763+유형화!$F$73*hourly1!D4978/hourly1!$D$8763+유형화!$F$74*hourly1!E4978/hourly1!$E$8763</f>
        <v>227.99996925098591</v>
      </c>
      <c r="C4977" s="441">
        <f>hourly1!$F4978*유형화!$G$71/hourly1!$F$8763+유형화!$G$72*hourly1!$G4978/hourly1!$F$8763+유형화!$G$74*hourly1!I4978/hourly1!$I$8763</f>
        <v>0.40845842274308741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443">
        <f>유형화!$F$71*hourly1!B4979/hourly1!$B$8763+유형화!$F$72*hourly1!C4979/hourly1!$C$8763+유형화!$F$73*hourly1!D4979/hourly1!$D$8763+유형화!$F$74*hourly1!E4979/hourly1!$E$8763</f>
        <v>236.37607992657885</v>
      </c>
      <c r="C4978" s="441">
        <f>hourly1!$F4979*유형화!$G$71/hourly1!$F$8763+유형화!$G$72*hourly1!$G4979/hourly1!$F$8763+유형화!$G$74*hourly1!I4979/hourly1!$I$8763</f>
        <v>0.52721108578237419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443">
        <f>유형화!$F$71*hourly1!B4980/hourly1!$B$8763+유형화!$F$72*hourly1!C4980/hourly1!$C$8763+유형화!$F$73*hourly1!D4980/hourly1!$D$8763+유형화!$F$74*hourly1!E4980/hourly1!$E$8763</f>
        <v>251.53501233989431</v>
      </c>
      <c r="C4979" s="441">
        <f>hourly1!$F4980*유형화!$G$71/hourly1!$F$8763+유형화!$G$72*hourly1!$G4980/hourly1!$F$8763+유형화!$G$74*hourly1!I4980/hourly1!$I$8763</f>
        <v>0.52374525834543872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443">
        <f>유형화!$F$71*hourly1!B4981/hourly1!$B$8763+유형화!$F$72*hourly1!C4981/hourly1!$C$8763+유형화!$F$73*hourly1!D4981/hourly1!$D$8763+유형화!$F$74*hourly1!E4981/hourly1!$E$8763</f>
        <v>257.99778766473349</v>
      </c>
      <c r="C4980" s="441">
        <f>hourly1!$F4981*유형화!$G$71/hourly1!$F$8763+유형화!$G$72*hourly1!$G4981/hourly1!$F$8763+유형화!$G$74*hourly1!I4981/hourly1!$I$8763</f>
        <v>0.49314406327224192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443">
        <f>유형화!$F$71*hourly1!B4982/hourly1!$B$8763+유형화!$F$72*hourly1!C4982/hourly1!$C$8763+유형화!$F$73*hourly1!D4982/hourly1!$D$8763+유형화!$F$74*hourly1!E4982/hourly1!$E$8763</f>
        <v>260.93823246273178</v>
      </c>
      <c r="C4981" s="441">
        <f>hourly1!$F4982*유형화!$G$71/hourly1!$F$8763+유형화!$G$72*hourly1!$G4982/hourly1!$F$8763+유형화!$G$74*hourly1!I4982/hourly1!$I$8763</f>
        <v>0.51345571739970108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443">
        <f>유형화!$F$71*hourly1!B4983/hourly1!$B$8763+유형화!$F$72*hourly1!C4983/hourly1!$C$8763+유형화!$F$73*hourly1!D4983/hourly1!$D$8763+유형화!$F$74*hourly1!E4983/hourly1!$E$8763</f>
        <v>266.65010799472947</v>
      </c>
      <c r="C4982" s="441">
        <f>hourly1!$F4983*유형화!$G$71/hourly1!$F$8763+유형화!$G$72*hourly1!$G4983/hourly1!$F$8763+유형화!$G$74*hourly1!I4983/hourly1!$I$8763</f>
        <v>0.51680474985398406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443">
        <f>유형화!$F$71*hourly1!B4984/hourly1!$B$8763+유형화!$F$72*hourly1!C4984/hourly1!$C$8763+유형화!$F$73*hourly1!D4984/hourly1!$D$8763+유형화!$F$74*hourly1!E4984/hourly1!$E$8763</f>
        <v>258.71175182230019</v>
      </c>
      <c r="C4983" s="441">
        <f>hourly1!$F4984*유형화!$G$71/hourly1!$F$8763+유형화!$G$72*hourly1!$G4984/hourly1!$F$8763+유형화!$G$74*hourly1!I4984/hourly1!$I$8763</f>
        <v>0.45572073136186636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443">
        <f>유형화!$F$71*hourly1!B4985/hourly1!$B$8763+유형화!$F$72*hourly1!C4985/hourly1!$C$8763+유형화!$F$73*hourly1!D4985/hourly1!$D$8763+유형화!$F$74*hourly1!E4985/hourly1!$E$8763</f>
        <v>258.97767775874695</v>
      </c>
      <c r="C4984" s="441">
        <f>hourly1!$F4985*유형화!$G$71/hourly1!$F$8763+유형화!$G$72*hourly1!$G4985/hourly1!$F$8763+유형화!$G$74*hourly1!I4985/hourly1!$I$8763</f>
        <v>0.4082339896014483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443">
        <f>유형화!$F$71*hourly1!B4986/hourly1!$B$8763+유형화!$F$72*hourly1!C4986/hourly1!$C$8763+유형화!$F$73*hourly1!D4986/hourly1!$D$8763+유형화!$F$74*hourly1!E4986/hourly1!$E$8763</f>
        <v>258.69522650039153</v>
      </c>
      <c r="C4985" s="441">
        <f>hourly1!$F4986*유형화!$G$71/hourly1!$F$8763+유형화!$G$72*hourly1!$G4986/hourly1!$F$8763+유형화!$G$74*hourly1!I4986/hourly1!$I$8763</f>
        <v>0.36756471530455215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443">
        <f>유형화!$F$71*hourly1!B4987/hourly1!$B$8763+유형화!$F$72*hourly1!C4987/hourly1!$C$8763+유형화!$F$73*hourly1!D4987/hourly1!$D$8763+유형화!$F$74*hourly1!E4987/hourly1!$E$8763</f>
        <v>254.95734283466138</v>
      </c>
      <c r="C4986" s="441">
        <f>hourly1!$F4987*유형화!$G$71/hourly1!$F$8763+유형화!$G$72*hourly1!$G4987/hourly1!$F$8763+유형화!$G$74*hourly1!I4987/hourly1!$I$8763</f>
        <v>0.4082339896014483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443">
        <f>유형화!$F$71*hourly1!B4988/hourly1!$B$8763+유형화!$F$72*hourly1!C4988/hourly1!$C$8763+유형화!$F$73*hourly1!D4988/hourly1!$D$8763+유형화!$F$74*hourly1!E4988/hourly1!$E$8763</f>
        <v>254.46200472492487</v>
      </c>
      <c r="C4987" s="441">
        <f>hourly1!$F4988*유형화!$G$71/hourly1!$F$8763+유형화!$G$72*hourly1!$G4988/hourly1!$F$8763+유형화!$G$74*hourly1!I4988/hourly1!$I$8763</f>
        <v>0.46250375461451076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443">
        <f>유형화!$F$71*hourly1!B4989/hourly1!$B$8763+유형화!$F$72*hourly1!C4989/hourly1!$C$8763+유형화!$F$73*hourly1!D4989/hourly1!$D$8763+유형화!$F$74*hourly1!E4989/hourly1!$E$8763</f>
        <v>257.86731576888184</v>
      </c>
      <c r="C4988" s="441">
        <f>hourly1!$F4989*유형화!$G$71/hourly1!$F$8763+유형화!$G$72*hourly1!$G4989/hourly1!$F$8763+유형화!$G$74*hourly1!I4989/hourly1!$I$8763</f>
        <v>0.55753545370302293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443">
        <f>유형화!$F$71*hourly1!B4990/hourly1!$B$8763+유형화!$F$72*hourly1!C4990/hourly1!$C$8763+유형화!$F$73*hourly1!D4990/hourly1!$D$8763+유형화!$F$74*hourly1!E4990/hourly1!$E$8763</f>
        <v>262.64195624007419</v>
      </c>
      <c r="C4989" s="441">
        <f>hourly1!$F4990*유형화!$G$71/hourly1!$F$8763+유형화!$G$72*hourly1!$G4990/hourly1!$F$8763+유형화!$G$74*hourly1!I4990/hourly1!$I$8763</f>
        <v>0.48633381211346449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443">
        <f>유형화!$F$71*hourly1!B4991/hourly1!$B$8763+유형화!$F$72*hourly1!C4991/hourly1!$C$8763+유형화!$F$73*hourly1!D4991/hourly1!$D$8763+유형화!$F$74*hourly1!E4991/hourly1!$E$8763</f>
        <v>128.25402924339946</v>
      </c>
      <c r="C4990" s="441">
        <f>hourly1!$F4991*유형화!$G$71/hourly1!$F$8763+유형화!$G$72*hourly1!$G4991/hourly1!$F$8763+유형화!$G$74*hourly1!I4991/hourly1!$I$8763</f>
        <v>0.36766792665474662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443">
        <f>유형화!$F$71*hourly1!B4992/hourly1!$B$8763+유형화!$F$72*hourly1!C4992/hourly1!$C$8763+유형화!$F$73*hourly1!D4992/hourly1!$D$8763+유형화!$F$74*hourly1!E4992/hourly1!$E$8763</f>
        <v>100.988559564071</v>
      </c>
      <c r="C4991" s="441">
        <f>hourly1!$F4992*유형화!$G$71/hourly1!$F$8763+유형화!$G$72*hourly1!$G4992/hourly1!$F$8763+유형화!$G$74*hourly1!I4992/hourly1!$I$8763</f>
        <v>0.36418833366170411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443">
        <f>유형화!$F$71*hourly1!B4993/hourly1!$B$8763+유형화!$F$72*hourly1!C4993/hourly1!$C$8763+유형화!$F$73*hourly1!D4993/hourly1!$D$8763+유형화!$F$74*hourly1!E4993/hourly1!$E$8763</f>
        <v>93.001857706897326</v>
      </c>
      <c r="C4992" s="441">
        <f>hourly1!$F4993*유형화!$G$71/hourly1!$F$8763+유형화!$G$72*hourly1!$G4993/hourly1!$F$8763+유형화!$G$74*hourly1!I4993/hourly1!$I$8763</f>
        <v>0.33715338787968552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443">
        <f>유형화!$F$71*hourly1!B4994/hourly1!$B$8763+유형화!$F$72*hourly1!C4994/hourly1!$C$8763+유형화!$F$73*hourly1!D4994/hourly1!$D$8763+유형화!$F$74*hourly1!E4994/hourly1!$E$8763</f>
        <v>88.1869145832068</v>
      </c>
      <c r="C4993" s="441">
        <f>hourly1!$F4994*유형화!$G$71/hourly1!$F$8763+유형화!$G$72*hourly1!$G4994/hourly1!$F$8763+유형화!$G$74*hourly1!I4994/hourly1!$I$8763</f>
        <v>0.28990308622174055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443">
        <f>유형화!$F$71*hourly1!B4995/hourly1!$B$8763+유형화!$F$72*hourly1!C4995/hourly1!$C$8763+유형화!$F$73*hourly1!D4995/hourly1!$D$8763+유형화!$F$74*hourly1!E4995/hourly1!$E$8763</f>
        <v>84.288047426777922</v>
      </c>
      <c r="C4994" s="441">
        <f>hourly1!$F4995*유형화!$G$71/hourly1!$F$8763+유형화!$G$72*hourly1!$G4995/hourly1!$F$8763+유형화!$G$74*hourly1!I4995/hourly1!$I$8763</f>
        <v>0.26029761992068945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443">
        <f>유형화!$F$71*hourly1!B4996/hourly1!$B$8763+유형화!$F$72*hourly1!C4996/hourly1!$C$8763+유형화!$F$73*hourly1!D4996/hourly1!$D$8763+유형화!$F$74*hourly1!E4996/hourly1!$E$8763</f>
        <v>80.416054594923907</v>
      </c>
      <c r="C4995" s="441">
        <f>hourly1!$F4996*유형화!$G$71/hourly1!$F$8763+유형화!$G$72*hourly1!$G4996/hourly1!$F$8763+유형화!$G$74*hourly1!I4996/hourly1!$I$8763</f>
        <v>0.2494584876313482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443">
        <f>유형화!$F$71*hourly1!B4997/hourly1!$B$8763+유형화!$F$72*hourly1!C4997/hourly1!$C$8763+유형화!$F$73*hourly1!D4997/hourly1!$D$8763+유형화!$F$74*hourly1!E4997/hourly1!$E$8763</f>
        <v>78.52375313061944</v>
      </c>
      <c r="C4996" s="441">
        <f>hourly1!$F4997*유형화!$G$71/hourly1!$F$8763+유형화!$G$72*hourly1!$G4997/hourly1!$F$8763+유형화!$G$74*hourly1!I4997/hourly1!$I$8763</f>
        <v>0.24244484583299836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443">
        <f>유형화!$F$71*hourly1!B4998/hourly1!$B$8763+유형화!$F$72*hourly1!C4998/hourly1!$C$8763+유형화!$F$73*hourly1!D4998/hourly1!$D$8763+유형화!$F$74*hourly1!E4998/hourly1!$E$8763</f>
        <v>76.609106146404102</v>
      </c>
      <c r="C4997" s="441">
        <f>hourly1!$F4998*유형화!$G$71/hourly1!$F$8763+유형화!$G$72*hourly1!$G4998/hourly1!$F$8763+유형화!$G$74*hourly1!I4998/hourly1!$I$8763</f>
        <v>0.23116345715295897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443">
        <f>유형화!$F$71*hourly1!B4999/hourly1!$B$8763+유형화!$F$72*hourly1!C4999/hourly1!$C$8763+유형화!$F$73*hourly1!D4999/hourly1!$D$8763+유형화!$F$74*hourly1!E4999/hourly1!$E$8763</f>
        <v>75.547659464741841</v>
      </c>
      <c r="C4998" s="441">
        <f>hourly1!$F4999*유형화!$G$71/hourly1!$F$8763+유형화!$G$72*hourly1!$G4999/hourly1!$F$8763+유형화!$G$74*hourly1!I4999/hourly1!$I$8763</f>
        <v>0.2311824378536704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443">
        <f>유형화!$F$71*hourly1!B5000/hourly1!$B$8763+유형화!$F$72*hourly1!C5000/hourly1!$C$8763+유형화!$F$73*hourly1!D5000/hourly1!$D$8763+유형화!$F$74*hourly1!E5000/hourly1!$E$8763</f>
        <v>76.200753619914977</v>
      </c>
      <c r="C4999" s="441">
        <f>hourly1!$F5000*유형화!$G$71/hourly1!$F$8763+유형화!$G$72*hourly1!$G5000/hourly1!$F$8763+유형화!$G$74*hourly1!I5000/hourly1!$I$8763</f>
        <v>0.24247019386142457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443">
        <f>유형화!$F$71*hourly1!B5001/hourly1!$B$8763+유형화!$F$72*hourly1!C5001/hourly1!$C$8763+유형화!$F$73*hourly1!D5001/hourly1!$D$8763+유형화!$F$74*hourly1!E5001/hourly1!$E$8763</f>
        <v>95.412212049827545</v>
      </c>
      <c r="C5000" s="441">
        <f>hourly1!$F5001*유형화!$G$71/hourly1!$F$8763+유형화!$G$72*hourly1!$G5001/hourly1!$F$8763+유형화!$G$74*hourly1!I5001/hourly1!$I$8763</f>
        <v>0.29365459442880892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443">
        <f>유형화!$F$71*hourly1!B5002/hourly1!$B$8763+유형화!$F$72*hourly1!C5002/hourly1!$C$8763+유형화!$F$73*hourly1!D5002/hourly1!$D$8763+유형화!$F$74*hourly1!E5002/hourly1!$E$8763</f>
        <v>94.316296477360808</v>
      </c>
      <c r="C5001" s="441">
        <f>hourly1!$F5002*유형화!$G$71/hourly1!$F$8763+유형화!$G$72*hourly1!$G5002/hourly1!$F$8763+유형화!$G$74*hourly1!I5002/hourly1!$I$8763</f>
        <v>0.37213475864964923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443">
        <f>유형화!$F$71*hourly1!B5003/hourly1!$B$8763+유형화!$F$72*hourly1!C5003/hourly1!$C$8763+유형화!$F$73*hourly1!D5003/hourly1!$D$8763+유형화!$F$74*hourly1!E5003/hourly1!$E$8763</f>
        <v>111.59139873637574</v>
      </c>
      <c r="C5002" s="441">
        <f>hourly1!$F5003*유형화!$G$71/hourly1!$F$8763+유형화!$G$72*hourly1!$G5003/hourly1!$F$8763+유형화!$G$74*hourly1!I5003/hourly1!$I$8763</f>
        <v>0.46201698757102605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443">
        <f>유형화!$F$71*hourly1!B5004/hourly1!$B$8763+유형화!$F$72*hourly1!C5004/hourly1!$C$8763+유형화!$F$73*hourly1!D5004/hourly1!$D$8763+유형화!$F$74*hourly1!E5004/hourly1!$E$8763</f>
        <v>126.98645413861402</v>
      </c>
      <c r="C5003" s="441">
        <f>hourly1!$F5004*유형화!$G$71/hourly1!$F$8763+유형화!$G$72*hourly1!$G5004/hourly1!$F$8763+유형화!$G$74*hourly1!I5004/hourly1!$I$8763</f>
        <v>0.54066300551853086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443">
        <f>유형화!$F$71*hourly1!B5005/hourly1!$B$8763+유형화!$F$72*hourly1!C5005/hourly1!$C$8763+유형화!$F$73*hourly1!D5005/hourly1!$D$8763+유형화!$F$74*hourly1!E5005/hourly1!$E$8763</f>
        <v>134.65786418608207</v>
      </c>
      <c r="C5004" s="441">
        <f>hourly1!$F5005*유형화!$G$71/hourly1!$F$8763+유형화!$G$72*hourly1!$G5005/hourly1!$F$8763+유형화!$G$74*hourly1!I5005/hourly1!$I$8763</f>
        <v>0.57431014824679161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443">
        <f>유형화!$F$71*hourly1!B5006/hourly1!$B$8763+유형화!$F$72*hourly1!C5006/hourly1!$C$8763+유형화!$F$73*hourly1!D5006/hourly1!$D$8763+유형화!$F$74*hourly1!E5006/hourly1!$E$8763</f>
        <v>136.64743189921023</v>
      </c>
      <c r="C5005" s="441">
        <f>hourly1!$F5006*유형화!$G$71/hourly1!$F$8763+유형화!$G$72*hourly1!$G5006/hourly1!$F$8763+유형화!$G$74*hourly1!I5006/hourly1!$I$8763</f>
        <v>0.59297575719817575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443">
        <f>유형화!$F$71*hourly1!B5007/hourly1!$B$8763+유형화!$F$72*hourly1!C5007/hourly1!$C$8763+유형화!$F$73*hourly1!D5007/hourly1!$D$8763+유형화!$F$74*hourly1!E5007/hourly1!$E$8763</f>
        <v>140.1748347912098</v>
      </c>
      <c r="C5006" s="441">
        <f>hourly1!$F5007*유형화!$G$71/hourly1!$F$8763+유형화!$G$72*hourly1!$G5007/hourly1!$F$8763+유형화!$G$74*hourly1!I5007/hourly1!$I$8763</f>
        <v>0.54045342947489217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443">
        <f>유형화!$F$71*hourly1!B5008/hourly1!$B$8763+유형화!$F$72*hourly1!C5008/hourly1!$C$8763+유형화!$F$73*hourly1!D5008/hourly1!$D$8763+유형화!$F$74*hourly1!E5008/hourly1!$E$8763</f>
        <v>133.26317103570955</v>
      </c>
      <c r="C5007" s="441">
        <f>hourly1!$F5008*유형화!$G$71/hourly1!$F$8763+유형화!$G$72*hourly1!$G5008/hourly1!$F$8763+유형화!$G$74*hourly1!I5008/hourly1!$I$8763</f>
        <v>0.49546352915566616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443">
        <f>유형화!$F$71*hourly1!B5009/hourly1!$B$8763+유형화!$F$72*hourly1!C5009/hourly1!$C$8763+유형화!$F$73*hourly1!D5009/hourly1!$D$8763+유형화!$F$74*hourly1!E5009/hourly1!$E$8763</f>
        <v>135.29156684582389</v>
      </c>
      <c r="C5008" s="441">
        <f>hourly1!$F5009*유형화!$G$71/hourly1!$F$8763+유형화!$G$72*hourly1!$G5009/hourly1!$F$8763+유형화!$G$74*hourly1!I5009/hourly1!$I$8763</f>
        <v>0.43553193633869275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443">
        <f>유형화!$F$71*hourly1!B5010/hourly1!$B$8763+유형화!$F$72*hourly1!C5010/hourly1!$C$8763+유형화!$F$73*hourly1!D5010/hourly1!$D$8763+유형화!$F$74*hourly1!E5010/hourly1!$E$8763</f>
        <v>132.83259177923162</v>
      </c>
      <c r="C5009" s="441">
        <f>hourly1!$F5010*유형화!$G$71/hourly1!$F$8763+유형화!$G$72*hourly1!$G5010/hourly1!$F$8763+유형화!$G$74*hourly1!I5010/hourly1!$I$8763</f>
        <v>0.40932316648795991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443">
        <f>유형화!$F$71*hourly1!B5011/hourly1!$B$8763+유형화!$F$72*hourly1!C5011/hourly1!$C$8763+유형화!$F$73*hourly1!D5011/hourly1!$D$8763+유형화!$F$74*hourly1!E5011/hourly1!$E$8763</f>
        <v>128.97229731223885</v>
      </c>
      <c r="C5010" s="441">
        <f>hourly1!$F5011*유형화!$G$71/hourly1!$F$8763+유형화!$G$72*hourly1!$G5011/hourly1!$F$8763+유형화!$G$74*hourly1!I5011/hourly1!$I$8763</f>
        <v>0.32704783238429391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443">
        <f>유형화!$F$71*hourly1!B5012/hourly1!$B$8763+유형화!$F$72*hourly1!C5012/hourly1!$C$8763+유형화!$F$73*hourly1!D5012/hourly1!$D$8763+유형화!$F$74*hourly1!E5012/hourly1!$E$8763</f>
        <v>124.95410038625822</v>
      </c>
      <c r="C5011" s="441">
        <f>hourly1!$F5012*유형화!$G$71/hourly1!$F$8763+유형화!$G$72*hourly1!$G5012/hourly1!$F$8763+유형화!$G$74*hourly1!I5012/hourly1!$I$8763</f>
        <v>0.42434029665882178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443">
        <f>유형화!$F$71*hourly1!B5013/hourly1!$B$8763+유형화!$F$72*hourly1!C5013/hourly1!$C$8763+유형화!$F$73*hourly1!D5013/hourly1!$D$8763+유형화!$F$74*hourly1!E5013/hourly1!$E$8763</f>
        <v>128.75498972369945</v>
      </c>
      <c r="C5012" s="441">
        <f>hourly1!$F5013*유형화!$G$71/hourly1!$F$8763+유형화!$G$72*hourly1!$G5013/hourly1!$F$8763+유형화!$G$74*hourly1!I5013/hourly1!$I$8763</f>
        <v>0.48807015206065429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443">
        <f>유형화!$F$71*hourly1!B5014/hourly1!$B$8763+유형화!$F$72*hourly1!C5014/hourly1!$C$8763+유형화!$F$73*hourly1!D5014/hourly1!$D$8763+유형화!$F$74*hourly1!E5014/hourly1!$E$8763</f>
        <v>132.40623678458169</v>
      </c>
      <c r="C5013" s="441">
        <f>hourly1!$F5014*유형화!$G$71/hourly1!$F$8763+유형화!$G$72*hourly1!$G5014/hourly1!$F$8763+유형화!$G$74*hourly1!I5014/hourly1!$I$8763</f>
        <v>0.51061546475043074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443">
        <f>유형화!$F$71*hourly1!B5015/hourly1!$B$8763+유형화!$F$72*hourly1!C5015/hourly1!$C$8763+유형화!$F$73*hourly1!D5015/hourly1!$D$8763+유형화!$F$74*hourly1!E5015/hourly1!$E$8763</f>
        <v>114.09424975794207</v>
      </c>
      <c r="C5014" s="441">
        <f>hourly1!$F5015*유형화!$G$71/hourly1!$F$8763+유형화!$G$72*hourly1!$G5015/hourly1!$F$8763+유형화!$G$74*hourly1!I5015/hourly1!$I$8763</f>
        <v>0.36828191897009205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443">
        <f>유형화!$F$71*hourly1!B5016/hourly1!$B$8763+유형화!$F$72*hourly1!C5016/hourly1!$C$8763+유형화!$F$73*hourly1!D5016/hourly1!$D$8763+유형화!$F$74*hourly1!E5016/hourly1!$E$8763</f>
        <v>94.098152894340672</v>
      </c>
      <c r="C5015" s="441">
        <f>hourly1!$F5016*유형화!$G$71/hourly1!$F$8763+유형화!$G$72*hourly1!$G5016/hourly1!$F$8763+유형화!$G$74*hourly1!I5016/hourly1!$I$8763</f>
        <v>0.3569828230548841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443">
        <f>유형화!$F$71*hourly1!B5017/hourly1!$B$8763+유형화!$F$72*hourly1!C5017/hourly1!$C$8763+유형화!$F$73*hourly1!D5017/hourly1!$D$8763+유형화!$F$74*hourly1!E5017/hourly1!$E$8763</f>
        <v>89.162074353590128</v>
      </c>
      <c r="C5016" s="441">
        <f>hourly1!$F5017*유형화!$G$71/hourly1!$F$8763+유형화!$G$72*hourly1!$G5017/hourly1!$F$8763+유형화!$G$74*hourly1!I5017/hourly1!$I$8763</f>
        <v>0.34579682300813308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443">
        <f>유형화!$F$71*hourly1!B5018/hourly1!$B$8763+유형화!$F$72*hourly1!C5018/hourly1!$C$8763+유형화!$F$73*hourly1!D5018/hourly1!$D$8763+유형화!$F$74*hourly1!E5018/hourly1!$E$8763</f>
        <v>85.556067951970135</v>
      </c>
      <c r="C5017" s="441">
        <f>hourly1!$F5018*유형화!$G$71/hourly1!$F$8763+유형화!$G$72*hourly1!$G5018/hourly1!$F$8763+유형화!$G$74*hourly1!I5018/hourly1!$I$8763</f>
        <v>0.28984978259258548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443">
        <f>유형화!$F$71*hourly1!B5019/hourly1!$B$8763+유형화!$F$72*hourly1!C5019/hourly1!$C$8763+유형화!$F$73*hourly1!D5019/hourly1!$D$8763+유형화!$F$74*hourly1!E5019/hourly1!$E$8763</f>
        <v>83.610655843122842</v>
      </c>
      <c r="C5018" s="441">
        <f>hourly1!$F5019*유형화!$G$71/hourly1!$F$8763+유형화!$G$72*hourly1!$G5019/hourly1!$F$8763+유형화!$G$74*hourly1!I5019/hourly1!$I$8763</f>
        <v>0.25107384835195934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443">
        <f>유형화!$F$71*hourly1!B5020/hourly1!$B$8763+유형화!$F$72*hourly1!C5020/hourly1!$C$8763+유형화!$F$73*hourly1!D5020/hourly1!$D$8763+유형화!$F$74*hourly1!E5020/hourly1!$E$8763</f>
        <v>81.937175761262139</v>
      </c>
      <c r="C5019" s="441">
        <f>hourly1!$F5020*유형화!$G$71/hourly1!$F$8763+유형화!$G$72*hourly1!$G5020/hourly1!$F$8763+유형화!$G$74*hourly1!I5020/hourly1!$I$8763</f>
        <v>0.236568226840845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443">
        <f>유형화!$F$71*hourly1!B5021/hourly1!$B$8763+유형화!$F$72*hourly1!C5021/hourly1!$C$8763+유형화!$F$73*hourly1!D5021/hourly1!$D$8763+유형화!$F$74*hourly1!E5021/hourly1!$E$8763</f>
        <v>80.860331325108362</v>
      </c>
      <c r="C5020" s="441">
        <f>hourly1!$F5021*유형화!$G$71/hourly1!$F$8763+유형화!$G$72*hourly1!$G5021/hourly1!$F$8763+유형화!$G$74*hourly1!I5021/hourly1!$I$8763</f>
        <v>0.2321648861994404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443">
        <f>유형화!$F$71*hourly1!B5022/hourly1!$B$8763+유형화!$F$72*hourly1!C5022/hourly1!$C$8763+유형화!$F$73*hourly1!D5022/hourly1!$D$8763+유형화!$F$74*hourly1!E5022/hourly1!$E$8763</f>
        <v>80.059955590891292</v>
      </c>
      <c r="C5021" s="441">
        <f>hourly1!$F5022*유형화!$G$71/hourly1!$F$8763+유형화!$G$72*hourly1!$G5022/hourly1!$F$8763+유형화!$G$74*hourly1!I5022/hourly1!$I$8763</f>
        <v>0.23218392754136816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443">
        <f>유형화!$F$71*hourly1!B5023/hourly1!$B$8763+유형화!$F$72*hourly1!C5023/hourly1!$C$8763+유형화!$F$73*hourly1!D5023/hourly1!$D$8763+유형화!$F$74*hourly1!E5023/hourly1!$E$8763</f>
        <v>79.270501556925566</v>
      </c>
      <c r="C5022" s="441">
        <f>hourly1!$F5023*유형화!$G$71/hourly1!$F$8763+유형화!$G$72*hourly1!$G5023/hourly1!$F$8763+유형화!$G$74*hourly1!I5023/hourly1!$I$8763</f>
        <v>0.23128122239507273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443">
        <f>유형화!$F$71*hourly1!B5024/hourly1!$B$8763+유형화!$F$72*hourly1!C5024/hourly1!$C$8763+유형화!$F$73*hourly1!D5024/hourly1!$D$8763+유형화!$F$74*hourly1!E5024/hourly1!$E$8763</f>
        <v>80.115304311554311</v>
      </c>
      <c r="C5023" s="441">
        <f>hourly1!$F5024*유형화!$G$71/hourly1!$F$8763+유형화!$G$72*hourly1!$G5024/hourly1!$F$8763+유형화!$G$74*hourly1!I5024/hourly1!$I$8763</f>
        <v>0.36899196697210557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443">
        <f>유형화!$F$71*hourly1!B5025/hourly1!$B$8763+유형화!$F$72*hourly1!C5025/hourly1!$C$8763+유형화!$F$73*hourly1!D5025/hourly1!$D$8763+유형화!$F$74*hourly1!E5025/hourly1!$E$8763</f>
        <v>100.45044926011967</v>
      </c>
      <c r="C5024" s="441">
        <f>hourly1!$F5025*유형화!$G$71/hourly1!$F$8763+유형화!$G$72*hourly1!$G5025/hourly1!$F$8763+유형화!$G$74*hourly1!I5025/hourly1!$I$8763</f>
        <v>0.61475650543245686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443">
        <f>유형화!$F$71*hourly1!B5026/hourly1!$B$8763+유형화!$F$72*hourly1!C5026/hourly1!$C$8763+유형화!$F$73*hourly1!D5026/hourly1!$D$8763+유형화!$F$74*hourly1!E5026/hourly1!$E$8763</f>
        <v>522.34850858371021</v>
      </c>
      <c r="C5025" s="441">
        <f>hourly1!$F5026*유형화!$G$71/hourly1!$F$8763+유형화!$G$72*hourly1!$G5026/hourly1!$F$8763+유형화!$G$74*hourly1!I5026/hourly1!$I$8763</f>
        <v>0.53935079023835575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443">
        <f>유형화!$F$71*hourly1!B5027/hourly1!$B$8763+유형화!$F$72*hourly1!C5027/hourly1!$C$8763+유형화!$F$73*hourly1!D5027/hourly1!$D$8763+유형화!$F$74*hourly1!E5027/hourly1!$E$8763</f>
        <v>670.74049113309093</v>
      </c>
      <c r="C5026" s="441">
        <f>hourly1!$F5027*유형화!$G$71/hourly1!$F$8763+유형화!$G$72*hourly1!$G5027/hourly1!$F$8763+유형화!$G$74*hourly1!I5027/hourly1!$I$8763</f>
        <v>0.48379500695057298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443">
        <f>유형화!$F$71*hourly1!B5028/hourly1!$B$8763+유형화!$F$72*hourly1!C5028/hourly1!$C$8763+유형화!$F$73*hourly1!D5028/hourly1!$D$8763+유형화!$F$74*hourly1!E5028/hourly1!$E$8763</f>
        <v>791.36044057376353</v>
      </c>
      <c r="C5027" s="441">
        <f>hourly1!$F5028*유형화!$G$71/hourly1!$F$8763+유형화!$G$72*hourly1!$G5028/hourly1!$F$8763+유형화!$G$74*hourly1!I5028/hourly1!$I$8763</f>
        <v>0.42036647775268593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443">
        <f>유형화!$F$71*hourly1!B5029/hourly1!$B$8763+유형화!$F$72*hourly1!C5029/hourly1!$C$8763+유형화!$F$73*hourly1!D5029/hourly1!$D$8763+유형화!$F$74*hourly1!E5029/hourly1!$E$8763</f>
        <v>897.3163516032422</v>
      </c>
      <c r="C5028" s="441">
        <f>hourly1!$F5029*유형화!$G$71/hourly1!$F$8763+유형화!$G$72*hourly1!$G5029/hourly1!$F$8763+유형화!$G$74*hourly1!I5029/hourly1!$I$8763</f>
        <v>0.39656831753352323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443">
        <f>유형화!$F$71*hourly1!B5030/hourly1!$B$8763+유형화!$F$72*hourly1!C5030/hourly1!$C$8763+유형화!$F$73*hourly1!D5030/hourly1!$D$8763+유형화!$F$74*hourly1!E5030/hourly1!$E$8763</f>
        <v>843.23366576717513</v>
      </c>
      <c r="C5029" s="441">
        <f>hourly1!$F5030*유형화!$G$71/hourly1!$F$8763+유형화!$G$72*hourly1!$G5030/hourly1!$F$8763+유형화!$G$74*hourly1!I5030/hourly1!$I$8763</f>
        <v>0.38465668469216119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443">
        <f>유형화!$F$71*hourly1!B5031/hourly1!$B$8763+유형화!$F$72*hourly1!C5031/hourly1!$C$8763+유형화!$F$73*hourly1!D5031/hourly1!$D$8763+유형화!$F$74*hourly1!E5031/hourly1!$E$8763</f>
        <v>719.4665966255061</v>
      </c>
      <c r="C5030" s="441">
        <f>hourly1!$F5031*유형화!$G$71/hourly1!$F$8763+유형화!$G$72*hourly1!$G5031/hourly1!$F$8763+유형화!$G$74*hourly1!I5031/hourly1!$I$8763</f>
        <v>0.46775601164332559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443">
        <f>유형화!$F$71*hourly1!B5032/hourly1!$B$8763+유형화!$F$72*hourly1!C5032/hourly1!$C$8763+유형화!$F$73*hourly1!D5032/hourly1!$D$8763+유형화!$F$74*hourly1!E5032/hourly1!$E$8763</f>
        <v>792.09705073469422</v>
      </c>
      <c r="C5031" s="441">
        <f>hourly1!$F5032*유형화!$G$71/hourly1!$F$8763+유형화!$G$72*hourly1!$G5032/hourly1!$F$8763+유형화!$G$74*hourly1!I5032/hourly1!$I$8763</f>
        <v>0.44002150878971868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443">
        <f>유형화!$F$71*hourly1!B5033/hourly1!$B$8763+유형화!$F$72*hourly1!C5033/hourly1!$C$8763+유형화!$F$73*hourly1!D5033/hourly1!$D$8763+유형화!$F$74*hourly1!E5033/hourly1!$E$8763</f>
        <v>952.30886803513283</v>
      </c>
      <c r="C5032" s="441">
        <f>hourly1!$F5033*유형화!$G$71/hourly1!$F$8763+유형화!$G$72*hourly1!$G5033/hourly1!$F$8763+유형화!$G$74*hourly1!I5033/hourly1!$I$8763</f>
        <v>0.34506949225946537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443">
        <f>유형화!$F$71*hourly1!B5034/hourly1!$B$8763+유형화!$F$72*hourly1!C5034/hourly1!$C$8763+유형화!$F$73*hourly1!D5034/hourly1!$D$8763+유형화!$F$74*hourly1!E5034/hourly1!$E$8763</f>
        <v>945.97745085344536</v>
      </c>
      <c r="C5033" s="441">
        <f>hourly1!$F5034*유형화!$G$71/hourly1!$F$8763+유형화!$G$72*hourly1!$G5034/hourly1!$F$8763+유형화!$G$74*hourly1!I5034/hourly1!$I$8763</f>
        <v>0.32926863500874848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443">
        <f>유형화!$F$71*hourly1!B5035/hourly1!$B$8763+유형화!$F$72*hourly1!C5035/hourly1!$C$8763+유형화!$F$73*hourly1!D5035/hourly1!$D$8763+유형화!$F$74*hourly1!E5035/hourly1!$E$8763</f>
        <v>935.46626768066733</v>
      </c>
      <c r="C5034" s="441">
        <f>hourly1!$F5035*유형화!$G$71/hourly1!$F$8763+유형화!$G$72*hourly1!$G5035/hourly1!$F$8763+유형화!$G$74*hourly1!I5035/hourly1!$I$8763</f>
        <v>0.34506949225946537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443">
        <f>유형화!$F$71*hourly1!B5036/hourly1!$B$8763+유형화!$F$72*hourly1!C5036/hourly1!$C$8763+유형화!$F$73*hourly1!D5036/hourly1!$D$8763+유형화!$F$74*hourly1!E5036/hourly1!$E$8763</f>
        <v>709.91640366486502</v>
      </c>
      <c r="C5035" s="441">
        <f>hourly1!$F5036*유형화!$G$71/hourly1!$F$8763+유형화!$G$72*hourly1!$G5036/hourly1!$F$8763+유형화!$G$74*hourly1!I5036/hourly1!$I$8763</f>
        <v>0.44002150878971868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443">
        <f>유형화!$F$71*hourly1!B5037/hourly1!$B$8763+유형화!$F$72*hourly1!C5037/hourly1!$C$8763+유형화!$F$73*hourly1!D5037/hourly1!$D$8763+유형화!$F$74*hourly1!E5037/hourly1!$E$8763</f>
        <v>250.23834568778099</v>
      </c>
      <c r="C5036" s="441">
        <f>hourly1!$F5037*유형화!$G$71/hourly1!$F$8763+유형화!$G$72*hourly1!$G5037/hourly1!$F$8763+유형화!$G$74*hourly1!I5037/hourly1!$I$8763</f>
        <v>0.53113281388368216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443">
        <f>유형화!$F$71*hourly1!B5038/hourly1!$B$8763+유형화!$F$72*hourly1!C5038/hourly1!$C$8763+유형화!$F$73*hourly1!D5038/hourly1!$D$8763+유형화!$F$74*hourly1!E5038/hourly1!$E$8763</f>
        <v>252.87074992515036</v>
      </c>
      <c r="C5037" s="441">
        <f>hourly1!$F5038*유형화!$G$71/hourly1!$F$8763+유형화!$G$72*hourly1!$G5038/hourly1!$F$8763+유형화!$G$74*hourly1!I5038/hourly1!$I$8763</f>
        <v>0.53514671663381308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443">
        <f>유형화!$F$71*hourly1!B5039/hourly1!$B$8763+유형화!$F$72*hourly1!C5039/hourly1!$C$8763+유형화!$F$73*hourly1!D5039/hourly1!$D$8763+유형화!$F$74*hourly1!E5039/hourly1!$E$8763</f>
        <v>119.94908825888275</v>
      </c>
      <c r="C5038" s="441">
        <f>hourly1!$F5039*유형화!$G$71/hourly1!$F$8763+유형화!$G$72*hourly1!$G5039/hourly1!$F$8763+유형화!$G$74*hourly1!I5039/hourly1!$I$8763</f>
        <v>0.46389813874281366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443">
        <f>유형화!$F$71*hourly1!B5040/hourly1!$B$8763+유형화!$F$72*hourly1!C5040/hourly1!$C$8763+유형화!$F$73*hourly1!D5040/hourly1!$D$8763+유형화!$F$74*hourly1!E5040/hourly1!$E$8763</f>
        <v>97.102566973880172</v>
      </c>
      <c r="C5039" s="441">
        <f>hourly1!$F5040*유형화!$G$71/hourly1!$F$8763+유형화!$G$72*hourly1!$G5040/hourly1!$F$8763+유형화!$G$74*hourly1!I5040/hourly1!$I$8763</f>
        <v>0.39649894398204122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443">
        <f>유형화!$F$71*hourly1!B5041/hourly1!$B$8763+유형화!$F$72*hourly1!C5041/hourly1!$C$8763+유형화!$F$73*hourly1!D5041/hourly1!$D$8763+유형화!$F$74*hourly1!E5041/hourly1!$E$8763</f>
        <v>91.517065977932475</v>
      </c>
      <c r="C5040" s="441">
        <f>hourly1!$F5041*유형화!$G$71/hourly1!$F$8763+유형화!$G$72*hourly1!$G5041/hourly1!$F$8763+유형화!$G$74*hourly1!I5041/hourly1!$I$8763</f>
        <v>0.31748647116425199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443">
        <f>유형화!$F$71*hourly1!B5042/hourly1!$B$8763+유형화!$F$72*hourly1!C5042/hourly1!$C$8763+유형화!$F$73*hourly1!D5042/hourly1!$D$8763+유형화!$F$74*hourly1!E5042/hourly1!$E$8763</f>
        <v>86.732672383969941</v>
      </c>
      <c r="C5041" s="441">
        <f>hourly1!$F5042*유형화!$G$71/hourly1!$F$8763+유형화!$G$72*hourly1!$G5042/hourly1!$F$8763+유형화!$G$74*hourly1!I5042/hourly1!$I$8763</f>
        <v>0.29388321181437416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443">
        <f>유형화!$F$71*hourly1!B5043/hourly1!$B$8763+유형화!$F$72*hourly1!C5043/hourly1!$C$8763+유형화!$F$73*hourly1!D5043/hourly1!$D$8763+유형화!$F$74*hourly1!E5043/hourly1!$E$8763</f>
        <v>83.243287017485969</v>
      </c>
      <c r="C5042" s="441">
        <f>hourly1!$F5043*유형화!$G$71/hourly1!$F$8763+유형화!$G$72*hourly1!$G5043/hourly1!$F$8763+유형화!$G$74*hourly1!I5043/hourly1!$I$8763</f>
        <v>0.25108597659522541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443">
        <f>유형화!$F$71*hourly1!B5044/hourly1!$B$8763+유형화!$F$72*hourly1!C5044/hourly1!$C$8763+유형화!$F$73*hourly1!D5044/hourly1!$D$8763+유형화!$F$74*hourly1!E5044/hourly1!$E$8763</f>
        <v>78.903544442786767</v>
      </c>
      <c r="C5043" s="441">
        <f>hourly1!$F5044*유형화!$G$71/hourly1!$F$8763+유형화!$G$72*hourly1!$G5044/hourly1!$F$8763+유형화!$G$74*hourly1!I5044/hourly1!$I$8763</f>
        <v>0.23659957834968778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443">
        <f>유형화!$F$71*hourly1!B5045/hourly1!$B$8763+유형화!$F$72*hourly1!C5045/hourly1!$C$8763+유형화!$F$73*hourly1!D5045/hourly1!$D$8763+유형화!$F$74*hourly1!E5045/hourly1!$E$8763</f>
        <v>76.675654824874087</v>
      </c>
      <c r="C5044" s="441">
        <f>hourly1!$F5045*유형화!$G$71/hourly1!$F$8763+유형화!$G$72*hourly1!$G5045/hourly1!$F$8763+유형화!$G$74*hourly1!I5045/hourly1!$I$8763</f>
        <v>0.23226245791651606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443">
        <f>유형화!$F$71*hourly1!B5046/hourly1!$B$8763+유형화!$F$72*hourly1!C5046/hourly1!$C$8763+유형화!$F$73*hourly1!D5046/hourly1!$D$8763+유형화!$F$74*hourly1!E5046/hourly1!$E$8763</f>
        <v>75.195231124978292</v>
      </c>
      <c r="C5045" s="441">
        <f>hourly1!$F5046*유형화!$G$71/hourly1!$F$8763+유형화!$G$72*hourly1!$G5046/hourly1!$F$8763+유형화!$G$74*hourly1!I5046/hourly1!$I$8763</f>
        <v>0.2323056344625434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443">
        <f>유형화!$F$71*hourly1!B5047/hourly1!$B$8763+유형화!$F$72*hourly1!C5047/hourly1!$C$8763+유형화!$F$73*hourly1!D5047/hourly1!$D$8763+유형화!$F$74*hourly1!E5047/hourly1!$E$8763</f>
        <v>75.043174030582435</v>
      </c>
      <c r="C5046" s="441">
        <f>hourly1!$F5047*유형화!$G$71/hourly1!$F$8763+유형화!$G$72*hourly1!$G5047/hourly1!$F$8763+유형화!$G$74*hourly1!I5047/hourly1!$I$8763</f>
        <v>0.23136514983847406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443">
        <f>유형화!$F$71*hourly1!B5048/hourly1!$B$8763+유형화!$F$72*hourly1!C5048/hourly1!$C$8763+유형화!$F$73*hourly1!D5048/hourly1!$D$8763+유형화!$F$74*hourly1!E5048/hourly1!$E$8763</f>
        <v>76.078482273062249</v>
      </c>
      <c r="C5047" s="441">
        <f>hourly1!$F5048*유형화!$G$71/hourly1!$F$8763+유형화!$G$72*hourly1!$G5048/hourly1!$F$8763+유형화!$G$74*hourly1!I5048/hourly1!$I$8763</f>
        <v>0.36910748848921571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443">
        <f>유형화!$F$71*hourly1!B5049/hourly1!$B$8763+유형화!$F$72*hourly1!C5049/hourly1!$C$8763+유형화!$F$73*hourly1!D5049/hourly1!$D$8763+유형화!$F$74*hourly1!E5049/hourly1!$E$8763</f>
        <v>89.60620860287861</v>
      </c>
      <c r="C5048" s="441">
        <f>hourly1!$F5049*유형화!$G$71/hourly1!$F$8763+유형화!$G$72*hourly1!$G5049/hourly1!$F$8763+유형화!$G$74*hourly1!I5049/hourly1!$I$8763</f>
        <v>0.61489452484082507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443">
        <f>유형화!$F$71*hourly1!B5050/hourly1!$B$8763+유형화!$F$72*hourly1!C5050/hourly1!$C$8763+유형화!$F$73*hourly1!D5050/hourly1!$D$8763+유형화!$F$74*hourly1!E5050/hourly1!$E$8763</f>
        <v>374.32595557885412</v>
      </c>
      <c r="C5049" s="441">
        <f>hourly1!$F5050*유형화!$G$71/hourly1!$F$8763+유형화!$G$72*hourly1!$G5050/hourly1!$F$8763+유형화!$G$74*hourly1!I5050/hourly1!$I$8763</f>
        <v>0.53946503828992232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443">
        <f>유형화!$F$71*hourly1!B5051/hourly1!$B$8763+유형화!$F$72*hourly1!C5051/hourly1!$C$8763+유형화!$F$73*hourly1!D5051/hourly1!$D$8763+유형화!$F$74*hourly1!E5051/hourly1!$E$8763</f>
        <v>592.49462662066298</v>
      </c>
      <c r="C5050" s="441">
        <f>hourly1!$F5051*유형화!$G$71/hourly1!$F$8763+유형화!$G$72*hourly1!$G5051/hourly1!$F$8763+유형화!$G$74*hourly1!I5051/hourly1!$I$8763</f>
        <v>0.48388075363046423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443">
        <f>유형화!$F$71*hourly1!B5052/hourly1!$B$8763+유형화!$F$72*hourly1!C5052/hourly1!$C$8763+유형화!$F$73*hourly1!D5052/hourly1!$D$8763+유형화!$F$74*hourly1!E5052/hourly1!$E$8763</f>
        <v>727.5756468603962</v>
      </c>
      <c r="C5051" s="441">
        <f>hourly1!$F5052*유형화!$G$71/hourly1!$F$8763+유형화!$G$72*hourly1!$G5052/hourly1!$F$8763+유형화!$G$74*hourly1!I5052/hourly1!$I$8763</f>
        <v>0.42042044843522008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443">
        <f>유형화!$F$71*hourly1!B5053/hourly1!$B$8763+유형화!$F$72*hourly1!C5053/hourly1!$C$8763+유형화!$F$73*hourly1!D5053/hourly1!$D$8763+유형화!$F$74*hourly1!E5053/hourly1!$E$8763</f>
        <v>832.51498679062843</v>
      </c>
      <c r="C5052" s="441">
        <f>hourly1!$F5053*유형화!$G$71/hourly1!$F$8763+유형화!$G$72*hourly1!$G5053/hourly1!$F$8763+유형화!$G$74*hourly1!I5053/hourly1!$I$8763</f>
        <v>0.396609007789681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443">
        <f>유형화!$F$71*hourly1!B5054/hourly1!$B$8763+유형화!$F$72*hourly1!C5054/hourly1!$C$8763+유형화!$F$73*hourly1!D5054/hourly1!$D$8763+유형화!$F$74*hourly1!E5054/hourly1!$E$8763</f>
        <v>801.99922133968698</v>
      </c>
      <c r="C5053" s="441">
        <f>hourly1!$F5054*유형화!$G$71/hourly1!$F$8763+유형화!$G$72*hourly1!$G5054/hourly1!$F$8763+유형화!$G$74*hourly1!I5054/hourly1!$I$8763</f>
        <v>0.3846908863381715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443">
        <f>유형화!$F$71*hourly1!B5055/hourly1!$B$8763+유형화!$F$72*hourly1!C5055/hourly1!$C$8763+유형화!$F$73*hourly1!D5055/hourly1!$D$8763+유형화!$F$74*hourly1!E5055/hourly1!$E$8763</f>
        <v>701.16824752454647</v>
      </c>
      <c r="C5054" s="441">
        <f>hourly1!$F5055*유형화!$G$71/hourly1!$F$8763+유형화!$G$72*hourly1!$G5055/hourly1!$F$8763+유형화!$G$74*hourly1!I5055/hourly1!$I$8763</f>
        <v>0.4677937911211002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443">
        <f>유형화!$F$71*hourly1!B5056/hourly1!$B$8763+유형화!$F$72*hourly1!C5056/hourly1!$C$8763+유형화!$F$73*hourly1!D5056/hourly1!$D$8763+유형화!$F$74*hourly1!E5056/hourly1!$E$8763</f>
        <v>787.35578666830531</v>
      </c>
      <c r="C5055" s="441">
        <f>hourly1!$F5056*유형화!$G$71/hourly1!$F$8763+유형화!$G$72*hourly1!$G5056/hourly1!$F$8763+유형화!$G$74*hourly1!I5056/hourly1!$I$8763</f>
        <v>0.44004091397894446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443">
        <f>유형화!$F$71*hourly1!B5057/hourly1!$B$8763+유형화!$F$72*hourly1!C5057/hourly1!$C$8763+유형화!$F$73*hourly1!D5057/hourly1!$D$8763+유형화!$F$74*hourly1!E5057/hourly1!$E$8763</f>
        <v>944.58839675035699</v>
      </c>
      <c r="C5056" s="441">
        <f>hourly1!$F5057*유형화!$G$71/hourly1!$F$8763+유형화!$G$72*hourly1!$G5057/hourly1!$F$8763+유형화!$G$74*hourly1!I5057/hourly1!$I$8763</f>
        <v>0.34507549573988211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443">
        <f>유형화!$F$71*hourly1!B5058/hourly1!$B$8763+유형화!$F$72*hourly1!C5058/hourly1!$C$8763+유형화!$F$73*hourly1!D5058/hourly1!$D$8763+유형화!$F$74*hourly1!E5058/hourly1!$E$8763</f>
        <v>881.7472448680536</v>
      </c>
      <c r="C5057" s="441">
        <f>hourly1!$F5058*유형화!$G$71/hourly1!$F$8763+유형화!$G$72*hourly1!$G5058/hourly1!$F$8763+유형화!$G$74*hourly1!I5058/hourly1!$I$8763</f>
        <v>0.32927391079456919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443">
        <f>유형화!$F$71*hourly1!B5059/hourly1!$B$8763+유형화!$F$72*hourly1!C5059/hourly1!$C$8763+유형화!$F$73*hourly1!D5059/hourly1!$D$8763+유형화!$F$74*hourly1!E5059/hourly1!$E$8763</f>
        <v>788.63319032517529</v>
      </c>
      <c r="C5058" s="441">
        <f>hourly1!$F5059*유형화!$G$71/hourly1!$F$8763+유형화!$G$72*hourly1!$G5059/hourly1!$F$8763+유형화!$G$74*hourly1!I5059/hourly1!$I$8763</f>
        <v>0.34507919485407823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443">
        <f>유형화!$F$71*hourly1!B5060/hourly1!$B$8763+유형화!$F$72*hourly1!C5060/hourly1!$C$8763+유형화!$F$73*hourly1!D5060/hourly1!$D$8763+유형화!$F$74*hourly1!E5060/hourly1!$E$8763</f>
        <v>623.67814237380003</v>
      </c>
      <c r="C5059" s="441">
        <f>hourly1!$F5060*유형화!$G$71/hourly1!$F$8763+유형화!$G$72*hourly1!$G5060/hourly1!$F$8763+유형화!$G$74*hourly1!I5060/hourly1!$I$8763</f>
        <v>0.44004618976476584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443">
        <f>유형화!$F$71*hourly1!B5061/hourly1!$B$8763+유형화!$F$72*hourly1!C5061/hourly1!$C$8763+유형화!$F$73*hourly1!D5061/hourly1!$D$8763+유형화!$F$74*hourly1!E5061/hourly1!$E$8763</f>
        <v>248.38349220246084</v>
      </c>
      <c r="C5060" s="441">
        <f>hourly1!$F5061*유형화!$G$71/hourly1!$F$8763+유형화!$G$72*hourly1!$G5061/hourly1!$F$8763+유형화!$G$74*hourly1!I5061/hourly1!$I$8763</f>
        <v>0.53118538981824126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443">
        <f>유형화!$F$71*hourly1!B5062/hourly1!$B$8763+유형화!$F$72*hourly1!C5062/hourly1!$C$8763+유형화!$F$73*hourly1!D5062/hourly1!$D$8763+유형화!$F$74*hourly1!E5062/hourly1!$E$8763</f>
        <v>250.401531330442</v>
      </c>
      <c r="C5061" s="441">
        <f>hourly1!$F5062*유형화!$G$71/hourly1!$F$8763+유형화!$G$72*hourly1!$G5062/hourly1!$F$8763+유형화!$G$74*hourly1!I5062/hourly1!$I$8763</f>
        <v>0.53521360389542505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443">
        <f>유형화!$F$71*hourly1!B5063/hourly1!$B$8763+유형화!$F$72*hourly1!C5063/hourly1!$C$8763+유형화!$F$73*hourly1!D5063/hourly1!$D$8763+유형화!$F$74*hourly1!E5063/hourly1!$E$8763</f>
        <v>118.45474591288011</v>
      </c>
      <c r="C5062" s="441">
        <f>hourly1!$F5063*유형화!$G$71/hourly1!$F$8763+유형화!$G$72*hourly1!$G5063/hourly1!$F$8763+유형화!$G$74*hourly1!I5063/hourly1!$I$8763</f>
        <v>0.46394089080032663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443">
        <f>유형화!$F$71*hourly1!B5064/hourly1!$B$8763+유형화!$F$72*hourly1!C5064/hourly1!$C$8763+유형화!$F$73*hourly1!D5064/hourly1!$D$8763+유형화!$F$74*hourly1!E5064/hourly1!$E$8763</f>
        <v>96.507768564843062</v>
      </c>
      <c r="C5063" s="441">
        <f>hourly1!$F5064*유형화!$G$71/hourly1!$F$8763+유형화!$G$72*hourly1!$G5064/hourly1!$F$8763+유형화!$G$74*hourly1!I5064/hourly1!$I$8763</f>
        <v>0.39653229665102291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443">
        <f>유형화!$F$71*hourly1!B5065/hourly1!$B$8763+유형화!$F$72*hourly1!C5065/hourly1!$C$8763+유형화!$F$73*hourly1!D5065/hourly1!$D$8763+유형화!$F$74*hourly1!E5065/hourly1!$E$8763</f>
        <v>90.989645016036889</v>
      </c>
      <c r="C5064" s="441">
        <f>hourly1!$F5065*유형화!$G$71/hourly1!$F$8763+유형화!$G$72*hourly1!$G5065/hourly1!$F$8763+유형화!$G$74*hourly1!I5065/hourly1!$I$8763</f>
        <v>0.31750084313252169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443">
        <f>유형화!$F$71*hourly1!B5066/hourly1!$B$8763+유형화!$F$72*hourly1!C5066/hourly1!$C$8763+유형화!$F$73*hourly1!D5066/hourly1!$D$8763+유형화!$F$74*hourly1!E5066/hourly1!$E$8763</f>
        <v>86.735122771626166</v>
      </c>
      <c r="C5065" s="441">
        <f>hourly1!$F5066*유형화!$G$71/hourly1!$F$8763+유형화!$G$72*hourly1!$G5066/hourly1!$F$8763+유형화!$G$74*hourly1!I5066/hourly1!$I$8763</f>
        <v>0.29388551618059533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443">
        <f>유형화!$F$71*hourly1!B5067/hourly1!$B$8763+유형화!$F$72*hourly1!C5067/hourly1!$C$8763+유형화!$F$73*hourly1!D5067/hourly1!$D$8763+유형화!$F$74*hourly1!E5067/hourly1!$E$8763</f>
        <v>85.77660421007613</v>
      </c>
      <c r="C5066" s="441">
        <f>hourly1!$F5067*유형화!$G$71/hourly1!$F$8763+유형화!$G$72*hourly1!$G5067/hourly1!$F$8763+유형화!$G$74*hourly1!I5067/hourly1!$I$8763</f>
        <v>0.25107639528304521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443">
        <f>유형화!$F$71*hourly1!B5068/hourly1!$B$8763+유형화!$F$72*hourly1!C5068/hourly1!$C$8763+유형화!$F$73*hourly1!D5068/hourly1!$D$8763+유형화!$F$74*hourly1!E5068/hourly1!$E$8763</f>
        <v>83.403434345897907</v>
      </c>
      <c r="C5067" s="441">
        <f>hourly1!$F5068*유형화!$G$71/hourly1!$F$8763+유형화!$G$72*hourly1!$G5068/hourly1!$F$8763+유형화!$G$74*hourly1!I5068/hourly1!$I$8763</f>
        <v>0.23657489737464132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443">
        <f>유형화!$F$71*hourly1!B5069/hourly1!$B$8763+유형화!$F$72*hourly1!C5069/hourly1!$C$8763+유형화!$F$73*hourly1!D5069/hourly1!$D$8763+유형화!$F$74*hourly1!E5069/hourly1!$E$8763</f>
        <v>82.959625540446837</v>
      </c>
      <c r="C5068" s="441">
        <f>hourly1!$F5069*유형화!$G$71/hourly1!$F$8763+유형화!$G$72*hourly1!$G5069/hourly1!$F$8763+유형화!$G$74*hourly1!I5069/hourly1!$I$8763</f>
        <v>0.23218028906838825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443">
        <f>유형화!$F$71*hourly1!B5070/hourly1!$B$8763+유형화!$F$72*hourly1!C5070/hourly1!$C$8763+유형화!$F$73*hourly1!D5070/hourly1!$D$8763+유형화!$F$74*hourly1!E5070/hourly1!$E$8763</f>
        <v>81.508959361050117</v>
      </c>
      <c r="C5069" s="441">
        <f>hourly1!$F5070*유형화!$G$71/hourly1!$F$8763+유형화!$G$72*hourly1!$G5070/hourly1!$F$8763+유형화!$G$74*hourly1!I5070/hourly1!$I$8763</f>
        <v>0.2322006645170753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443">
        <f>유형화!$F$71*hourly1!B5071/hourly1!$B$8763+유형화!$F$72*hourly1!C5071/hourly1!$C$8763+유형화!$F$73*hourly1!D5071/hourly1!$D$8763+유형화!$F$74*hourly1!E5071/hourly1!$E$8763</f>
        <v>80.222221642065236</v>
      </c>
      <c r="C5070" s="441">
        <f>hourly1!$F5071*유형화!$G$71/hourly1!$F$8763+유형화!$G$72*hourly1!$G5071/hourly1!$F$8763+유형화!$G$74*hourly1!I5071/hourly1!$I$8763</f>
        <v>0.23129056114238764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443">
        <f>유형화!$F$71*hourly1!B5072/hourly1!$B$8763+유형화!$F$72*hourly1!C5072/hourly1!$C$8763+유형화!$F$73*hourly1!D5072/hourly1!$D$8763+유형화!$F$74*hourly1!E5072/hourly1!$E$8763</f>
        <v>81.031566932423445</v>
      </c>
      <c r="C5071" s="441">
        <f>hourly1!$F5072*유형화!$G$71/hourly1!$F$8763+유형화!$G$72*hourly1!$G5072/hourly1!$F$8763+유형화!$G$74*hourly1!I5072/hourly1!$I$8763</f>
        <v>0.36899669698697934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443">
        <f>유형화!$F$71*hourly1!B5073/hourly1!$B$8763+유형화!$F$72*hourly1!C5073/hourly1!$C$8763+유형화!$F$73*hourly1!D5073/hourly1!$D$8763+유형화!$F$74*hourly1!E5073/hourly1!$E$8763</f>
        <v>107.36377385334553</v>
      </c>
      <c r="C5072" s="441">
        <f>hourly1!$F5073*유형화!$G$71/hourly1!$F$8763+유형화!$G$72*hourly1!$G5073/hourly1!$F$8763+유형화!$G$74*hourly1!I5073/hourly1!$I$8763</f>
        <v>0.61472406238172006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443">
        <f>유형화!$F$71*hourly1!B5074/hourly1!$B$8763+유형화!$F$72*hourly1!C5074/hourly1!$C$8763+유형화!$F$73*hourly1!D5074/hourly1!$D$8763+유형화!$F$74*hourly1!E5074/hourly1!$E$8763</f>
        <v>490.37275616386552</v>
      </c>
      <c r="C5073" s="441">
        <f>hourly1!$F5074*유형화!$G$71/hourly1!$F$8763+유형화!$G$72*hourly1!$G5074/hourly1!$F$8763+유형화!$G$74*hourly1!I5074/hourly1!$I$8763</f>
        <v>0.53929675891460527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443">
        <f>유형화!$F$71*hourly1!B5075/hourly1!$B$8763+유형화!$F$72*hourly1!C5075/hourly1!$C$8763+유형화!$F$73*hourly1!D5075/hourly1!$D$8763+유형화!$F$74*hourly1!E5075/hourly1!$E$8763</f>
        <v>663.8436170096594</v>
      </c>
      <c r="C5074" s="441">
        <f>hourly1!$F5075*유형화!$G$71/hourly1!$F$8763+유형화!$G$72*hourly1!$G5075/hourly1!$F$8763+유형화!$G$74*hourly1!I5075/hourly1!$I$8763</f>
        <v>0.48374352255790776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443">
        <f>유형화!$F$71*hourly1!B5076/hourly1!$B$8763+유형화!$F$72*hourly1!C5076/hourly1!$C$8763+유형화!$F$73*hourly1!D5076/hourly1!$D$8763+유형화!$F$74*hourly1!E5076/hourly1!$E$8763</f>
        <v>787.0938944094313</v>
      </c>
      <c r="C5075" s="441">
        <f>hourly1!$F5076*유형화!$G$71/hourly1!$F$8763+유형화!$G$72*hourly1!$G5076/hourly1!$F$8763+유형화!$G$74*hourly1!I5076/hourly1!$I$8763</f>
        <v>0.42031596361948265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443">
        <f>유형화!$F$71*hourly1!B5077/hourly1!$B$8763+유형화!$F$72*hourly1!C5077/hourly1!$C$8763+유형화!$F$73*hourly1!D5077/hourly1!$D$8763+유형화!$F$74*hourly1!E5077/hourly1!$E$8763</f>
        <v>890.94576967593264</v>
      </c>
      <c r="C5076" s="441">
        <f>hourly1!$F5077*유형화!$G$71/hourly1!$F$8763+유형화!$G$72*hourly1!$G5077/hourly1!$F$8763+유형화!$G$74*hourly1!I5077/hourly1!$I$8763</f>
        <v>0.39651889494221326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443">
        <f>유형화!$F$71*hourly1!B5078/hourly1!$B$8763+유형화!$F$72*hourly1!C5078/hourly1!$C$8763+유형화!$F$73*hourly1!D5078/hourly1!$D$8763+유형화!$F$74*hourly1!E5078/hourly1!$E$8763</f>
        <v>849.42288410372987</v>
      </c>
      <c r="C5077" s="441">
        <f>hourly1!$F5078*유형화!$G$71/hourly1!$F$8763+유형화!$G$72*hourly1!$G5078/hourly1!$F$8763+유형화!$G$74*hourly1!I5078/hourly1!$I$8763</f>
        <v>0.38460556414679459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443">
        <f>유형화!$F$71*hourly1!B5079/hourly1!$B$8763+유형화!$F$72*hourly1!C5079/hourly1!$C$8763+유형화!$F$73*hourly1!D5079/hourly1!$D$8763+유형화!$F$74*hourly1!E5079/hourly1!$E$8763</f>
        <v>747.1096138770838</v>
      </c>
      <c r="C5078" s="441">
        <f>hourly1!$F5079*유형화!$G$71/hourly1!$F$8763+유형화!$G$72*hourly1!$G5079/hourly1!$F$8763+유형화!$G$74*hourly1!I5079/hourly1!$I$8763</f>
        <v>0.46766990111613638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443">
        <f>유형화!$F$71*hourly1!B5080/hourly1!$B$8763+유형화!$F$72*hourly1!C5080/hourly1!$C$8763+유형화!$F$73*hourly1!D5080/hourly1!$D$8763+유형화!$F$74*hourly1!E5080/hourly1!$E$8763</f>
        <v>821.16057986964802</v>
      </c>
      <c r="C5079" s="441">
        <f>hourly1!$F5080*유형화!$G$71/hourly1!$F$8763+유형화!$G$72*hourly1!$G5080/hourly1!$F$8763+유형화!$G$74*hourly1!I5080/hourly1!$I$8763</f>
        <v>0.43993321517874218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443">
        <f>유형화!$F$71*hourly1!B5081/hourly1!$B$8763+유형화!$F$72*hourly1!C5081/hourly1!$C$8763+유형화!$F$73*hourly1!D5081/hourly1!$D$8763+유형화!$F$74*hourly1!E5081/hourly1!$E$8763</f>
        <v>958.07262273721972</v>
      </c>
      <c r="C5080" s="441">
        <f>hourly1!$F5081*유형화!$G$71/hourly1!$F$8763+유형화!$G$72*hourly1!$G5081/hourly1!$F$8763+유형화!$G$74*hourly1!I5081/hourly1!$I$8763</f>
        <v>0.34502843815600964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443">
        <f>유형화!$F$71*hourly1!B5082/hourly1!$B$8763+유형화!$F$72*hourly1!C5082/hourly1!$C$8763+유형화!$F$73*hourly1!D5082/hourly1!$D$8763+유형화!$F$74*hourly1!E5082/hourly1!$E$8763</f>
        <v>898.80389030983781</v>
      </c>
      <c r="C5081" s="441">
        <f>hourly1!$F5082*유형화!$G$71/hourly1!$F$8763+유형화!$G$72*hourly1!$G5082/hourly1!$F$8763+유형화!$G$74*hourly1!I5082/hourly1!$I$8763</f>
        <v>0.32923946658369352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443">
        <f>유형화!$F$71*hourly1!B5083/hourly1!$B$8763+유형화!$F$72*hourly1!C5083/hourly1!$C$8763+유형화!$F$73*hourly1!D5083/hourly1!$D$8763+유형화!$F$74*hourly1!E5083/hourly1!$E$8763</f>
        <v>822.56654426768011</v>
      </c>
      <c r="C5082" s="441">
        <f>hourly1!$F5083*유형화!$G$71/hourly1!$F$8763+유형화!$G$72*hourly1!$G5083/hourly1!$F$8763+유형화!$G$74*hourly1!I5083/hourly1!$I$8763</f>
        <v>0.34503801946818924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443">
        <f>유형화!$F$71*hourly1!B5084/hourly1!$B$8763+유형화!$F$72*hourly1!C5084/hourly1!$C$8763+유형화!$F$73*hourly1!D5084/hourly1!$D$8763+유형화!$F$74*hourly1!E5084/hourly1!$E$8763</f>
        <v>666.70389635684637</v>
      </c>
      <c r="C5083" s="441">
        <f>hourly1!$F5084*유형화!$G$71/hourly1!$F$8763+유형화!$G$72*hourly1!$G5084/hourly1!$F$8763+유형화!$G$74*hourly1!I5084/hourly1!$I$8763</f>
        <v>0.43998221328153653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443">
        <f>유형화!$F$71*hourly1!B5085/hourly1!$B$8763+유형화!$F$72*hourly1!C5085/hourly1!$C$8763+유형화!$F$73*hourly1!D5085/hourly1!$D$8763+유형화!$F$74*hourly1!E5085/hourly1!$E$8763</f>
        <v>265.04798306080176</v>
      </c>
      <c r="C5084" s="441">
        <f>hourly1!$F5085*유형화!$G$71/hourly1!$F$8763+유형화!$G$72*hourly1!$G5085/hourly1!$F$8763+유형화!$G$74*hourly1!I5085/hourly1!$I$8763</f>
        <v>0.53109339709306802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443">
        <f>유형화!$F$71*hourly1!B5086/hourly1!$B$8763+유형화!$F$72*hourly1!C5086/hourly1!$C$8763+유형화!$F$73*hourly1!D5086/hourly1!$D$8763+유형화!$F$74*hourly1!E5086/hourly1!$E$8763</f>
        <v>270.24953039163341</v>
      </c>
      <c r="C5085" s="441">
        <f>hourly1!$F5086*유형화!$G$71/hourly1!$F$8763+유형화!$G$72*hourly1!$G5086/hourly1!$F$8763+유형화!$G$74*hourly1!I5086/hourly1!$I$8763</f>
        <v>0.53511342460604772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443">
        <f>유형화!$F$71*hourly1!B5087/hourly1!$B$8763+유형화!$F$72*hourly1!C5087/hourly1!$C$8763+유형화!$F$73*hourly1!D5087/hourly1!$D$8763+유형화!$F$74*hourly1!E5087/hourly1!$E$8763</f>
        <v>135.18341369226775</v>
      </c>
      <c r="C5086" s="441">
        <f>hourly1!$F5087*유형화!$G$71/hourly1!$F$8763+유형화!$G$72*hourly1!$G5087/hourly1!$F$8763+유형화!$G$74*hourly1!I5087/hourly1!$I$8763</f>
        <v>0.46384986833461517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443">
        <f>유형화!$F$71*hourly1!B5088/hourly1!$B$8763+유형화!$F$72*hourly1!C5088/hourly1!$C$8763+유형화!$F$73*hourly1!D5088/hourly1!$D$8763+유형화!$F$74*hourly1!E5088/hourly1!$E$8763</f>
        <v>108.53345127493647</v>
      </c>
      <c r="C5087" s="441">
        <f>hourly1!$F5088*유형화!$G$71/hourly1!$F$8763+유형화!$G$72*hourly1!$G5088/hourly1!$F$8763+유형화!$G$74*hourly1!I5088/hourly1!$I$8763</f>
        <v>0.39641234832512129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443">
        <f>유형화!$F$71*hourly1!B5089/hourly1!$B$8763+유형화!$F$72*hourly1!C5089/hourly1!$C$8763+유형화!$F$73*hourly1!D5089/hourly1!$D$8763+유형화!$F$74*hourly1!E5089/hourly1!$E$8763</f>
        <v>103.30610894126035</v>
      </c>
      <c r="C5088" s="441">
        <f>hourly1!$F5089*유형화!$G$71/hourly1!$F$8763+유형화!$G$72*hourly1!$G5089/hourly1!$F$8763+유형화!$G$74*hourly1!I5089/hourly1!$I$8763</f>
        <v>0.31741358042222212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443">
        <f>유형화!$F$71*hourly1!B5090/hourly1!$B$8763+유형화!$F$72*hourly1!C5090/hourly1!$C$8763+유형화!$F$73*hourly1!D5090/hourly1!$D$8763+유형화!$F$74*hourly1!E5090/hourly1!$E$8763</f>
        <v>99.845997712313263</v>
      </c>
      <c r="C5089" s="441">
        <f>hourly1!$F5090*유형화!$G$71/hourly1!$F$8763+유형화!$G$72*hourly1!$G5090/hourly1!$F$8763+유형화!$G$74*hourly1!I5090/hourly1!$I$8763</f>
        <v>0.29380395374463086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443">
        <f>유형화!$F$71*hourly1!B5091/hourly1!$B$8763+유형화!$F$72*hourly1!C5091/hourly1!$C$8763+유형화!$F$73*hourly1!D5091/hourly1!$D$8763+유형화!$F$74*hourly1!E5091/hourly1!$E$8763</f>
        <v>97.993353257153899</v>
      </c>
      <c r="C5090" s="441">
        <f>hourly1!$F5091*유형화!$G$71/hourly1!$F$8763+유형화!$G$72*hourly1!$G5091/hourly1!$F$8763+유형화!$G$74*hourly1!I5091/hourly1!$I$8763</f>
        <v>0.25101435931873911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443">
        <f>유형화!$F$71*hourly1!B5092/hourly1!$B$8763+유형화!$F$72*hourly1!C5092/hourly1!$C$8763+유형화!$F$73*hourly1!D5092/hourly1!$D$8763+유형화!$F$74*hourly1!E5092/hourly1!$E$8763</f>
        <v>95.235862822925327</v>
      </c>
      <c r="C5091" s="441">
        <f>hourly1!$F5092*유형화!$G$71/hourly1!$F$8763+유형화!$G$72*hourly1!$G5092/hourly1!$F$8763+유형화!$G$74*hourly1!I5092/hourly1!$I$8763</f>
        <v>0.23650437164004895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443">
        <f>유형화!$F$71*hourly1!B5093/hourly1!$B$8763+유형화!$F$72*hourly1!C5093/hourly1!$C$8763+유형화!$F$73*hourly1!D5093/hourly1!$D$8763+유형화!$F$74*hourly1!E5093/hourly1!$E$8763</f>
        <v>94.661900324555091</v>
      </c>
      <c r="C5092" s="441">
        <f>hourly1!$F5093*유형화!$G$71/hourly1!$F$8763+유형화!$G$72*hourly1!$G5093/hourly1!$F$8763+유형화!$G$74*hourly1!I5093/hourly1!$I$8763</f>
        <v>0.23200145812142969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443">
        <f>유형화!$F$71*hourly1!B5094/hourly1!$B$8763+유형화!$F$72*hourly1!C5094/hourly1!$C$8763+유형화!$F$73*hourly1!D5094/hourly1!$D$8763+유형화!$F$74*hourly1!E5094/hourly1!$E$8763</f>
        <v>93.959662048789895</v>
      </c>
      <c r="C5093" s="441">
        <f>hourly1!$F5094*유형화!$G$71/hourly1!$F$8763+유형화!$G$72*hourly1!$G5094/hourly1!$F$8763+유형화!$G$74*hourly1!I5094/hourly1!$I$8763</f>
        <v>0.23200727967819748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443">
        <f>유형화!$F$71*hourly1!B5095/hourly1!$B$8763+유형화!$F$72*hourly1!C5095/hourly1!$C$8763+유형화!$F$73*hourly1!D5095/hourly1!$D$8763+유형화!$F$74*hourly1!E5095/hourly1!$E$8763</f>
        <v>92.846844605642573</v>
      </c>
      <c r="C5094" s="441">
        <f>hourly1!$F5095*유형화!$G$71/hourly1!$F$8763+유형화!$G$72*hourly1!$G5095/hourly1!$F$8763+유형화!$G$74*hourly1!I5095/hourly1!$I$8763</f>
        <v>0.23117376615973509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443">
        <f>유형화!$F$71*hourly1!B5096/hourly1!$B$8763+유형화!$F$72*hourly1!C5096/hourly1!$C$8763+유형화!$F$73*hourly1!D5096/hourly1!$D$8763+유형화!$F$74*hourly1!E5096/hourly1!$E$8763</f>
        <v>93.771388837198529</v>
      </c>
      <c r="C5095" s="441">
        <f>hourly1!$F5096*유형화!$G$71/hourly1!$F$8763+유형화!$G$72*hourly1!$G5096/hourly1!$F$8763+유형화!$G$74*hourly1!I5096/hourly1!$I$8763</f>
        <v>0.36885497846441506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443">
        <f>유형화!$F$71*hourly1!B5097/hourly1!$B$8763+유형화!$F$72*hourly1!C5097/hourly1!$C$8763+유형화!$F$73*hourly1!D5097/hourly1!$D$8763+유형화!$F$74*hourly1!E5097/hourly1!$E$8763</f>
        <v>138.27052921161271</v>
      </c>
      <c r="C5096" s="441">
        <f>hourly1!$F5097*유형화!$G$71/hourly1!$F$8763+유형화!$G$72*hourly1!$G5097/hourly1!$F$8763+유형화!$G$74*hourly1!I5097/hourly1!$I$8763</f>
        <v>0.61456148328073812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443">
        <f>유형화!$F$71*hourly1!B5098/hourly1!$B$8763+유형화!$F$72*hourly1!C5098/hourly1!$C$8763+유형화!$F$73*hourly1!D5098/hourly1!$D$8763+유형화!$F$74*hourly1!E5098/hourly1!$E$8763</f>
        <v>809.01826443269738</v>
      </c>
      <c r="C5097" s="441">
        <f>hourly1!$F5098*유형화!$G$71/hourly1!$F$8763+유형화!$G$72*hourly1!$G5098/hourly1!$F$8763+유형화!$G$74*hourly1!I5098/hourly1!$I$8763</f>
        <v>0.53920240118199514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443">
        <f>유형화!$F$71*hourly1!B5099/hourly1!$B$8763+유형화!$F$72*hourly1!C5099/hourly1!$C$8763+유형화!$F$73*hourly1!D5099/hourly1!$D$8763+유형화!$F$74*hourly1!E5099/hourly1!$E$8763</f>
        <v>943.30227271198157</v>
      </c>
      <c r="C5098" s="441">
        <f>hourly1!$F5099*유형화!$G$71/hourly1!$F$8763+유형화!$G$72*hourly1!$G5099/hourly1!$F$8763+유형화!$G$74*hourly1!I5099/hourly1!$I$8763</f>
        <v>0.48365213624489778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443">
        <f>유형화!$F$71*hourly1!B5100/hourly1!$B$8763+유형화!$F$72*hourly1!C5100/hourly1!$C$8763+유형화!$F$73*hourly1!D5100/hourly1!$D$8763+유형화!$F$74*hourly1!E5100/hourly1!$E$8763</f>
        <v>1042.5941020984426</v>
      </c>
      <c r="C5099" s="441">
        <f>hourly1!$F5100*유형화!$G$71/hourly1!$F$8763+유형화!$G$72*hourly1!$G5100/hourly1!$F$8763+유형화!$G$74*hourly1!I5100/hourly1!$I$8763</f>
        <v>0.42028455146942406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443">
        <f>유형화!$F$71*hourly1!B5101/hourly1!$B$8763+유형화!$F$72*hourly1!C5101/hourly1!$C$8763+유형화!$F$73*hourly1!D5101/hourly1!$D$8763+유형화!$F$74*hourly1!E5101/hourly1!$E$8763</f>
        <v>1164.3583852832851</v>
      </c>
      <c r="C5100" s="441">
        <f>hourly1!$F5101*유형화!$G$71/hourly1!$F$8763+유형화!$G$72*hourly1!$G5101/hourly1!$F$8763+유형화!$G$74*hourly1!I5101/hourly1!$I$8763</f>
        <v>0.39650640285164984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443">
        <f>유형화!$F$71*hourly1!B5102/hourly1!$B$8763+유형화!$F$72*hourly1!C5102/hourly1!$C$8763+유형화!$F$73*hourly1!D5102/hourly1!$D$8763+유형화!$F$74*hourly1!E5102/hourly1!$E$8763</f>
        <v>1046.4640241784468</v>
      </c>
      <c r="C5101" s="441">
        <f>hourly1!$F5102*유형화!$G$71/hourly1!$F$8763+유형화!$G$72*hourly1!$G5102/hourly1!$F$8763+유형화!$G$74*hourly1!I5102/hourly1!$I$8763</f>
        <v>0.38461005159680306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443">
        <f>유형화!$F$71*hourly1!B5103/hourly1!$B$8763+유형화!$F$72*hourly1!C5103/hourly1!$C$8763+유형화!$F$73*hourly1!D5103/hourly1!$D$8763+유형화!$F$74*hourly1!E5103/hourly1!$E$8763</f>
        <v>784.41019315781671</v>
      </c>
      <c r="C5102" s="441">
        <f>hourly1!$F5103*유형화!$G$71/hourly1!$F$8763+유형화!$G$72*hourly1!$G5103/hourly1!$F$8763+유형화!$G$74*hourly1!I5103/hourly1!$I$8763</f>
        <v>0.46774539943046844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443">
        <f>유형화!$F$71*hourly1!B5104/hourly1!$B$8763+유형화!$F$72*hourly1!C5104/hourly1!$C$8763+유형화!$F$73*hourly1!D5104/hourly1!$D$8763+유형화!$F$74*hourly1!E5104/hourly1!$E$8763</f>
        <v>878.65535888998397</v>
      </c>
      <c r="C5103" s="441">
        <f>hourly1!$F5104*유형화!$G$71/hourly1!$F$8763+유형화!$G$72*hourly1!$G5104/hourly1!$F$8763+유형화!$G$74*hourly1!I5104/hourly1!$I$8763</f>
        <v>0.44007026432764901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443">
        <f>유형화!$F$71*hourly1!B5105/hourly1!$B$8763+유형화!$F$72*hourly1!C5105/hourly1!$C$8763+유형화!$F$73*hourly1!D5105/hourly1!$D$8763+유형화!$F$74*hourly1!E5105/hourly1!$E$8763</f>
        <v>1157.2872408281592</v>
      </c>
      <c r="C5104" s="441">
        <f>hourly1!$F5105*유형화!$G$71/hourly1!$F$8763+유형화!$G$72*hourly1!$G5105/hourly1!$F$8763+유형화!$G$74*hourly1!I5105/hourly1!$I$8763</f>
        <v>0.34509126245612803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443">
        <f>유형화!$F$71*hourly1!B5106/hourly1!$B$8763+유형화!$F$72*hourly1!C5106/hourly1!$C$8763+유형화!$F$73*hourly1!D5106/hourly1!$D$8763+유형화!$F$74*hourly1!E5106/hourly1!$E$8763</f>
        <v>1077.1563854309763</v>
      </c>
      <c r="C5105" s="441">
        <f>hourly1!$F5106*유형화!$G$71/hourly1!$F$8763+유형화!$G$72*hourly1!$G5106/hourly1!$F$8763+유형화!$G$74*hourly1!I5106/hourly1!$I$8763</f>
        <v>0.32928846468648793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443">
        <f>유형화!$F$71*hourly1!B5107/hourly1!$B$8763+유형화!$F$72*hourly1!C5107/hourly1!$C$8763+유형화!$F$73*hourly1!D5107/hourly1!$D$8763+유형화!$F$74*hourly1!E5107/hourly1!$E$8763</f>
        <v>1005.0694142774122</v>
      </c>
      <c r="C5106" s="441">
        <f>hourly1!$F5107*유형화!$G$71/hourly1!$F$8763+유형화!$G$72*hourly1!$G5107/hourly1!$F$8763+유형화!$G$74*hourly1!I5107/hourly1!$I$8763</f>
        <v>0.34508823039531089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443">
        <f>유형화!$F$71*hourly1!B5108/hourly1!$B$8763+유형화!$F$72*hourly1!C5108/hourly1!$C$8763+유형화!$F$73*hourly1!D5108/hourly1!$D$8763+유형화!$F$74*hourly1!E5108/hourly1!$E$8763</f>
        <v>736.00867529008985</v>
      </c>
      <c r="C5107" s="441">
        <f>hourly1!$F5108*유형화!$G$71/hourly1!$F$8763+유형화!$G$72*hourly1!$G5108/hourly1!$F$8763+유형화!$G$74*hourly1!I5108/hourly1!$I$8763</f>
        <v>0.44005085913842323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443">
        <f>유형화!$F$71*hourly1!B5109/hourly1!$B$8763+유형화!$F$72*hourly1!C5109/hourly1!$C$8763+유형화!$F$73*hourly1!D5109/hourly1!$D$8763+유형화!$F$74*hourly1!E5109/hourly1!$E$8763</f>
        <v>270.69934941184999</v>
      </c>
      <c r="C5108" s="441">
        <f>hourly1!$F5109*유형화!$G$71/hourly1!$F$8763+유형화!$G$72*hourly1!$G5109/hourly1!$F$8763+유형화!$G$74*hourly1!I5109/hourly1!$I$8763</f>
        <v>0.53115270420263916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443">
        <f>유형화!$F$71*hourly1!B5110/hourly1!$B$8763+유형화!$F$72*hourly1!C5110/hourly1!$C$8763+유형화!$F$73*hourly1!D5110/hourly1!$D$8763+유형화!$F$74*hourly1!E5110/hourly1!$E$8763</f>
        <v>263.55037799410559</v>
      </c>
      <c r="C5109" s="441">
        <f>hourly1!$F5110*유형화!$G$71/hourly1!$F$8763+유형화!$G$72*hourly1!$G5110/hourly1!$F$8763+유형화!$G$74*hourly1!I5110/hourly1!$I$8763</f>
        <v>0.53514671663381308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443">
        <f>유형화!$F$71*hourly1!B5111/hourly1!$B$8763+유형화!$F$72*hourly1!C5111/hourly1!$C$8763+유형화!$F$73*hourly1!D5111/hourly1!$D$8763+유형화!$F$74*hourly1!E5111/hourly1!$E$8763</f>
        <v>129.10109080297701</v>
      </c>
      <c r="C5110" s="441">
        <f>hourly1!$F5111*유형화!$G$71/hourly1!$F$8763+유형화!$G$72*hourly1!$G5111/hourly1!$F$8763+유형화!$G$74*hourly1!I5111/hourly1!$I$8763</f>
        <v>0.46388182625562074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443">
        <f>유형화!$F$71*hourly1!B5112/hourly1!$B$8763+유형화!$F$72*hourly1!C5112/hourly1!$C$8763+유형화!$F$73*hourly1!D5112/hourly1!$D$8763+유형화!$F$74*hourly1!E5112/hourly1!$E$8763</f>
        <v>102.75152639344562</v>
      </c>
      <c r="C5111" s="441">
        <f>hourly1!$F5112*유형화!$G$71/hourly1!$F$8763+유형화!$G$72*hourly1!$G5112/hourly1!$F$8763+유형화!$G$74*hourly1!I5112/hourly1!$I$8763</f>
        <v>0.39646243796980962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443">
        <f>유형화!$F$71*hourly1!B5113/hourly1!$B$8763+유형화!$F$72*hourly1!C5113/hourly1!$C$8763+유형화!$F$73*hourly1!D5113/hourly1!$D$8763+유형화!$F$74*hourly1!E5113/hourly1!$E$8763</f>
        <v>97.314079932308971</v>
      </c>
      <c r="C5112" s="441">
        <f>hourly1!$F5113*유형화!$G$71/hourly1!$F$8763+유형화!$G$72*hourly1!$G5113/hourly1!$F$8763+유형화!$G$74*hourly1!I5113/hourly1!$I$8763</f>
        <v>0.31746251788380142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443">
        <f>유형화!$F$71*hourly1!B5114/hourly1!$B$8763+유형화!$F$72*hourly1!C5114/hourly1!$C$8763+유형화!$F$73*hourly1!D5114/hourly1!$D$8763+유형화!$F$74*hourly1!E5114/hourly1!$E$8763</f>
        <v>95.776790077103129</v>
      </c>
      <c r="C5113" s="441">
        <f>hourly1!$F5114*유형화!$G$71/hourly1!$F$8763+유형화!$G$72*hourly1!$G5114/hourly1!$F$8763+유형화!$G$74*hourly1!I5114/hourly1!$I$8763</f>
        <v>0.29383275832238787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443">
        <f>유형화!$F$71*hourly1!B5115/hourly1!$B$8763+유형화!$F$72*hourly1!C5115/hourly1!$C$8763+유형화!$F$73*hourly1!D5115/hourly1!$D$8763+유형화!$F$74*hourly1!E5115/hourly1!$E$8763</f>
        <v>94.026016298630964</v>
      </c>
      <c r="C5114" s="441">
        <f>hourly1!$F5115*유형화!$G$71/hourly1!$F$8763+유형화!$G$72*hourly1!$G5115/hourly1!$F$8763+유형화!$G$74*hourly1!I5115/hourly1!$I$8763</f>
        <v>0.25103473476742622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443">
        <f>유형화!$F$71*hourly1!B5116/hourly1!$B$8763+유형화!$F$72*hourly1!C5116/hourly1!$C$8763+유형화!$F$73*hourly1!D5116/hourly1!$D$8763+유형화!$F$74*hourly1!E5116/hourly1!$E$8763</f>
        <v>91.670692041754521</v>
      </c>
      <c r="C5115" s="441">
        <f>hourly1!$F5116*유형화!$G$71/hourly1!$F$8763+유형화!$G$72*hourly1!$G5116/hourly1!$F$8763+유형화!$G$74*hourly1!I5116/hourly1!$I$8763</f>
        <v>0.23652535350089934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443">
        <f>유형화!$F$71*hourly1!B5117/hourly1!$B$8763+유형화!$F$72*hourly1!C5117/hourly1!$C$8763+유형화!$F$73*hourly1!D5117/hourly1!$D$8763+유형화!$F$74*hourly1!E5117/hourly1!$E$8763</f>
        <v>90.5904224329024</v>
      </c>
      <c r="C5116" s="441">
        <f>hourly1!$F5117*유형화!$G$71/hourly1!$F$8763+유형화!$G$72*hourly1!$G5117/hourly1!$F$8763+유형화!$G$74*hourly1!I5117/hourly1!$I$8763</f>
        <v>0.2320534882850413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443">
        <f>유형화!$F$71*hourly1!B5118/hourly1!$B$8763+유형화!$F$72*hourly1!C5118/hourly1!$C$8763+유형화!$F$73*hourly1!D5118/hourly1!$D$8763+유형화!$F$74*hourly1!E5118/hourly1!$E$8763</f>
        <v>89.563057196114059</v>
      </c>
      <c r="C5117" s="441">
        <f>hourly1!$F5118*유형화!$G$71/hourly1!$F$8763+유형화!$G$72*hourly1!$G5118/hourly1!$F$8763+유형화!$G$74*hourly1!I5118/hourly1!$I$8763</f>
        <v>0.232065919734389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443">
        <f>유형화!$F$71*hourly1!B5119/hourly1!$B$8763+유형화!$F$72*hourly1!C5119/hourly1!$C$8763+유형화!$F$73*hourly1!D5119/hourly1!$D$8763+유형화!$F$74*hourly1!E5119/hourly1!$E$8763</f>
        <v>88.549589238274265</v>
      </c>
      <c r="C5118" s="441">
        <f>hourly1!$F5119*유형화!$G$71/hourly1!$F$8763+유형화!$G$72*hourly1!$G5119/hourly1!$F$8763+유형화!$G$74*hourly1!I5119/hourly1!$I$8763</f>
        <v>0.2312093019125048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443">
        <f>유형화!$F$71*hourly1!B5120/hourly1!$B$8763+유형화!$F$72*hourly1!C5120/hourly1!$C$8763+유형화!$F$73*hourly1!D5120/hourly1!$D$8763+유형화!$F$74*hourly1!E5120/hourly1!$E$8763</f>
        <v>89.451342001656982</v>
      </c>
      <c r="C5119" s="441">
        <f>hourly1!$F5120*유형화!$G$71/hourly1!$F$8763+유형화!$G$72*hourly1!$G5120/hourly1!$F$8763+유형화!$G$74*hourly1!I5120/hourly1!$I$8763</f>
        <v>0.3689007019415288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443">
        <f>유형화!$F$71*hourly1!B5121/hourly1!$B$8763+유형화!$F$72*hourly1!C5121/hourly1!$C$8763+유형화!$F$73*hourly1!D5121/hourly1!$D$8763+유형화!$F$74*hourly1!E5121/hourly1!$E$8763</f>
        <v>126.94836044398788</v>
      </c>
      <c r="C5120" s="441">
        <f>hourly1!$F5121*유형화!$G$71/hourly1!$F$8763+유형화!$G$72*hourly1!$G5121/hourly1!$F$8763+유형화!$G$74*hourly1!I5121/hourly1!$I$8763</f>
        <v>0.61463504107614686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443">
        <f>유형화!$F$71*hourly1!B5122/hourly1!$B$8763+유형화!$F$72*hourly1!C5122/hourly1!$C$8763+유형화!$F$73*hourly1!D5122/hourly1!$D$8763+유형화!$F$74*hourly1!E5122/hourly1!$E$8763</f>
        <v>735.01040549584491</v>
      </c>
      <c r="C5121" s="441">
        <f>hourly1!$F5122*유형화!$G$71/hourly1!$F$8763+유형화!$G$72*hourly1!$G5122/hourly1!$F$8763+유형화!$G$74*hourly1!I5122/hourly1!$I$8763</f>
        <v>0.53925637186452913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443">
        <f>유형화!$F$71*hourly1!B5123/hourly1!$B$8763+유형화!$F$72*hourly1!C5123/hourly1!$C$8763+유형화!$F$73*hourly1!D5123/hourly1!$D$8763+유형화!$F$74*hourly1!E5123/hourly1!$E$8763</f>
        <v>854.8741637248371</v>
      </c>
      <c r="C5122" s="441">
        <f>hourly1!$F5123*유형화!$G$71/hourly1!$F$8763+유형화!$G$72*hourly1!$G5123/hourly1!$F$8763+유형화!$G$74*hourly1!I5123/hourly1!$I$8763</f>
        <v>0.48371496054501617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443">
        <f>유형화!$F$71*hourly1!B5124/hourly1!$B$8763+유형화!$F$72*hourly1!C5124/hourly1!$C$8763+유형화!$F$73*hourly1!D5124/hourly1!$D$8763+유형화!$F$74*hourly1!E5124/hourly1!$E$8763</f>
        <v>1011.9429208658063</v>
      </c>
      <c r="C5123" s="441">
        <f>hourly1!$F5124*유형화!$G$71/hourly1!$F$8763+유형화!$G$72*hourly1!$G5124/hourly1!$F$8763+유형화!$G$74*hourly1!I5124/hourly1!$I$8763</f>
        <v>0.42028455146942406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443">
        <f>유형화!$F$71*hourly1!B5125/hourly1!$B$8763+유형화!$F$72*hourly1!C5125/hourly1!$C$8763+유형화!$F$73*hourly1!D5125/hourly1!$D$8763+유형화!$F$74*hourly1!E5125/hourly1!$E$8763</f>
        <v>1146.6407565137251</v>
      </c>
      <c r="C5124" s="441">
        <f>hourly1!$F5125*유형화!$G$71/hourly1!$F$8763+유형화!$G$72*hourly1!$G5125/hourly1!$F$8763+유형화!$G$74*hourly1!I5125/hourly1!$I$8763</f>
        <v>0.39649021164688958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443">
        <f>유형화!$F$71*hourly1!B5126/hourly1!$B$8763+유형화!$F$72*hourly1!C5126/hourly1!$C$8763+유형화!$F$73*hourly1!D5126/hourly1!$D$8763+유형화!$F$74*hourly1!E5126/hourly1!$E$8763</f>
        <v>1085.3923329781474</v>
      </c>
      <c r="C5125" s="441">
        <f>hourly1!$F5126*유형화!$G$71/hourly1!$F$8763+유형화!$G$72*hourly1!$G5126/hourly1!$F$8763+유형화!$G$74*hourly1!I5126/hourly1!$I$8763</f>
        <v>0.38458640152243417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443">
        <f>유형화!$F$71*hourly1!B5127/hourly1!$B$8763+유형화!$F$72*hourly1!C5127/hourly1!$C$8763+유형화!$F$73*hourly1!D5127/hourly1!$D$8763+유형화!$F$74*hourly1!E5127/hourly1!$E$8763</f>
        <v>883.08368665138005</v>
      </c>
      <c r="C5126" s="441">
        <f>hourly1!$F5127*유형화!$G$71/hourly1!$F$8763+유형화!$G$72*hourly1!$G5127/hourly1!$F$8763+유형화!$G$74*hourly1!I5127/hourly1!$I$8763</f>
        <v>0.46764267321000397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443">
        <f>유형화!$F$71*hourly1!B5128/hourly1!$B$8763+유형화!$F$72*hourly1!C5128/hourly1!$C$8763+유형화!$F$73*hourly1!D5128/hourly1!$D$8763+유형화!$F$74*hourly1!E5128/hourly1!$E$8763</f>
        <v>1021.772441532618</v>
      </c>
      <c r="C5127" s="441">
        <f>hourly1!$F5128*유형화!$G$71/hourly1!$F$8763+유형화!$G$72*hourly1!$G5128/hourly1!$F$8763+유형화!$G$74*hourly1!I5128/hourly1!$I$8763</f>
        <v>0.43990398611247084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443">
        <f>유형화!$F$71*hourly1!B5129/hourly1!$B$8763+유형화!$F$72*hourly1!C5129/hourly1!$C$8763+유형화!$F$73*hourly1!D5129/hourly1!$D$8763+유형화!$F$74*hourly1!E5129/hourly1!$E$8763</f>
        <v>1256.4748926840589</v>
      </c>
      <c r="C5128" s="441">
        <f>hourly1!$F5129*유형화!$G$71/hourly1!$F$8763+유형화!$G$72*hourly1!$G5129/hourly1!$F$8763+유형화!$G$74*hourly1!I5129/hourly1!$I$8763</f>
        <v>0.34499381202148494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443">
        <f>유형화!$F$71*hourly1!B5130/hourly1!$B$8763+유형화!$F$72*hourly1!C5130/hourly1!$C$8763+유형화!$F$73*hourly1!D5130/hourly1!$D$8763+유형화!$F$74*hourly1!E5130/hourly1!$E$8763</f>
        <v>1180.8107745058173</v>
      </c>
      <c r="C5129" s="441">
        <f>hourly1!$F5130*유형화!$G$71/hourly1!$F$8763+유형화!$G$72*hourly1!$G5130/hourly1!$F$8763+유형화!$G$74*hourly1!I5130/hourly1!$I$8763</f>
        <v>0.32919380374779666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443">
        <f>유형화!$F$71*hourly1!B5131/hourly1!$B$8763+유형화!$F$72*hourly1!C5131/hourly1!$C$8763+유형화!$F$73*hourly1!D5131/hourly1!$D$8763+유형화!$F$74*hourly1!E5131/hourly1!$E$8763</f>
        <v>1113.7484476159486</v>
      </c>
      <c r="C5130" s="441">
        <f>hourly1!$F5131*유형화!$G$71/hourly1!$F$8763+유형화!$G$72*hourly1!$G5131/hourly1!$F$8763+유형화!$G$74*hourly1!I5131/hourly1!$I$8763</f>
        <v>0.3449876872586356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443">
        <f>유형화!$F$71*hourly1!B5132/hourly1!$B$8763+유형화!$F$72*hourly1!C5132/hourly1!$C$8763+유형화!$F$73*hourly1!D5132/hourly1!$D$8763+유형화!$F$74*hourly1!E5132/hourly1!$E$8763</f>
        <v>893.7916700322013</v>
      </c>
      <c r="C5131" s="441">
        <f>hourly1!$F5132*유형화!$G$71/hourly1!$F$8763+유형화!$G$72*hourly1!$G5132/hourly1!$F$8763+유형화!$G$74*hourly1!I5132/hourly1!$I$8763</f>
        <v>0.43989907417394747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443">
        <f>유형화!$F$71*hourly1!B5133/hourly1!$B$8763+유형화!$F$72*hourly1!C5133/hourly1!$C$8763+유형화!$F$73*hourly1!D5133/hourly1!$D$8763+유형화!$F$74*hourly1!E5133/hourly1!$E$8763</f>
        <v>293.24082007271033</v>
      </c>
      <c r="C5132" s="441">
        <f>hourly1!$F5133*유형화!$G$71/hourly1!$F$8763+유형화!$G$72*hourly1!$G5133/hourly1!$F$8763+유형화!$G$74*hourly1!I5133/hourly1!$I$8763</f>
        <v>0.53098139276650558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443">
        <f>유형화!$F$71*hourly1!B5134/hourly1!$B$8763+유형화!$F$72*hourly1!C5134/hourly1!$C$8763+유형화!$F$73*hourly1!D5134/hourly1!$D$8763+유형화!$F$74*hourly1!E5134/hourly1!$E$8763</f>
        <v>294.31874970808428</v>
      </c>
      <c r="C5133" s="441">
        <f>hourly1!$F5134*유형화!$G$71/hourly1!$F$8763+유형화!$G$72*hourly1!$G5134/hourly1!$F$8763+유형화!$G$74*hourly1!I5134/hourly1!$I$8763</f>
        <v>0.53499402205109237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443">
        <f>유형화!$F$71*hourly1!B5135/hourly1!$B$8763+유형화!$F$72*hourly1!C5135/hourly1!$C$8763+유형화!$F$73*hourly1!D5135/hourly1!$D$8763+유형화!$F$74*hourly1!E5135/hourly1!$E$8763</f>
        <v>148.44089000360029</v>
      </c>
      <c r="C5134" s="441">
        <f>hourly1!$F5135*유형화!$G$71/hourly1!$F$8763+유형화!$G$72*hourly1!$G5135/hourly1!$F$8763+유형화!$G$74*hourly1!I5135/hourly1!$I$8763</f>
        <v>0.46376460678445391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443">
        <f>유형화!$F$71*hourly1!B5136/hourly1!$B$8763+유형화!$F$72*hourly1!C5136/hourly1!$C$8763+유형화!$F$73*hourly1!D5136/hourly1!$D$8763+유형화!$F$74*hourly1!E5136/hourly1!$E$8763</f>
        <v>116.21007414852608</v>
      </c>
      <c r="C5135" s="441">
        <f>hourly1!$F5136*유형화!$G$71/hourly1!$F$8763+유형화!$G$72*hourly1!$G5136/hourly1!$F$8763+유형화!$G$74*hourly1!I5136/hourly1!$I$8763</f>
        <v>0.39630101105193849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443">
        <f>유형화!$F$71*hourly1!B5137/hourly1!$B$8763+유형화!$F$72*hourly1!C5137/hourly1!$C$8763+유형화!$F$73*hourly1!D5137/hourly1!$D$8763+유형화!$F$74*hourly1!E5137/hourly1!$E$8763</f>
        <v>111.67819516884606</v>
      </c>
      <c r="C5136" s="441">
        <f>hourly1!$F5137*유형화!$G$71/hourly1!$F$8763+유형화!$G$72*hourly1!$G5137/hourly1!$F$8763+유형화!$G$74*hourly1!I5137/hourly1!$I$8763</f>
        <v>0.31734984650385878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443">
        <f>유형화!$F$71*hourly1!B5138/hourly1!$B$8763+유형화!$F$72*hourly1!C5138/hourly1!$C$8763+유형화!$F$73*hourly1!D5138/hourly1!$D$8763+유형화!$F$74*hourly1!E5138/hourly1!$E$8763</f>
        <v>107.721955767566</v>
      </c>
      <c r="C5137" s="441">
        <f>hourly1!$F5138*유형화!$G$71/hourly1!$F$8763+유형화!$G$72*hourly1!$G5138/hourly1!$F$8763+유형화!$G$74*hourly1!I5138/hourly1!$I$8763</f>
        <v>0.29375574397764814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443">
        <f>유형화!$F$71*hourly1!B5139/hourly1!$B$8763+유형화!$F$72*hourly1!C5139/hourly1!$C$8763+유형화!$F$73*hourly1!D5139/hourly1!$D$8763+유형화!$F$74*hourly1!E5139/hourly1!$E$8763</f>
        <v>103.54493781949401</v>
      </c>
      <c r="C5138" s="441">
        <f>hourly1!$F5139*유형화!$G$71/hourly1!$F$8763+유형화!$G$72*hourly1!$G5139/hourly1!$F$8763+유형화!$G$74*hourly1!I5139/hourly1!$I$8763</f>
        <v>0.24988649333620869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443">
        <f>유형화!$F$71*hourly1!B5140/hourly1!$B$8763+유형화!$F$72*hourly1!C5140/hourly1!$C$8763+유형화!$F$73*hourly1!D5140/hourly1!$D$8763+유형화!$F$74*hourly1!E5140/hourly1!$E$8763</f>
        <v>99.030200007971558</v>
      </c>
      <c r="C5139" s="441">
        <f>hourly1!$F5140*유형화!$G$71/hourly1!$F$8763+유형화!$G$72*hourly1!$G5140/hourly1!$F$8763+유형화!$G$74*hourly1!I5140/hourly1!$I$8763</f>
        <v>0.25315602515588237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443">
        <f>유형화!$F$71*hourly1!B5141/hourly1!$B$8763+유형화!$F$72*hourly1!C5141/hourly1!$C$8763+유형화!$F$73*hourly1!D5141/hourly1!$D$8763+유형화!$F$74*hourly1!E5141/hourly1!$E$8763</f>
        <v>98.742721173310471</v>
      </c>
      <c r="C5140" s="441">
        <f>hourly1!$F5141*유형화!$G$71/hourly1!$F$8763+유형화!$G$72*hourly1!$G5141/hourly1!$F$8763+유형화!$G$74*hourly1!I5141/hourly1!$I$8763</f>
        <v>0.24041130328457236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443">
        <f>유형화!$F$71*hourly1!B5142/hourly1!$B$8763+유형화!$F$72*hourly1!C5142/hourly1!$C$8763+유형화!$F$73*hourly1!D5142/hourly1!$D$8763+유형화!$F$74*hourly1!E5142/hourly1!$E$8763</f>
        <v>96.766832284743757</v>
      </c>
      <c r="C5141" s="441">
        <f>hourly1!$F5142*유형화!$G$71/hourly1!$F$8763+유형화!$G$72*hourly1!$G5142/hourly1!$F$8763+유형화!$G$74*hourly1!I5142/hourly1!$I$8763</f>
        <v>0.23081046463269927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443">
        <f>유형화!$F$71*hourly1!B5143/hourly1!$B$8763+유형화!$F$72*hourly1!C5143/hourly1!$C$8763+유형화!$F$73*hourly1!D5143/hourly1!$D$8763+유형화!$F$74*hourly1!E5143/hourly1!$E$8763</f>
        <v>95.70798449107852</v>
      </c>
      <c r="C5142" s="441">
        <f>hourly1!$F5143*유형화!$G$71/hourly1!$F$8763+유형화!$G$72*hourly1!$G5143/hourly1!$F$8763+유형화!$G$74*hourly1!I5143/hourly1!$I$8763</f>
        <v>0.23081907568541815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443">
        <f>유형화!$F$71*hourly1!B5144/hourly1!$B$8763+유형화!$F$72*hourly1!C5144/hourly1!$C$8763+유형화!$F$73*hourly1!D5144/hourly1!$D$8763+유형화!$F$74*hourly1!E5144/hourly1!$E$8763</f>
        <v>95.882793650190621</v>
      </c>
      <c r="C5143" s="441">
        <f>hourly1!$F5144*유형화!$G$71/hourly1!$F$8763+유형화!$G$72*hourly1!$G5144/hourly1!$F$8763+유형화!$G$74*hourly1!I5144/hourly1!$I$8763</f>
        <v>0.25975482039331549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443">
        <f>유형화!$F$71*hourly1!B5145/hourly1!$B$8763+유형화!$F$72*hourly1!C5145/hourly1!$C$8763+유형화!$F$73*hourly1!D5145/hourly1!$D$8763+유형화!$F$74*hourly1!E5145/hourly1!$E$8763</f>
        <v>141.44606759740046</v>
      </c>
      <c r="C5144" s="441">
        <f>hourly1!$F5145*유형화!$G$71/hourly1!$F$8763+유형화!$G$72*hourly1!$G5145/hourly1!$F$8763+유형화!$G$74*hourly1!I5145/hourly1!$I$8763</f>
        <v>0.33046169029883415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443">
        <f>유형화!$F$71*hourly1!B5146/hourly1!$B$8763+유형화!$F$72*hourly1!C5146/hourly1!$C$8763+유형화!$F$73*hourly1!D5146/hourly1!$D$8763+유형화!$F$74*hourly1!E5146/hourly1!$E$8763</f>
        <v>264.32989643849288</v>
      </c>
      <c r="C5145" s="441">
        <f>hourly1!$F5146*유형화!$G$71/hourly1!$F$8763+유형화!$G$72*hourly1!$G5146/hourly1!$F$8763+유형화!$G$74*hourly1!I5146/hourly1!$I$8763</f>
        <v>0.4083935972828307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443">
        <f>유형화!$F$71*hourly1!B5147/hourly1!$B$8763+유형화!$F$72*hourly1!C5147/hourly1!$C$8763+유형화!$F$73*hourly1!D5147/hourly1!$D$8763+유형화!$F$74*hourly1!E5147/hourly1!$E$8763</f>
        <v>259.69832266743219</v>
      </c>
      <c r="C5146" s="441">
        <f>hourly1!$F5147*유형화!$G$71/hourly1!$F$8763+유형화!$G$72*hourly1!$G5147/hourly1!$F$8763+유형화!$G$74*hourly1!I5147/hourly1!$I$8763</f>
        <v>0.52711982075179742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443">
        <f>유형화!$F$71*hourly1!B5148/hourly1!$B$8763+유형화!$F$72*hourly1!C5148/hourly1!$C$8763+유형화!$F$73*hourly1!D5148/hourly1!$D$8763+유형화!$F$74*hourly1!E5148/hourly1!$E$8763</f>
        <v>274.15233279596413</v>
      </c>
      <c r="C5147" s="441">
        <f>hourly1!$F5148*유형화!$G$71/hourly1!$F$8763+유형화!$G$72*hourly1!$G5148/hourly1!$F$8763+유형화!$G$74*hourly1!I5148/hourly1!$I$8763</f>
        <v>0.52366781951218533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443">
        <f>유형화!$F$71*hourly1!B5149/hourly1!$B$8763+유형화!$F$72*hourly1!C5149/hourly1!$C$8763+유형화!$F$73*hourly1!D5149/hourly1!$D$8763+유형화!$F$74*hourly1!E5149/hourly1!$E$8763</f>
        <v>286.87355177461433</v>
      </c>
      <c r="C5148" s="441">
        <f>hourly1!$F5149*유형화!$G$71/hourly1!$F$8763+유형화!$G$72*hourly1!$G5149/hourly1!$F$8763+유형화!$G$74*hourly1!I5149/hourly1!$I$8763</f>
        <v>0.49307359817886587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443">
        <f>유형화!$F$71*hourly1!B5150/hourly1!$B$8763+유형화!$F$72*hourly1!C5150/hourly1!$C$8763+유형화!$F$73*hourly1!D5150/hourly1!$D$8763+유형화!$F$74*hourly1!E5150/hourly1!$E$8763</f>
        <v>277.26827873950293</v>
      </c>
      <c r="C5149" s="441">
        <f>hourly1!$F5150*유형화!$G$71/hourly1!$F$8763+유형화!$G$72*hourly1!$G5150/hourly1!$F$8763+유형화!$G$74*hourly1!I5150/hourly1!$I$8763</f>
        <v>0.51339295374079841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443">
        <f>유형화!$F$71*hourly1!B5151/hourly1!$B$8763+유형화!$F$72*hourly1!C5151/hourly1!$C$8763+유형화!$F$73*hourly1!D5151/hourly1!$D$8763+유형화!$F$74*hourly1!E5151/hourly1!$E$8763</f>
        <v>279.29386589095941</v>
      </c>
      <c r="C5150" s="441">
        <f>hourly1!$F5151*유형화!$G$71/hourly1!$F$8763+유형화!$G$72*hourly1!$G5151/hourly1!$F$8763+유형화!$G$74*hourly1!I5151/hourly1!$I$8763</f>
        <v>0.51675417507956445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443">
        <f>유형화!$F$71*hourly1!B5152/hourly1!$B$8763+유형화!$F$72*hourly1!C5152/hourly1!$C$8763+유형화!$F$73*hourly1!D5152/hourly1!$D$8763+유형화!$F$74*hourly1!E5152/hourly1!$E$8763</f>
        <v>285.34594760659843</v>
      </c>
      <c r="C5151" s="441">
        <f>hourly1!$F5152*유형화!$G$71/hourly1!$F$8763+유형화!$G$72*hourly1!$G5152/hourly1!$F$8763+유형화!$G$74*hourly1!I5152/hourly1!$I$8763</f>
        <v>0.45568440727328385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443">
        <f>유형화!$F$71*hourly1!B5153/hourly1!$B$8763+유형화!$F$72*hourly1!C5153/hourly1!$C$8763+유형화!$F$73*hourly1!D5153/hourly1!$D$8763+유형화!$F$74*hourly1!E5153/hourly1!$E$8763</f>
        <v>275.20267986066301</v>
      </c>
      <c r="C5152" s="441">
        <f>hourly1!$F5153*유형화!$G$71/hourly1!$F$8763+유형화!$G$72*hourly1!$G5153/hourly1!$F$8763+유형화!$G$74*hourly1!I5153/hourly1!$I$8763</f>
        <v>0.40820797451964252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443">
        <f>유형화!$F$71*hourly1!B5154/hourly1!$B$8763+유형화!$F$72*hourly1!C5154/hourly1!$C$8763+유형화!$F$73*hourly1!D5154/hourly1!$D$8763+유형화!$F$74*hourly1!E5154/hourly1!$E$8763</f>
        <v>269.96533970182122</v>
      </c>
      <c r="C5153" s="441">
        <f>hourly1!$F5154*유형화!$G$71/hourly1!$F$8763+유형화!$G$72*hourly1!$G5154/hourly1!$F$8763+유형화!$G$74*hourly1!I5154/hourly1!$I$8763</f>
        <v>0.36754712935181572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443">
        <f>유형화!$F$71*hourly1!B5155/hourly1!$B$8763+유형화!$F$72*hourly1!C5155/hourly1!$C$8763+유형화!$F$73*hourly1!D5155/hourly1!$D$8763+유형화!$F$74*hourly1!E5155/hourly1!$E$8763</f>
        <v>269.75687058192193</v>
      </c>
      <c r="C5154" s="441">
        <f>hourly1!$F5155*유형화!$G$71/hourly1!$F$8763+유형화!$G$72*hourly1!$G5155/hourly1!$F$8763+유형화!$G$74*hourly1!I5155/hourly1!$I$8763</f>
        <v>0.40821252261086788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443">
        <f>유형화!$F$71*hourly1!B5156/hourly1!$B$8763+유형화!$F$72*hourly1!C5156/hourly1!$C$8763+유형화!$F$73*hourly1!D5156/hourly1!$D$8763+유형화!$F$74*hourly1!E5156/hourly1!$E$8763</f>
        <v>263.94685669982164</v>
      </c>
      <c r="C5155" s="441">
        <f>hourly1!$F5156*유형화!$G$71/hourly1!$F$8763+유형화!$G$72*hourly1!$G5156/hourly1!$F$8763+유형화!$G$74*hourly1!I5156/hourly1!$I$8763</f>
        <v>0.46248780597461581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443">
        <f>유형화!$F$71*hourly1!B5157/hourly1!$B$8763+유형화!$F$72*hourly1!C5157/hourly1!$C$8763+유형화!$F$73*hourly1!D5157/hourly1!$D$8763+유형화!$F$74*hourly1!E5157/hourly1!$E$8763</f>
        <v>266.82049965019462</v>
      </c>
      <c r="C5156" s="441">
        <f>hourly1!$F5157*유형화!$G$71/hourly1!$F$8763+유형화!$G$72*hourly1!$G5157/hourly1!$F$8763+유형화!$G$74*hourly1!I5157/hourly1!$I$8763</f>
        <v>0.55751447184217318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443">
        <f>유형화!$F$71*hourly1!B5158/hourly1!$B$8763+유형화!$F$72*hourly1!C5158/hourly1!$C$8763+유형화!$F$73*hourly1!D5158/hourly1!$D$8763+유형화!$F$74*hourly1!E5158/hourly1!$E$8763</f>
        <v>271.21312922303571</v>
      </c>
      <c r="C5157" s="441">
        <f>hourly1!$F5158*유형화!$G$71/hourly1!$F$8763+유형화!$G$72*hourly1!$G5158/hourly1!$F$8763+유형화!$G$74*hourly1!I5158/hourly1!$I$8763</f>
        <v>0.48631659000802607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443">
        <f>유형화!$F$71*hourly1!B5159/hourly1!$B$8763+유형화!$F$72*hourly1!C5159/hourly1!$C$8763+유형화!$F$73*hourly1!D5159/hourly1!$D$8763+유형화!$F$74*hourly1!E5159/hourly1!$E$8763</f>
        <v>142.08225927320402</v>
      </c>
      <c r="C5158" s="441">
        <f>hourly1!$F5159*유형화!$G$71/hourly1!$F$8763+유형화!$G$72*hourly1!$G5159/hourly1!$F$8763+유형화!$G$74*hourly1!I5159/hourly1!$I$8763</f>
        <v>0.36764330632091646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443">
        <f>유형화!$F$71*hourly1!B5160/hourly1!$B$8763+유형화!$F$72*hourly1!C5160/hourly1!$C$8763+유형화!$F$73*hourly1!D5160/hourly1!$D$8763+유형화!$F$74*hourly1!E5160/hourly1!$E$8763</f>
        <v>109.59885222540441</v>
      </c>
      <c r="C5159" s="441">
        <f>hourly1!$F5160*유형화!$G$71/hourly1!$F$8763+유형화!$G$72*hourly1!$G5160/hourly1!$F$8763+유형화!$G$74*hourly1!I5160/hourly1!$I$8763</f>
        <v>0.36413490875011634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443">
        <f>유형화!$F$71*hourly1!B5161/hourly1!$B$8763+유형화!$F$72*hourly1!C5161/hourly1!$C$8763+유형화!$F$73*hourly1!D5161/hourly1!$D$8763+유형화!$F$74*hourly1!E5161/hourly1!$E$8763</f>
        <v>101.68866313142045</v>
      </c>
      <c r="C5160" s="441">
        <f>hourly1!$F5161*유형화!$G$71/hourly1!$F$8763+유형화!$G$72*hourly1!$G5161/hourly1!$F$8763+유형화!$G$74*hourly1!I5161/hourly1!$I$8763</f>
        <v>0.33709765860187779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443">
        <f>유형화!$F$71*hourly1!B5162/hourly1!$B$8763+유형화!$F$72*hourly1!C5162/hourly1!$C$8763+유형화!$F$73*hourly1!D5162/hourly1!$D$8763+유형화!$F$74*hourly1!E5162/hourly1!$E$8763</f>
        <v>96.183810463114014</v>
      </c>
      <c r="C5161" s="441">
        <f>hourly1!$F5162*유형화!$G$71/hourly1!$F$8763+유형화!$G$72*hourly1!$G5162/hourly1!$F$8763+유형화!$G$74*hourly1!I5162/hourly1!$I$8763</f>
        <v>0.2898556041493538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443">
        <f>유형화!$F$71*hourly1!B5163/hourly1!$B$8763+유형화!$F$72*hourly1!C5163/hourly1!$C$8763+유형화!$F$73*hourly1!D5163/hourly1!$D$8763+유형화!$F$74*hourly1!E5163/hourly1!$E$8763</f>
        <v>92.414632280615507</v>
      </c>
      <c r="C5162" s="441">
        <f>hourly1!$F5163*유형화!$G$71/hourly1!$F$8763+유형화!$G$72*hourly1!$G5163/hourly1!$F$8763+유형화!$G$74*hourly1!I5163/hourly1!$I$8763</f>
        <v>0.26025565619898883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443">
        <f>유형화!$F$71*hourly1!B5164/hourly1!$B$8763+유형화!$F$72*hourly1!C5164/hourly1!$C$8763+유형화!$F$73*hourly1!D5164/hourly1!$D$8763+유형화!$F$74*hourly1!E5164/hourly1!$E$8763</f>
        <v>88.257875239536617</v>
      </c>
      <c r="C5163" s="441">
        <f>hourly1!$F5164*유형화!$G$71/hourly1!$F$8763+유형화!$G$72*hourly1!$G5164/hourly1!$F$8763+유형화!$G$74*hourly1!I5164/hourly1!$I$8763</f>
        <v>0.24941676647451277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443">
        <f>유형화!$F$71*hourly1!B5165/hourly1!$B$8763+유형화!$F$72*hourly1!C5165/hourly1!$C$8763+유형화!$F$73*hourly1!D5165/hourly1!$D$8763+유형화!$F$74*hourly1!E5165/hourly1!$E$8763</f>
        <v>86.738491812852871</v>
      </c>
      <c r="C5164" s="441">
        <f>hourly1!$F5165*유형화!$G$71/hourly1!$F$8763+유형화!$G$72*hourly1!$G5165/hourly1!$F$8763+유형화!$G$74*hourly1!I5165/hourly1!$I$8763</f>
        <v>0.24239772760790965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443">
        <f>유형화!$F$71*hourly1!B5166/hourly1!$B$8763+유형화!$F$72*hourly1!C5166/hourly1!$C$8763+유형화!$F$73*hourly1!D5166/hourly1!$D$8763+유형화!$F$74*hourly1!E5166/hourly1!$E$8763</f>
        <v>84.725103837399132</v>
      </c>
      <c r="C5165" s="441">
        <f>hourly1!$F5166*유형화!$G$71/hourly1!$F$8763+유형화!$G$72*hourly1!$G5166/hourly1!$F$8763+유형화!$G$74*hourly1!I5166/hourly1!$I$8763</f>
        <v>0.23107716470212064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443">
        <f>유형화!$F$71*hourly1!B5167/hourly1!$B$8763+유형화!$F$72*hourly1!C5167/hourly1!$C$8763+유형화!$F$73*hourly1!D5167/hourly1!$D$8763+유형화!$F$74*hourly1!E5167/hourly1!$E$8763</f>
        <v>82.957927662113818</v>
      </c>
      <c r="C5166" s="441">
        <f>hourly1!$F5167*유형화!$G$71/hourly1!$F$8763+유형화!$G$72*hourly1!$G5167/hourly1!$F$8763+유형화!$G$74*hourly1!I5167/hourly1!$I$8763</f>
        <v>0.23109402296026058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443">
        <f>유형화!$F$71*hourly1!B5168/hourly1!$B$8763+유형화!$F$72*hourly1!C5168/hourly1!$C$8763+유형화!$F$73*hourly1!D5168/hourly1!$D$8763+유형화!$F$74*hourly1!E5168/hourly1!$E$8763</f>
        <v>83.244333745054007</v>
      </c>
      <c r="C5167" s="441">
        <f>hourly1!$F5168*유형화!$G$71/hourly1!$F$8763+유형화!$G$72*hourly1!$G5168/hourly1!$F$8763+유형화!$G$74*hourly1!I5168/hourly1!$I$8763</f>
        <v>0.24241846690389468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443">
        <f>유형화!$F$71*hourly1!B5169/hourly1!$B$8763+유형화!$F$72*hourly1!C5169/hourly1!$C$8763+유형화!$F$73*hourly1!D5169/hourly1!$D$8763+유형화!$F$74*hourly1!E5169/hourly1!$E$8763</f>
        <v>116.94200052724192</v>
      </c>
      <c r="C5168" s="441">
        <f>hourly1!$F5169*유형화!$G$71/hourly1!$F$8763+유형화!$G$72*hourly1!$G5169/hourly1!$F$8763+유형화!$G$74*hourly1!I5169/hourly1!$I$8763</f>
        <v>0.29362348548483136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443">
        <f>유형화!$F$71*hourly1!B5170/hourly1!$B$8763+유형화!$F$72*hourly1!C5170/hourly1!$C$8763+유형화!$F$73*hourly1!D5170/hourly1!$D$8763+유형화!$F$74*hourly1!E5170/hourly1!$E$8763</f>
        <v>110.68986986905435</v>
      </c>
      <c r="C5169" s="441">
        <f>hourly1!$F5170*유형화!$G$71/hourly1!$F$8763+유형화!$G$72*hourly1!$G5170/hourly1!$F$8763+유형화!$G$74*hourly1!I5170/hourly1!$I$8763</f>
        <v>0.37208757978334411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443">
        <f>유형화!$F$71*hourly1!B5171/hourly1!$B$8763+유형화!$F$72*hourly1!C5171/hourly1!$C$8763+유형화!$F$73*hourly1!D5171/hourly1!$D$8763+유형화!$F$74*hourly1!E5171/hourly1!$E$8763</f>
        <v>125.15950535221239</v>
      </c>
      <c r="C5170" s="441">
        <f>hourly1!$F5171*유형화!$G$71/hourly1!$F$8763+유형화!$G$72*hourly1!$G5171/hourly1!$F$8763+유형화!$G$74*hourly1!I5171/hourly1!$I$8763</f>
        <v>0.46195907520943102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443">
        <f>유형화!$F$71*hourly1!B5172/hourly1!$B$8763+유형화!$F$72*hourly1!C5172/hourly1!$C$8763+유형화!$F$73*hourly1!D5172/hourly1!$D$8763+유형화!$F$74*hourly1!E5172/hourly1!$E$8763</f>
        <v>139.11967615429592</v>
      </c>
      <c r="C5171" s="441">
        <f>hourly1!$F5172*유형화!$G$71/hourly1!$F$8763+유형화!$G$72*hourly1!$G5172/hourly1!$F$8763+유형화!$G$74*hourly1!I5172/hourly1!$I$8763</f>
        <v>0.54060885291234773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443">
        <f>유형화!$F$71*hourly1!B5173/hourly1!$B$8763+유형화!$F$72*hourly1!C5173/hourly1!$C$8763+유형화!$F$73*hourly1!D5173/hourly1!$D$8763+유형화!$F$74*hourly1!E5173/hourly1!$E$8763</f>
        <v>145.20548334620014</v>
      </c>
      <c r="C5172" s="441">
        <f>hourly1!$F5173*유형화!$G$71/hourly1!$F$8763+유형화!$G$72*hourly1!$G5173/hourly1!$F$8763+유형화!$G$74*hourly1!I5173/hourly1!$I$8763</f>
        <v>0.57426594080008664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443">
        <f>유형화!$F$71*hourly1!B5174/hourly1!$B$8763+유형화!$F$72*hourly1!C5174/hourly1!$C$8763+유형화!$F$73*hourly1!D5174/hourly1!$D$8763+유형화!$F$74*hourly1!E5174/hourly1!$E$8763</f>
        <v>146.11210994070737</v>
      </c>
      <c r="C5173" s="441">
        <f>hourly1!$F5174*유형화!$G$71/hourly1!$F$8763+유형화!$G$72*hourly1!$G5174/hourly1!$F$8763+유형화!$G$74*hourly1!I5174/hourly1!$I$8763</f>
        <v>0.59292960923254823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443">
        <f>유형화!$F$71*hourly1!B5175/hourly1!$B$8763+유형화!$F$72*hourly1!C5175/hourly1!$C$8763+유형화!$F$73*hourly1!D5175/hourly1!$D$8763+유형화!$F$74*hourly1!E5175/hourly1!$E$8763</f>
        <v>148.19317897494594</v>
      </c>
      <c r="C5174" s="441">
        <f>hourly1!$F5175*유형화!$G$71/hourly1!$F$8763+유형화!$G$72*hourly1!$G5175/hourly1!$F$8763+유형화!$G$74*hourly1!I5175/hourly1!$I$8763</f>
        <v>0.5404060080437223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443">
        <f>유형화!$F$71*hourly1!B5176/hourly1!$B$8763+유형화!$F$72*hourly1!C5176/hourly1!$C$8763+유형화!$F$73*hourly1!D5176/hourly1!$D$8763+유형화!$F$74*hourly1!E5176/hourly1!$E$8763</f>
        <v>139.63748080617387</v>
      </c>
      <c r="C5175" s="441">
        <f>hourly1!$F5176*유형화!$G$71/hourly1!$F$8763+유형화!$G$72*hourly1!$G5176/hourly1!$F$8763+유형화!$G$74*hourly1!I5176/hourly1!$I$8763</f>
        <v>0.49541641093057742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443">
        <f>유형화!$F$71*hourly1!B5177/hourly1!$B$8763+유형화!$F$72*hourly1!C5177/hourly1!$C$8763+유형화!$F$73*hourly1!D5177/hourly1!$D$8763+유형화!$F$74*hourly1!E5177/hourly1!$E$8763</f>
        <v>146.90450771930117</v>
      </c>
      <c r="C5176" s="441">
        <f>hourly1!$F5177*유형화!$G$71/hourly1!$F$8763+유형화!$G$72*hourly1!$G5177/hourly1!$F$8763+유형화!$G$74*hourly1!I5177/hourly1!$I$8763</f>
        <v>0.43547857206832136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443">
        <f>유형화!$F$71*hourly1!B5178/hourly1!$B$8763+유형화!$F$72*hourly1!C5178/hourly1!$C$8763+유형화!$F$73*hourly1!D5178/hourly1!$D$8763+유형화!$F$74*hourly1!E5178/hourly1!$E$8763</f>
        <v>145.07503094702892</v>
      </c>
      <c r="C5177" s="441">
        <f>hourly1!$F5178*유형화!$G$71/hourly1!$F$8763+유형화!$G$72*hourly1!$G5178/hourly1!$F$8763+유형화!$G$74*hourly1!I5178/hourly1!$I$8763</f>
        <v>0.40927113632434897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443">
        <f>유형화!$F$71*hourly1!B5179/hourly1!$B$8763+유형화!$F$72*hourly1!C5179/hourly1!$C$8763+유형화!$F$73*hourly1!D5179/hourly1!$D$8763+유형화!$F$74*hourly1!E5179/hourly1!$E$8763</f>
        <v>142.28405603309659</v>
      </c>
      <c r="C5178" s="441">
        <f>hourly1!$F5179*유형화!$G$71/hourly1!$F$8763+유형화!$G$72*hourly1!$G5179/hourly1!$F$8763+유형화!$G$74*hourly1!I5179/hourly1!$I$8763</f>
        <v>0.32700847623489543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443">
        <f>유형화!$F$71*hourly1!B5180/hourly1!$B$8763+유형화!$F$72*hourly1!C5180/hourly1!$C$8763+유형화!$F$73*hourly1!D5180/hourly1!$D$8763+유형화!$F$74*hourly1!E5180/hourly1!$E$8763</f>
        <v>138.47543283351661</v>
      </c>
      <c r="C5179" s="441">
        <f>hourly1!$F5180*유형화!$G$71/hourly1!$F$8763+유형화!$G$72*hourly1!$G5180/hourly1!$F$8763+유형화!$G$74*hourly1!I5180/hourly1!$I$8763</f>
        <v>0.42427098374855665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443">
        <f>유형화!$F$71*hourly1!B5181/hourly1!$B$8763+유형화!$F$72*hourly1!C5181/hourly1!$C$8763+유형화!$F$73*hourly1!D5181/hourly1!$D$8763+유형화!$F$74*hourly1!E5181/hourly1!$E$8763</f>
        <v>144.25293111908934</v>
      </c>
      <c r="C5180" s="441">
        <f>hourly1!$F5181*유형화!$G$71/hourly1!$F$8763+유형화!$G$72*hourly1!$G5181/hourly1!$F$8763+유형화!$G$74*hourly1!I5181/hourly1!$I$8763</f>
        <v>0.48797749228210197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443">
        <f>유형화!$F$71*hourly1!B5182/hourly1!$B$8763+유형화!$F$72*hourly1!C5182/hourly1!$C$8763+유형화!$F$73*hourly1!D5182/hourly1!$D$8763+유형화!$F$74*hourly1!E5182/hourly1!$E$8763</f>
        <v>149.91984351441729</v>
      </c>
      <c r="C5181" s="441">
        <f>hourly1!$F5182*유형화!$G$71/hourly1!$F$8763+유형화!$G$72*hourly1!$G5182/hourly1!$F$8763+유형화!$G$74*hourly1!I5182/hourly1!$I$8763</f>
        <v>0.51051055544617896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443">
        <f>유형화!$F$71*hourly1!B5183/hourly1!$B$8763+유형화!$F$72*hourly1!C5183/hourly1!$C$8763+유형화!$F$73*hourly1!D5183/hourly1!$D$8763+유형화!$F$74*hourly1!E5183/hourly1!$E$8763</f>
        <v>134.19874643395684</v>
      </c>
      <c r="C5182" s="441">
        <f>hourly1!$F5183*유형화!$G$71/hourly1!$F$8763+유형화!$G$72*hourly1!$G5183/hourly1!$F$8763+유형화!$G$74*hourly1!I5183/hourly1!$I$8763</f>
        <v>0.3682213383949785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443">
        <f>유형화!$F$71*hourly1!B5184/hourly1!$B$8763+유형화!$F$72*hourly1!C5184/hourly1!$C$8763+유형화!$F$73*hourly1!D5184/hourly1!$D$8763+유형화!$F$74*hourly1!E5184/hourly1!$E$8763</f>
        <v>106.25401647328499</v>
      </c>
      <c r="C5183" s="441">
        <f>hourly1!$F5184*유형화!$G$71/hourly1!$F$8763+유형화!$G$72*hourly1!$G5184/hourly1!$F$8763+유형화!$G$74*hourly1!I5184/hourly1!$I$8763</f>
        <v>0.35687579130806141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443">
        <f>유형화!$F$71*hourly1!B5185/hourly1!$B$8763+유형화!$F$72*hourly1!C5185/hourly1!$C$8763+유형화!$F$73*hourly1!D5185/hourly1!$D$8763+유형화!$F$74*hourly1!E5185/hourly1!$E$8763</f>
        <v>101.01240610688485</v>
      </c>
      <c r="C5184" s="441">
        <f>hourly1!$F5185*유형화!$G$71/hourly1!$F$8763+유형화!$G$72*hourly1!$G5185/hourly1!$F$8763+유형화!$G$74*hourly1!I5185/hourly1!$I$8763</f>
        <v>0.34569039767347248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443">
        <f>유형화!$F$71*hourly1!B5186/hourly1!$B$8763+유형화!$F$72*hourly1!C5186/hourly1!$C$8763+유형화!$F$73*hourly1!D5186/hourly1!$D$8763+유형화!$F$74*hourly1!E5186/hourly1!$E$8763</f>
        <v>97.158790983906059</v>
      </c>
      <c r="C5185" s="441">
        <f>hourly1!$F5186*유형화!$G$71/hourly1!$F$8763+유형화!$G$72*hourly1!$G5186/hourly1!$F$8763+유형화!$G$74*hourly1!I5186/hourly1!$I$8763</f>
        <v>0.28977319273636004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443">
        <f>유형화!$F$71*hourly1!B5187/hourly1!$B$8763+유형화!$F$72*hourly1!C5187/hourly1!$C$8763+유형화!$F$73*hourly1!D5187/hourly1!$D$8763+유형화!$F$74*hourly1!E5187/hourly1!$E$8763</f>
        <v>96.389574224232803</v>
      </c>
      <c r="C5186" s="441">
        <f>hourly1!$F5187*유형화!$G$71/hourly1!$F$8763+유형화!$G$72*hourly1!$G5187/hourly1!$F$8763+유형화!$G$74*hourly1!I5187/hourly1!$I$8763</f>
        <v>0.25100968994508166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443">
        <f>유형화!$F$71*hourly1!B5188/hourly1!$B$8763+유형화!$F$72*hourly1!C5188/hourly1!$C$8763+유형화!$F$73*hourly1!D5188/hourly1!$D$8763+유형화!$F$74*hourly1!E5188/hourly1!$E$8763</f>
        <v>94.267083196403419</v>
      </c>
      <c r="C5187" s="441">
        <f>hourly1!$F5188*유형화!$G$71/hourly1!$F$8763+유형화!$G$72*hourly1!$G5188/hourly1!$F$8763+유형화!$G$74*hourly1!I5188/hourly1!$I$8763</f>
        <v>0.23649139441975428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443">
        <f>유형화!$F$71*hourly1!B5189/hourly1!$B$8763+유형화!$F$72*hourly1!C5189/hourly1!$C$8763+유형화!$F$73*hourly1!D5189/hourly1!$D$8763+유형화!$F$74*hourly1!E5189/hourly1!$E$8763</f>
        <v>93.50786601760997</v>
      </c>
      <c r="C5188" s="441">
        <f>hourly1!$F5189*유형화!$G$71/hourly1!$F$8763+유형화!$G$72*hourly1!$G5189/hourly1!$F$8763+유형화!$G$74*hourly1!I5189/hourly1!$I$8763</f>
        <v>0.23196258710176193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443">
        <f>유형화!$F$71*hourly1!B5190/hourly1!$B$8763+유형화!$F$72*hourly1!C5190/hourly1!$C$8763+유형화!$F$73*hourly1!D5190/hourly1!$D$8763+유형화!$F$74*hourly1!E5190/hourly1!$E$8763</f>
        <v>93.268404506127055</v>
      </c>
      <c r="C5189" s="441">
        <f>hourly1!$F5190*유형화!$G$71/hourly1!$F$8763+유형화!$G$72*hourly1!$G5190/hourly1!$F$8763+유형화!$G$74*hourly1!I5190/hourly1!$I$8763</f>
        <v>0.23196822673488066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443">
        <f>유형화!$F$71*hourly1!B5191/hourly1!$B$8763+유형화!$F$72*hourly1!C5191/hourly1!$C$8763+유형화!$F$73*hourly1!D5191/hourly1!$D$8763+유형화!$F$74*hourly1!E5191/hourly1!$E$8763</f>
        <v>91.81287709862184</v>
      </c>
      <c r="C5190" s="441">
        <f>hourly1!$F5191*유형화!$G$71/hourly1!$F$8763+유형화!$G$72*hourly1!$G5191/hourly1!$F$8763+유형화!$G$74*hourly1!I5191/hourly1!$I$8763</f>
        <v>0.23115151083334179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443">
        <f>유형화!$F$71*hourly1!B5192/hourly1!$B$8763+유형화!$F$72*hourly1!C5192/hourly1!$C$8763+유형화!$F$73*hourly1!D5192/hourly1!$D$8763+유형화!$F$74*hourly1!E5192/hourly1!$E$8763</f>
        <v>92.663351361371411</v>
      </c>
      <c r="C5191" s="441">
        <f>hourly1!$F5192*유형화!$G$71/hourly1!$F$8763+유형화!$G$72*hourly1!$G5192/hourly1!$F$8763+유형화!$G$74*hourly1!I5192/hourly1!$I$8763</f>
        <v>0.36883490622180959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443">
        <f>유형화!$F$71*hourly1!B5193/hourly1!$B$8763+유형화!$F$72*hourly1!C5193/hourly1!$C$8763+유형화!$F$73*hourly1!D5193/hourly1!$D$8763+유형화!$F$74*hourly1!E5193/hourly1!$E$8763</f>
        <v>132.84720274122893</v>
      </c>
      <c r="C5192" s="441">
        <f>hourly1!$F5193*유형화!$G$71/hourly1!$F$8763+유형화!$G$72*hourly1!$G5193/hourly1!$F$8763+유형화!$G$74*hourly1!I5193/hourly1!$I$8763</f>
        <v>0.61458610361456878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443">
        <f>유형화!$F$71*hourly1!B5194/hourly1!$B$8763+유형화!$F$72*hourly1!C5194/hourly1!$C$8763+유형화!$F$73*hourly1!D5194/hourly1!$D$8763+유형화!$F$74*hourly1!E5194/hourly1!$E$8763</f>
        <v>895.99162665007634</v>
      </c>
      <c r="C5193" s="441">
        <f>hourly1!$F5194*유형화!$G$71/hourly1!$F$8763+유형화!$G$72*hourly1!$G5194/hourly1!$F$8763+유형화!$G$74*hourly1!I5194/hourly1!$I$8763</f>
        <v>0.5392429701557202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443">
        <f>유형화!$F$71*hourly1!B5195/hourly1!$B$8763+유형화!$F$72*hourly1!C5195/hourly1!$C$8763+유형화!$F$73*hourly1!D5195/hourly1!$D$8763+유형화!$F$74*hourly1!E5195/hourly1!$E$8763</f>
        <v>998.38568212734685</v>
      </c>
      <c r="C5194" s="441">
        <f>hourly1!$F5195*유형화!$G$71/hourly1!$F$8763+유형화!$G$72*hourly1!$G5195/hourly1!$F$8763+유형화!$G$74*hourly1!I5195/hourly1!$I$8763</f>
        <v>0.48372096402543341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443">
        <f>유형화!$F$71*hourly1!B5196/hourly1!$B$8763+유형화!$F$72*hourly1!C5196/hourly1!$C$8763+유형화!$F$73*hourly1!D5196/hourly1!$D$8763+유형화!$F$74*hourly1!E5196/hourly1!$E$8763</f>
        <v>1143.6624019139661</v>
      </c>
      <c r="C5195" s="441">
        <f>hourly1!$F5196*유형화!$G$71/hourly1!$F$8763+유형화!$G$72*hourly1!$G5196/hourly1!$F$8763+유형화!$G$74*hourly1!I5196/hourly1!$I$8763</f>
        <v>0.42031596361948265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443">
        <f>유형화!$F$71*hourly1!B5197/hourly1!$B$8763+유형화!$F$72*hourly1!C5197/hourly1!$C$8763+유형화!$F$73*hourly1!D5197/hourly1!$D$8763+유형화!$F$74*hourly1!E5197/hourly1!$E$8763</f>
        <v>1269.6451062637559</v>
      </c>
      <c r="C5196" s="441">
        <f>hourly1!$F5197*유형화!$G$71/hourly1!$F$8763+유형화!$G$72*hourly1!$G5197/hourly1!$F$8763+유형화!$G$74*hourly1!I5197/hourly1!$I$8763</f>
        <v>0.39653162959764265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443">
        <f>유형화!$F$71*hourly1!B5198/hourly1!$B$8763+유형화!$F$72*hourly1!C5198/hourly1!$C$8763+유형화!$F$73*hourly1!D5198/hourly1!$D$8763+유형화!$F$74*hourly1!E5198/hourly1!$E$8763</f>
        <v>1185.4318638766686</v>
      </c>
      <c r="C5197" s="441">
        <f>hourly1!$F5198*유형화!$G$71/hourly1!$F$8763+유형화!$G$72*hourly1!$G5198/hourly1!$F$8763+유형화!$G$74*hourly1!I5198/hourly1!$I$8763</f>
        <v>0.38463685501442052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443">
        <f>유형화!$F$71*hourly1!B5199/hourly1!$B$8763+유형화!$F$72*hourly1!C5199/hourly1!$C$8763+유형화!$F$73*hourly1!D5199/hourly1!$D$8763+유형화!$F$74*hourly1!E5199/hourly1!$E$8763</f>
        <v>963.52218259504286</v>
      </c>
      <c r="C5198" s="441">
        <f>hourly1!$F5199*유형화!$G$71/hourly1!$F$8763+유형화!$G$72*hourly1!$G5199/hourly1!$F$8763+유형화!$G$74*hourly1!I5199/hourly1!$I$8763</f>
        <v>0.467739274667619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443">
        <f>유형화!$F$71*hourly1!B5200/hourly1!$B$8763+유형화!$F$72*hourly1!C5200/hourly1!$C$8763+유형화!$F$73*hourly1!D5200/hourly1!$D$8763+유형화!$F$74*hourly1!E5200/hourly1!$E$8763</f>
        <v>1073.0337147115386</v>
      </c>
      <c r="C5199" s="441">
        <f>hourly1!$F5200*유형화!$G$71/hourly1!$F$8763+유형화!$G$72*hourly1!$G5200/hourly1!$F$8763+유형화!$G$74*hourly1!I5200/hourly1!$I$8763</f>
        <v>0.44003127202554848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443">
        <f>유형화!$F$71*hourly1!B5201/hourly1!$B$8763+유형화!$F$72*hourly1!C5201/hourly1!$C$8763+유형화!$F$73*hourly1!D5201/hourly1!$D$8763+유형화!$F$74*hourly1!E5201/hourly1!$E$8763</f>
        <v>1315.8102071779649</v>
      </c>
      <c r="C5200" s="441">
        <f>hourly1!$F5201*유형화!$G$71/hourly1!$F$8763+유형화!$G$72*hourly1!$G5201/hourly1!$F$8763+유형화!$G$74*hourly1!I5201/hourly1!$I$8763</f>
        <v>0.34506330685539965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443">
        <f>유형화!$F$71*hourly1!B5202/hourly1!$B$8763+유형화!$F$72*hourly1!C5202/hourly1!$C$8763+유형화!$F$73*hourly1!D5202/hourly1!$D$8763+유형화!$F$74*hourly1!E5202/hourly1!$E$8763</f>
        <v>1220.5817804793255</v>
      </c>
      <c r="C5201" s="441">
        <f>hourly1!$F5202*유형화!$G$71/hourly1!$F$8763+유형화!$G$72*hourly1!$G5202/hourly1!$F$8763+유형화!$G$74*hourly1!I5202/hourly1!$I$8763</f>
        <v>0.32925953882629827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443">
        <f>유형화!$F$71*hourly1!B5203/hourly1!$B$8763+유형화!$F$72*hourly1!C5203/hourly1!$C$8763+유형화!$F$73*hourly1!D5203/hourly1!$D$8763+유형화!$F$74*hourly1!E5203/hourly1!$E$8763</f>
        <v>1139.6848922318059</v>
      </c>
      <c r="C5202" s="441">
        <f>hourly1!$F5203*유형화!$G$71/hourly1!$F$8763+유형화!$G$72*hourly1!$G5203/hourly1!$F$8763+유형화!$G$74*hourly1!I5203/hourly1!$I$8763</f>
        <v>0.34505960774120348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443">
        <f>유형화!$F$71*hourly1!B5204/hourly1!$B$8763+유형화!$F$72*hourly1!C5204/hourly1!$C$8763+유형화!$F$73*hourly1!D5204/hourly1!$D$8763+유형화!$F$74*hourly1!E5204/hourly1!$E$8763</f>
        <v>838.61422711792898</v>
      </c>
      <c r="C5203" s="441">
        <f>hourly1!$F5204*유형화!$G$71/hourly1!$F$8763+유형화!$G$72*hourly1!$G5204/hourly1!$F$8763+유형화!$G$74*hourly1!I5204/hourly1!$I$8763</f>
        <v>0.44001132106537577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443">
        <f>유형화!$F$71*hourly1!B5205/hourly1!$B$8763+유형화!$F$72*hourly1!C5205/hourly1!$C$8763+유형화!$F$73*hourly1!D5205/hourly1!$D$8763+유형화!$F$74*hourly1!E5205/hourly1!$E$8763</f>
        <v>264.72488869361126</v>
      </c>
      <c r="C5204" s="441">
        <f>hourly1!$F5205*유형화!$G$71/hourly1!$F$8763+유형화!$G$72*hourly1!$G5205/hourly1!$F$8763+유형화!$G$74*hourly1!I5205/hourly1!$I$8763</f>
        <v>0.53111286292350945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443">
        <f>유형화!$F$71*hourly1!B5206/hourly1!$B$8763+유형화!$F$72*hourly1!C5206/hourly1!$C$8763+유형화!$F$73*hourly1!D5206/hourly1!$D$8763+유형화!$F$74*hourly1!E5206/hourly1!$E$8763</f>
        <v>281.36816087013079</v>
      </c>
      <c r="C5205" s="441">
        <f>hourly1!$F5206*유형화!$G$71/hourly1!$F$8763+유형화!$G$72*hourly1!$G5206/hourly1!$F$8763+유형화!$G$74*hourly1!I5206/hourly1!$I$8763</f>
        <v>0.53512015578105976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443">
        <f>유형화!$F$71*hourly1!B5207/hourly1!$B$8763+유형화!$F$72*hourly1!C5207/hourly1!$C$8763+유형화!$F$73*hourly1!D5207/hourly1!$D$8763+유형화!$F$74*hourly1!E5207/hourly1!$E$8763</f>
        <v>140.69132372028827</v>
      </c>
      <c r="C5206" s="441">
        <f>hourly1!$F5207*유형화!$G$71/hourly1!$F$8763+유형화!$G$72*hourly1!$G5207/hourly1!$F$8763+유형화!$G$74*hourly1!I5207/hourly1!$I$8763</f>
        <v>0.46384986833461517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443">
        <f>유형화!$F$71*hourly1!B5208/hourly1!$B$8763+유형화!$F$72*hourly1!C5208/hourly1!$C$8763+유형화!$F$73*hourly1!D5208/hourly1!$D$8763+유형화!$F$74*hourly1!E5208/hourly1!$E$8763</f>
        <v>108.52808981704649</v>
      </c>
      <c r="C5207" s="441">
        <f>hourly1!$F5208*유형화!$G$71/hourly1!$F$8763+유형화!$G$72*hourly1!$G5208/hourly1!$F$8763+유형화!$G$74*hourly1!I5208/hourly1!$I$8763</f>
        <v>0.3964016754710471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443">
        <f>유형화!$F$71*hourly1!B5209/hourly1!$B$8763+유형화!$F$72*hourly1!C5209/hourly1!$C$8763+유형화!$F$73*hourly1!D5209/hourly1!$D$8763+유형화!$F$74*hourly1!E5209/hourly1!$E$8763</f>
        <v>102.46463812032682</v>
      </c>
      <c r="C5208" s="441">
        <f>hourly1!$F5209*유형화!$G$71/hourly1!$F$8763+유형화!$G$72*hourly1!$G5209/hourly1!$F$8763+유형화!$G$74*hourly1!I5209/hourly1!$I$8763</f>
        <v>0.31741151862086747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443">
        <f>유형화!$F$71*hourly1!B5210/hourly1!$B$8763+유형화!$F$72*hourly1!C5210/hourly1!$C$8763+유형화!$F$73*hourly1!D5210/hourly1!$D$8763+유형화!$F$74*hourly1!E5210/hourly1!$E$8763</f>
        <v>97.677023931130151</v>
      </c>
      <c r="C5209" s="441">
        <f>hourly1!$F5210*유형화!$G$71/hourly1!$F$8763+유형화!$G$72*hourly1!$G5210/hourly1!$F$8763+유형화!$G$74*hourly1!I5210/hourly1!$I$8763</f>
        <v>0.29380874440072097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443">
        <f>유형화!$F$71*hourly1!B5211/hourly1!$B$8763+유형화!$F$72*hourly1!C5211/hourly1!$C$8763+유형화!$F$73*hourly1!D5211/hourly1!$D$8763+유형화!$F$74*hourly1!E5211/hourly1!$E$8763</f>
        <v>94.889194269784326</v>
      </c>
      <c r="C5210" s="441">
        <f>hourly1!$F5211*유형화!$G$71/hourly1!$F$8763+유형화!$G$72*hourly1!$G5211/hourly1!$F$8763+유형화!$G$74*hourly1!I5211/hourly1!$I$8763</f>
        <v>0.25102036279915579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443">
        <f>유형화!$F$71*hourly1!B5212/hourly1!$B$8763+유형화!$F$72*hourly1!C5212/hourly1!$C$8763+유형화!$F$73*hourly1!D5212/hourly1!$D$8763+유형화!$F$74*hourly1!E5212/hourly1!$E$8763</f>
        <v>91.843743732873918</v>
      </c>
      <c r="C5211" s="441">
        <f>hourly1!$F5212*유형화!$G$71/hourly1!$F$8763+유형화!$G$72*hourly1!$G5212/hourly1!$F$8763+유형화!$G$74*hourly1!I5212/hourly1!$I$8763</f>
        <v>0.23651025383803301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443">
        <f>유형화!$F$71*hourly1!B5213/hourly1!$B$8763+유형화!$F$72*hourly1!C5213/hourly1!$C$8763+유형화!$F$73*hourly1!D5213/hourly1!$D$8763+유형화!$F$74*hourly1!E5213/hourly1!$E$8763</f>
        <v>90.090764593125883</v>
      </c>
      <c r="C5212" s="441">
        <f>hourly1!$F5213*유형화!$G$71/hourly1!$F$8763+유형화!$G$72*hourly1!$G5213/hourly1!$F$8763+유형화!$G$74*hourly1!I5213/hourly1!$I$8763</f>
        <v>0.23201855894443496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443">
        <f>유형화!$F$71*hourly1!B5214/hourly1!$B$8763+유형화!$F$72*hourly1!C5214/hourly1!$C$8763+유형화!$F$73*hourly1!D5214/hourly1!$D$8763+유형화!$F$74*hourly1!E5214/hourly1!$E$8763</f>
        <v>88.601478356980209</v>
      </c>
      <c r="C5213" s="441">
        <f>hourly1!$F5214*유형화!$G$71/hourly1!$F$8763+유형화!$G$72*hourly1!$G5214/hourly1!$F$8763+유형화!$G$74*hourly1!I5214/hourly1!$I$8763</f>
        <v>0.23203929824041991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443">
        <f>유형화!$F$71*hourly1!B5215/hourly1!$B$8763+유형화!$F$72*hourly1!C5215/hourly1!$C$8763+유형화!$F$73*hourly1!D5215/hourly1!$D$8763+유형화!$F$74*hourly1!E5215/hourly1!$E$8763</f>
        <v>86.970634858823928</v>
      </c>
      <c r="C5214" s="441">
        <f>hourly1!$F5215*유형화!$G$71/hourly1!$F$8763+유형화!$G$72*hourly1!$G5215/hourly1!$F$8763+유형화!$G$74*hourly1!I5215/hourly1!$I$8763</f>
        <v>0.23119923547059393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443">
        <f>유형화!$F$71*hourly1!B5216/hourly1!$B$8763+유형화!$F$72*hourly1!C5216/hourly1!$C$8763+유형화!$F$73*hourly1!D5216/hourly1!$D$8763+유형화!$F$74*hourly1!E5216/hourly1!$E$8763</f>
        <v>87.766517352954821</v>
      </c>
      <c r="C5215" s="441">
        <f>hourly1!$F5216*유형화!$G$71/hourly1!$F$8763+유형화!$G$72*hourly1!$G5216/hourly1!$F$8763+유형화!$G$74*hourly1!I5216/hourly1!$I$8763</f>
        <v>0.36889603256787135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443">
        <f>유형화!$F$71*hourly1!B5217/hourly1!$B$8763+유형화!$F$72*hourly1!C5217/hourly1!$C$8763+유형화!$F$73*hourly1!D5217/hourly1!$D$8763+유형화!$F$74*hourly1!E5217/hourly1!$E$8763</f>
        <v>123.34541822903184</v>
      </c>
      <c r="C5216" s="441">
        <f>hourly1!$F5217*유형화!$G$71/hourly1!$F$8763+유형화!$G$72*hourly1!$G5217/hourly1!$F$8763+유형화!$G$74*hourly1!I5217/hourly1!$I$8763</f>
        <v>0.61464316699913579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443">
        <f>유형화!$F$71*hourly1!B5218/hourly1!$B$8763+유형화!$F$72*hourly1!C5218/hourly1!$C$8763+유형화!$F$73*hourly1!D5218/hourly1!$D$8763+유형화!$F$74*hourly1!E5218/hourly1!$E$8763</f>
        <v>715.3013468336618</v>
      </c>
      <c r="C5217" s="441">
        <f>hourly1!$F5218*유형화!$G$71/hourly1!$F$8763+유형화!$G$72*hourly1!$G5218/hourly1!$F$8763+유형화!$G$74*hourly1!I5218/hourly1!$I$8763</f>
        <v>0.53926983421455399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443">
        <f>유형화!$F$71*hourly1!B5219/hourly1!$B$8763+유형화!$F$72*hourly1!C5219/hourly1!$C$8763+유형화!$F$73*hourly1!D5219/hourly1!$D$8763+유형화!$F$74*hourly1!E5219/hourly1!$E$8763</f>
        <v>839.11286308093872</v>
      </c>
      <c r="C5218" s="441">
        <f>hourly1!$F5219*유형화!$G$71/hourly1!$F$8763+유형화!$G$72*hourly1!$G5219/hourly1!$F$8763+유형화!$G$74*hourly1!I5219/hourly1!$I$8763</f>
        <v>0.48373218265045403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443">
        <f>유형화!$F$71*hourly1!B5220/hourly1!$B$8763+유형화!$F$72*hourly1!C5220/hourly1!$C$8763+유형화!$F$73*hourly1!D5220/hourly1!$D$8763+유형화!$F$74*hourly1!E5220/hourly1!$E$8763</f>
        <v>1004.9806974000531</v>
      </c>
      <c r="C5219" s="441">
        <f>hourly1!$F5220*유형화!$G$71/hourly1!$F$8763+유형화!$G$72*hourly1!$G5220/hourly1!$F$8763+유형화!$G$74*hourly1!I5220/hourly1!$I$8763</f>
        <v>0.42030741320798071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443">
        <f>유형화!$F$71*hourly1!B5221/hourly1!$B$8763+유형화!$F$72*hourly1!C5221/hourly1!$C$8763+유형화!$F$73*hourly1!D5221/hourly1!$D$8763+유형화!$F$74*hourly1!E5221/hourly1!$E$8763</f>
        <v>1136.7736853340984</v>
      </c>
      <c r="C5220" s="441">
        <f>hourly1!$F5221*유형화!$G$71/hourly1!$F$8763+유형화!$G$72*hourly1!$G5221/hourly1!$F$8763+유형화!$G$74*hourly1!I5221/hourly1!$I$8763</f>
        <v>0.39651471069828648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443">
        <f>유형화!$F$71*hourly1!B5222/hourly1!$B$8763+유형화!$F$72*hourly1!C5222/hourly1!$C$8763+유형화!$F$73*hourly1!D5222/hourly1!$D$8763+유형화!$F$74*hourly1!E5222/hourly1!$E$8763</f>
        <v>1053.8906121273844</v>
      </c>
      <c r="C5221" s="441">
        <f>hourly1!$F5222*유형화!$G$71/hourly1!$F$8763+유형화!$G$72*hourly1!$G5222/hourly1!$F$8763+유형화!$G$74*hourly1!I5222/hourly1!$I$8763</f>
        <v>0.38460556414679459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443">
        <f>유형화!$F$71*hourly1!B5223/hourly1!$B$8763+유형화!$F$72*hourly1!C5223/hourly1!$C$8763+유형화!$F$73*hourly1!D5223/hourly1!$D$8763+유형화!$F$74*hourly1!E5223/hourly1!$E$8763</f>
        <v>850.94884834095853</v>
      </c>
      <c r="C5222" s="441">
        <f>hourly1!$F5223*유형화!$G$71/hourly1!$F$8763+유형화!$G$72*hourly1!$G5223/hourly1!$F$8763+유형화!$G$74*hourly1!I5223/hourly1!$I$8763</f>
        <v>0.46766990111613638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443">
        <f>유형화!$F$71*hourly1!B5224/hourly1!$B$8763+유형화!$F$72*hourly1!C5224/hourly1!$C$8763+유형화!$F$73*hourly1!D5224/hourly1!$D$8763+유형화!$F$74*hourly1!E5224/hourly1!$E$8763</f>
        <v>966.70567331068207</v>
      </c>
      <c r="C5223" s="441">
        <f>hourly1!$F5224*유형화!$G$71/hourly1!$F$8763+유형화!$G$72*hourly1!$G5224/hourly1!$F$8763+유형화!$G$74*hourly1!I5224/hourly1!$I$8763</f>
        <v>0.43993843032334656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443">
        <f>유형화!$F$71*hourly1!B5225/hourly1!$B$8763+유형화!$F$72*hourly1!C5225/hourly1!$C$8763+유형화!$F$73*hourly1!D5225/hourly1!$D$8763+유형화!$F$74*hourly1!E5225/hourly1!$E$8763</f>
        <v>1171.674111936147</v>
      </c>
      <c r="C5224" s="441">
        <f>hourly1!$F5225*유형화!$G$71/hourly1!$F$8763+유형화!$G$72*hourly1!$G5225/hourly1!$F$8763+유형화!$G$74*hourly1!I5225/hourly1!$I$8763</f>
        <v>0.34501594606544495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443">
        <f>유형화!$F$71*hourly1!B5226/hourly1!$B$8763+유형화!$F$72*hourly1!C5226/hourly1!$C$8763+유형화!$F$73*hourly1!D5226/hourly1!$D$8763+유형화!$F$74*hourly1!E5226/hourly1!$E$8763</f>
        <v>1083.4358502209741</v>
      </c>
      <c r="C5225" s="441">
        <f>hourly1!$F5226*유형화!$G$71/hourly1!$F$8763+유형화!$G$72*hourly1!$G5226/hourly1!$F$8763+유형화!$G$74*hourly1!I5226/hourly1!$I$8763</f>
        <v>0.32922248704312096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443">
        <f>유형화!$F$71*hourly1!B5227/hourly1!$B$8763+유형화!$F$72*hourly1!C5227/hourly1!$C$8763+유형화!$F$73*hourly1!D5227/hourly1!$D$8763+유형화!$F$74*hourly1!E5227/hourly1!$E$8763</f>
        <v>992.15317733781035</v>
      </c>
      <c r="C5226" s="441">
        <f>hourly1!$F5227*유형화!$G$71/hourly1!$F$8763+유형화!$G$72*hourly1!$G5227/hourly1!$F$8763+유형화!$G$74*hourly1!I5227/hourly1!$I$8763</f>
        <v>0.34502843815600964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443">
        <f>유형화!$F$71*hourly1!B5228/hourly1!$B$8763+유형화!$F$72*hourly1!C5228/hourly1!$C$8763+유형화!$F$73*hourly1!D5228/hourly1!$D$8763+유형화!$F$74*hourly1!E5228/hourly1!$E$8763</f>
        <v>749.87668494011973</v>
      </c>
      <c r="C5227" s="441">
        <f>hourly1!$F5228*유형화!$G$71/hourly1!$F$8763+유형화!$G$72*hourly1!$G5228/hourly1!$F$8763+유형화!$G$74*hourly1!I5228/hourly1!$I$8763</f>
        <v>0.4399724500457074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443">
        <f>유형화!$F$71*hourly1!B5229/hourly1!$B$8763+유형화!$F$72*hourly1!C5229/hourly1!$C$8763+유형화!$F$73*hourly1!D5229/hourly1!$D$8763+유형화!$F$74*hourly1!E5229/hourly1!$E$8763</f>
        <v>256.34452389959836</v>
      </c>
      <c r="C5228" s="441">
        <f>hourly1!$F5229*유형화!$G$71/hourly1!$F$8763+유형화!$G$72*hourly1!$G5229/hourly1!$F$8763+유형화!$G$74*hourly1!I5229/hourly1!$I$8763</f>
        <v>0.5310738099801926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443">
        <f>유형화!$F$71*hourly1!B5230/hourly1!$B$8763+유형화!$F$72*hourly1!C5230/hourly1!$C$8763+유형화!$F$73*hourly1!D5230/hourly1!$D$8763+유형화!$F$74*hourly1!E5230/hourly1!$E$8763</f>
        <v>261.12720449340935</v>
      </c>
      <c r="C5229" s="441">
        <f>hourly1!$F5230*유형화!$G$71/hourly1!$F$8763+유형화!$G$72*hourly1!$G5230/hourly1!$F$8763+유형화!$G$74*hourly1!I5230/hourly1!$I$8763</f>
        <v>0.53508734888302556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443">
        <f>유형화!$F$71*hourly1!B5231/hourly1!$B$8763+유형화!$F$72*hourly1!C5231/hourly1!$C$8763+유형화!$F$73*hourly1!D5231/hourly1!$D$8763+유형화!$F$74*hourly1!E5231/hourly1!$E$8763</f>
        <v>127.8476563009863</v>
      </c>
      <c r="C5230" s="441">
        <f>hourly1!$F5231*유형화!$G$71/hourly1!$F$8763+유형화!$G$72*hourly1!$G5231/hourly1!$F$8763+유형화!$G$74*hourly1!I5231/hourly1!$I$8763</f>
        <v>0.46383391969472026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443">
        <f>유형화!$F$71*hourly1!B5232/hourly1!$B$8763+유형화!$F$72*hourly1!C5232/hourly1!$C$8763+유형화!$F$73*hourly1!D5232/hourly1!$D$8763+유형화!$F$74*hourly1!E5232/hourly1!$E$8763</f>
        <v>102.96764947780014</v>
      </c>
      <c r="C5231" s="441">
        <f>hourly1!$F5232*유형화!$G$71/hourly1!$F$8763+유형화!$G$72*hourly1!$G5232/hourly1!$F$8763+유형화!$G$74*hourly1!I5232/hourly1!$I$8763</f>
        <v>0.39637717641964954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443">
        <f>유형화!$F$71*hourly1!B5233/hourly1!$B$8763+유형화!$F$72*hourly1!C5233/hourly1!$C$8763+유형화!$F$73*hourly1!D5233/hourly1!$D$8763+유형화!$F$74*hourly1!E5233/hourly1!$E$8763</f>
        <v>98.366413205463303</v>
      </c>
      <c r="C5232" s="441">
        <f>hourly1!$F5233*유형화!$G$71/hourly1!$F$8763+유형화!$G$72*hourly1!$G5233/hourly1!$F$8763+유형화!$G$74*hourly1!I5233/hourly1!$I$8763</f>
        <v>0.31739890524787073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443">
        <f>유형화!$F$71*hourly1!B5234/hourly1!$B$8763+유형화!$F$72*hourly1!C5234/hourly1!$C$8763+유형화!$F$73*hourly1!D5234/hourly1!$D$8763+유형화!$F$74*hourly1!E5234/hourly1!$E$8763</f>
        <v>98.779142874146999</v>
      </c>
      <c r="C5233" s="441">
        <f>hourly1!$F5234*유형화!$G$71/hourly1!$F$8763+유형화!$G$72*hourly1!$G5234/hourly1!$F$8763+유형화!$G$74*hourly1!I5234/hourly1!$I$8763</f>
        <v>0.29379097652433617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443">
        <f>유형화!$F$71*hourly1!B5235/hourly1!$B$8763+유형화!$F$72*hourly1!C5235/hourly1!$C$8763+유형화!$F$73*hourly1!D5235/hourly1!$D$8763+유형화!$F$74*hourly1!E5235/hourly1!$E$8763</f>
        <v>97.752335383947781</v>
      </c>
      <c r="C5234" s="441">
        <f>hourly1!$F5235*유형화!$G$71/hourly1!$F$8763+유형화!$G$72*hourly1!$G5235/hourly1!$F$8763+유형화!$G$74*hourly1!I5235/hourly1!$I$8763</f>
        <v>0.25100368646466498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443">
        <f>유형화!$F$71*hourly1!B5236/hourly1!$B$8763+유형화!$F$72*hourly1!C5236/hourly1!$C$8763+유형화!$F$73*hourly1!D5236/hourly1!$D$8763+유형화!$F$74*hourly1!E5236/hourly1!$E$8763</f>
        <v>95.300033720494852</v>
      </c>
      <c r="C5235" s="441">
        <f>hourly1!$F5236*유형화!$G$71/hourly1!$F$8763+유형화!$G$72*hourly1!$G5236/hourly1!$F$8763+유형화!$G$74*hourly1!I5236/hourly1!$I$8763</f>
        <v>0.23648739209947647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443">
        <f>유형화!$F$71*hourly1!B5237/hourly1!$B$8763+유형화!$F$72*hourly1!C5237/hourly1!$C$8763+유형화!$F$73*hourly1!D5237/hourly1!$D$8763+유형화!$F$74*hourly1!E5237/hourly1!$E$8763</f>
        <v>94.013953769196434</v>
      </c>
      <c r="C5236" s="441">
        <f>hourly1!$F5237*유형화!$G$71/hourly1!$F$8763+유형화!$G$72*hourly1!$G5237/hourly1!$F$8763+유형화!$G$74*hourly1!I5237/hourly1!$I$8763</f>
        <v>0.23195106527065906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443">
        <f>유형화!$F$71*hourly1!B5238/hourly1!$B$8763+유형화!$F$72*hourly1!C5238/hourly1!$C$8763+유형화!$F$73*hourly1!D5238/hourly1!$D$8763+유형화!$F$74*hourly1!E5238/hourly1!$E$8763</f>
        <v>91.847730889072196</v>
      </c>
      <c r="C5237" s="441">
        <f>hourly1!$F5238*유형화!$G$71/hourly1!$F$8763+유형화!$G$72*hourly1!$G5238/hourly1!$F$8763+유형화!$G$74*hourly1!I5238/hourly1!$I$8763</f>
        <v>0.23197604945178729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443">
        <f>유형화!$F$71*hourly1!B5239/hourly1!$B$8763+유형화!$F$72*hourly1!C5239/hourly1!$C$8763+유형화!$F$73*hourly1!D5239/hourly1!$D$8763+유형화!$F$74*hourly1!E5239/hourly1!$E$8763</f>
        <v>91.019929871361128</v>
      </c>
      <c r="C5238" s="441">
        <f>hourly1!$F5239*유형화!$G$71/hourly1!$F$8763+유형화!$G$72*hourly1!$G5239/hourly1!$F$8763+유형화!$G$74*hourly1!I5239/hourly1!$I$8763</f>
        <v>0.23114738723063133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443">
        <f>유형화!$F$71*hourly1!B5240/hourly1!$B$8763+유형화!$F$72*hourly1!C5240/hourly1!$C$8763+유형화!$F$73*hourly1!D5240/hourly1!$D$8763+유형화!$F$74*hourly1!E5240/hourly1!$E$8763</f>
        <v>92.865457826704727</v>
      </c>
      <c r="C5239" s="441">
        <f>hourly1!$F5240*유형화!$G$71/hourly1!$F$8763+유형화!$G$72*hourly1!$G5240/hourly1!$F$8763+유형화!$G$74*hourly1!I5240/hourly1!$I$8763</f>
        <v>0.36883332955018566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443">
        <f>유형화!$F$71*hourly1!B5241/hourly1!$B$8763+유형화!$F$72*hourly1!C5241/hourly1!$C$8763+유형화!$F$73*hourly1!D5241/hourly1!$D$8763+유형화!$F$74*hourly1!E5241/hourly1!$E$8763</f>
        <v>134.67528591027099</v>
      </c>
      <c r="C5240" s="441">
        <f>hourly1!$F5241*유형화!$G$71/hourly1!$F$8763+유형화!$G$72*hourly1!$G5241/hourly1!$F$8763+유형화!$G$74*hourly1!I5241/hourly1!$I$8763</f>
        <v>0.61457815961522888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443">
        <f>유형화!$F$71*hourly1!B5242/hourly1!$B$8763+유형화!$F$72*hourly1!C5242/hourly1!$C$8763+유형화!$F$73*hourly1!D5242/hourly1!$D$8763+유형화!$F$74*hourly1!E5242/hourly1!$E$8763</f>
        <v>838.246062097356</v>
      </c>
      <c r="C5241" s="441">
        <f>hourly1!$F5242*유형화!$G$71/hourly1!$F$8763+유형화!$G$72*hourly1!$G5242/hourly1!$F$8763+유형화!$G$74*hourly1!I5242/hourly1!$I$8763</f>
        <v>0.5392295078056949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443">
        <f>유형화!$F$71*hourly1!B5243/hourly1!$B$8763+유형화!$F$72*hourly1!C5243/hourly1!$C$8763+유형화!$F$73*hourly1!D5243/hourly1!$D$8763+유형화!$F$74*hourly1!E5243/hourly1!$E$8763</f>
        <v>891.50219249625491</v>
      </c>
      <c r="C5242" s="441">
        <f>hourly1!$F5243*유형화!$G$71/hourly1!$F$8763+유형화!$G$72*hourly1!$G5243/hourly1!$F$8763+유형화!$G$74*hourly1!I5243/hourly1!$I$8763</f>
        <v>0.48373218265045403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443">
        <f>유형화!$F$71*hourly1!B5244/hourly1!$B$8763+유형화!$F$72*hourly1!C5244/hourly1!$C$8763+유형화!$F$73*hourly1!D5244/hourly1!$D$8763+유형화!$F$74*hourly1!E5244/hourly1!$E$8763</f>
        <v>1042.3874135476897</v>
      </c>
      <c r="C5243" s="441">
        <f>hourly1!$F5244*유형화!$G$71/hourly1!$F$8763+유형화!$G$72*hourly1!$G5244/hourly1!$F$8763+유형화!$G$74*hourly1!I5244/hourly1!$I$8763</f>
        <v>0.42031596361948265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443">
        <f>유형화!$F$71*hourly1!B5245/hourly1!$B$8763+유형화!$F$72*hourly1!C5245/hourly1!$C$8763+유형화!$F$73*hourly1!D5245/hourly1!$D$8763+유형화!$F$74*hourly1!E5245/hourly1!$E$8763</f>
        <v>1168.0129701734634</v>
      </c>
      <c r="C5244" s="441">
        <f>hourly1!$F5245*유형화!$G$71/hourly1!$F$8763+유형화!$G$72*hourly1!$G5245/hourly1!$F$8763+유형화!$G$74*hourly1!I5245/hourly1!$I$8763</f>
        <v>0.3965108903016577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443">
        <f>유형화!$F$71*hourly1!B5246/hourly1!$B$8763+유형화!$F$72*hourly1!C5246/hourly1!$C$8763+유형화!$F$73*hourly1!D5246/hourly1!$D$8763+유형화!$F$74*hourly1!E5246/hourly1!$E$8763</f>
        <v>1092.6851384400231</v>
      </c>
      <c r="C5245" s="441">
        <f>hourly1!$F5246*유형화!$G$71/hourly1!$F$8763+유형화!$G$72*hourly1!$G5246/hourly1!$F$8763+유형화!$G$74*hourly1!I5246/hourly1!$I$8763</f>
        <v>0.38460556414679459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443">
        <f>유형화!$F$71*hourly1!B5247/hourly1!$B$8763+유형화!$F$72*hourly1!C5247/hourly1!$C$8763+유형화!$F$73*hourly1!D5247/hourly1!$D$8763+유형화!$F$74*hourly1!E5247/hourly1!$E$8763</f>
        <v>866.58813270601172</v>
      </c>
      <c r="C5246" s="441">
        <f>hourly1!$F5247*유형화!$G$71/hourly1!$F$8763+유형화!$G$72*hourly1!$G5247/hourly1!$F$8763+유형화!$G$74*hourly1!I5247/hourly1!$I$8763</f>
        <v>0.46768033140534582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443">
        <f>유형화!$F$71*hourly1!B5248/hourly1!$B$8763+유형화!$F$72*hourly1!C5248/hourly1!$C$8763+유형화!$F$73*hourly1!D5248/hourly1!$D$8763+유형화!$F$74*hourly1!E5248/hourly1!$E$8763</f>
        <v>1010.5390667935827</v>
      </c>
      <c r="C5247" s="441">
        <f>hourly1!$F5248*유형화!$G$71/hourly1!$F$8763+유형화!$G$72*hourly1!$G5248/hourly1!$F$8763+유형화!$G$74*hourly1!I5248/hourly1!$I$8763</f>
        <v>0.43992351258412926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443">
        <f>유형화!$F$71*hourly1!B5249/hourly1!$B$8763+유형화!$F$72*hourly1!C5249/hourly1!$C$8763+유형화!$F$73*hourly1!D5249/hourly1!$D$8763+유형화!$F$74*hourly1!E5249/hourly1!$E$8763</f>
        <v>1257.28100364893</v>
      </c>
      <c r="C5248" s="441">
        <f>hourly1!$F5249*유형화!$G$71/hourly1!$F$8763+유형화!$G$72*hourly1!$G5249/hourly1!$F$8763+유형화!$G$74*hourly1!I5249/hourly1!$I$8763</f>
        <v>0.34499059803701881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443">
        <f>유형화!$F$71*hourly1!B5250/hourly1!$B$8763+유형화!$F$72*hourly1!C5250/hourly1!$C$8763+유형화!$F$73*hourly1!D5250/hourly1!$D$8763+유형화!$F$74*hourly1!E5250/hourly1!$E$8763</f>
        <v>1173.5970324598834</v>
      </c>
      <c r="C5249" s="441">
        <f>hourly1!$F5250*유형화!$G$71/hourly1!$F$8763+유형화!$G$72*hourly1!$G5250/hourly1!$F$8763+유형화!$G$74*hourly1!I5250/hourly1!$I$8763</f>
        <v>0.32919113553427815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443">
        <f>유형화!$F$71*hourly1!B5251/hourly1!$B$8763+유형화!$F$72*hourly1!C5251/hourly1!$C$8763+유형화!$F$73*hourly1!D5251/hourly1!$D$8763+유형화!$F$74*hourly1!E5251/hourly1!$E$8763</f>
        <v>1096.8179585535227</v>
      </c>
      <c r="C5250" s="441">
        <f>hourly1!$F5251*유형화!$G$71/hourly1!$F$8763+유형화!$G$72*hourly1!$G5251/hourly1!$F$8763+유형화!$G$74*hourly1!I5251/hourly1!$I$8763</f>
        <v>0.34498423070930473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443">
        <f>유형화!$F$71*hourly1!B5252/hourly1!$B$8763+유형화!$F$72*hourly1!C5252/hourly1!$C$8763+유형화!$F$73*hourly1!D5252/hourly1!$D$8763+유형화!$F$74*hourly1!E5252/hourly1!$E$8763</f>
        <v>873.55055224078535</v>
      </c>
      <c r="C5251" s="441">
        <f>hourly1!$F5252*유형화!$G$71/hourly1!$F$8763+유형화!$G$72*hourly1!$G5252/hourly1!$F$8763+유형화!$G$74*hourly1!I5252/hourly1!$I$8763</f>
        <v>0.43988943222055155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443">
        <f>유형화!$F$71*hourly1!B5253/hourly1!$B$8763+유형화!$F$72*hourly1!C5253/hourly1!$C$8763+유형화!$F$73*hourly1!D5253/hourly1!$D$8763+유형화!$F$74*hourly1!E5253/hourly1!$E$8763</f>
        <v>283.13471350918581</v>
      </c>
      <c r="C5252" s="441">
        <f>hourly1!$F5253*유형화!$G$71/hourly1!$F$8763+유형화!$G$72*hourly1!$G5253/hourly1!$F$8763+유형화!$G$74*hourly1!I5253/hourly1!$I$8763</f>
        <v>0.53095568089078149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443">
        <f>유형화!$F$71*hourly1!B5254/hourly1!$B$8763+유형화!$F$72*hourly1!C5254/hourly1!$C$8763+유형화!$F$73*hourly1!D5254/hourly1!$D$8763+유형화!$F$74*hourly1!E5254/hourly1!$E$8763</f>
        <v>285.3955738763147</v>
      </c>
      <c r="C5253" s="441">
        <f>hourly1!$F5254*유형화!$G$71/hourly1!$F$8763+유형화!$G$72*hourly1!$G5254/hourly1!$F$8763+유형화!$G$74*hourly1!I5254/hourly1!$I$8763</f>
        <v>0.53496703670982526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443">
        <f>유형화!$F$71*hourly1!B5255/hourly1!$B$8763+유형화!$F$72*hourly1!C5255/hourly1!$C$8763+유형화!$F$73*hourly1!D5255/hourly1!$D$8763+유형화!$F$74*hourly1!E5255/hourly1!$E$8763</f>
        <v>141.49825467381442</v>
      </c>
      <c r="C5254" s="441">
        <f>hourly1!$F5255*유형화!$G$71/hourly1!$F$8763+유형화!$G$72*hourly1!$G5255/hourly1!$F$8763+유형화!$G$74*hourly1!I5255/hourly1!$I$8763</f>
        <v>0.46374835493847733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443">
        <f>유형화!$F$71*hourly1!B5256/hourly1!$B$8763+유형화!$F$72*hourly1!C5256/hourly1!$C$8763+유형화!$F$73*hourly1!D5256/hourly1!$D$8763+유형화!$F$74*hourly1!E5256/hourly1!$E$8763</f>
        <v>111.58038401114362</v>
      </c>
      <c r="C5255" s="441">
        <f>hourly1!$F5256*유형화!$G$71/hourly1!$F$8763+유형화!$G$72*hourly1!$G5256/hourly1!$F$8763+유형화!$G$74*hourly1!I5256/hourly1!$I$8763</f>
        <v>0.3962819090687944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443">
        <f>유형화!$F$71*hourly1!B5257/hourly1!$B$8763+유형화!$F$72*hourly1!C5257/hourly1!$C$8763+유형화!$F$73*hourly1!D5257/hourly1!$D$8763+유형화!$F$74*hourly1!E5257/hourly1!$E$8763</f>
        <v>106.38507999358849</v>
      </c>
      <c r="C5256" s="441">
        <f>hourly1!$F5257*유형화!$G$71/hourly1!$F$8763+유형화!$G$72*hourly1!$G5257/hourly1!$F$8763+유형화!$G$74*hourly1!I5257/hourly1!$I$8763</f>
        <v>0.31734038647411184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443">
        <f>유형화!$F$71*hourly1!B5258/hourly1!$B$8763+유형화!$F$72*hourly1!C5258/hourly1!$C$8763+유형화!$F$73*hourly1!D5258/hourly1!$D$8763+유형화!$F$74*hourly1!E5258/hourly1!$E$8763</f>
        <v>103.45957864609036</v>
      </c>
      <c r="C5257" s="441">
        <f>hourly1!$F5258*유형화!$G$71/hourly1!$F$8763+유형화!$G$72*hourly1!$G5258/hourly1!$F$8763+유형화!$G$74*hourly1!I5258/hourly1!$I$8763</f>
        <v>0.29374755741344349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443">
        <f>유형화!$F$71*hourly1!B5259/hourly1!$B$8763+유형화!$F$72*hourly1!C5259/hourly1!$C$8763+유형화!$F$73*hourly1!D5259/hourly1!$D$8763+유형화!$F$74*hourly1!E5259/hourly1!$E$8763</f>
        <v>100.49725097929776</v>
      </c>
      <c r="C5258" s="441">
        <f>hourly1!$F5259*유형화!$G$71/hourly1!$F$8763+유형화!$G$72*hourly1!$G5259/hourly1!$F$8763+유형화!$G$74*hourly1!I5259/hourly1!$I$8763</f>
        <v>0.25098046087881043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443">
        <f>유형화!$F$71*hourly1!B5260/hourly1!$B$8763+유형화!$F$72*hourly1!C5260/hourly1!$C$8763+유형화!$F$73*hourly1!D5260/hourly1!$D$8763+유형화!$F$74*hourly1!E5260/hourly1!$E$8763</f>
        <v>96.122078158490126</v>
      </c>
      <c r="C5259" s="441">
        <f>hourly1!$F5260*유형화!$G$71/hourly1!$F$8763+유형화!$G$72*hourly1!$G5260/hourly1!$F$8763+유형화!$G$74*hourly1!I5260/hourly1!$I$8763</f>
        <v>0.23646816883389971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443">
        <f>유형화!$F$71*hourly1!B5261/hourly1!$B$8763+유형화!$F$72*hourly1!C5261/hourly1!$C$8763+유형화!$F$73*hourly1!D5261/hourly1!$D$8763+유형화!$F$74*hourly1!E5261/hourly1!$E$8763</f>
        <v>93.955115464016316</v>
      </c>
      <c r="C5260" s="441">
        <f>hourly1!$F5261*유형화!$G$71/hourly1!$F$8763+유형화!$G$72*hourly1!$G5261/hourly1!$F$8763+유형화!$G$74*hourly1!I5261/hourly1!$I$8763</f>
        <v>0.23192013825033059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443">
        <f>유형화!$F$71*hourly1!B5262/hourly1!$B$8763+유형화!$F$72*hourly1!C5262/hourly1!$C$8763+유형화!$F$73*hourly1!D5262/hourly1!$D$8763+유형화!$F$74*hourly1!E5262/hourly1!$E$8763</f>
        <v>91.990996468817471</v>
      </c>
      <c r="C5261" s="441">
        <f>hourly1!$F5262*유형화!$G$71/hourly1!$F$8763+유형화!$G$72*hourly1!$G5262/hourly1!$F$8763+유형화!$G$74*hourly1!I5262/hourly1!$I$8763</f>
        <v>0.23194457666051171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443">
        <f>유형화!$F$71*hourly1!B5263/hourly1!$B$8763+유형화!$F$72*hourly1!C5263/hourly1!$C$8763+유형화!$F$73*hourly1!D5263/hourly1!$D$8763+유형화!$F$74*hourly1!E5263/hourly1!$E$8763</f>
        <v>91.325846009401502</v>
      </c>
      <c r="C5262" s="441">
        <f>hourly1!$F5263*유형화!$G$71/hourly1!$F$8763+유형화!$G$72*hourly1!$G5263/hourly1!$F$8763+유형화!$G$74*hourly1!I5263/hourly1!$I$8763</f>
        <v>0.23114684145968434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443">
        <f>유형화!$F$71*hourly1!B5264/hourly1!$B$8763+유형화!$F$72*hourly1!C5264/hourly1!$C$8763+유형화!$F$73*hourly1!D5264/hourly1!$D$8763+유형화!$F$74*hourly1!E5264/hourly1!$E$8763</f>
        <v>92.135232011434596</v>
      </c>
      <c r="C5263" s="441">
        <f>hourly1!$F5264*유형화!$G$71/hourly1!$F$8763+유형화!$G$72*hourly1!$G5264/hourly1!$F$8763+유형화!$G$74*hourly1!I5264/hourly1!$I$8763</f>
        <v>0.36883830212992474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443">
        <f>유형화!$F$71*hourly1!B5265/hourly1!$B$8763+유형화!$F$72*hourly1!C5265/hourly1!$C$8763+유형화!$F$73*hourly1!D5265/hourly1!$D$8763+유형화!$F$74*hourly1!E5265/hourly1!$E$8763</f>
        <v>136.10473974796233</v>
      </c>
      <c r="C5264" s="441">
        <f>hourly1!$F5265*유형화!$G$71/hourly1!$F$8763+유형화!$G$72*hourly1!$G5265/hourly1!$F$8763+유형화!$G$74*hourly1!I5265/hourly1!$I$8763</f>
        <v>0.61458610361456878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443">
        <f>유형화!$F$71*hourly1!B5266/hourly1!$B$8763+유형화!$F$72*hourly1!C5266/hourly1!$C$8763+유형화!$F$73*hourly1!D5266/hourly1!$D$8763+유형화!$F$74*hourly1!E5266/hourly1!$E$8763</f>
        <v>852.6204848409061</v>
      </c>
      <c r="C5265" s="441">
        <f>hourly1!$F5266*유형화!$G$71/hourly1!$F$8763+유형화!$G$72*hourly1!$G5266/hourly1!$F$8763+유형화!$G$74*hourly1!I5266/hourly1!$I$8763</f>
        <v>0.53920913235700774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443">
        <f>유형화!$F$71*hourly1!B5267/hourly1!$B$8763+유형화!$F$72*hourly1!C5267/hourly1!$C$8763+유형화!$F$73*hourly1!D5267/hourly1!$D$8763+유형화!$F$74*hourly1!E5267/hourly1!$E$8763</f>
        <v>946.38681924155628</v>
      </c>
      <c r="C5266" s="441">
        <f>hourly1!$F5267*유형화!$G$71/hourly1!$F$8763+유형화!$G$72*hourly1!$G5267/hourly1!$F$8763+유형화!$G$74*hourly1!I5267/hourly1!$I$8763</f>
        <v>0.48366990412128319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443">
        <f>유형화!$F$71*hourly1!B5268/hourly1!$B$8763+유형화!$F$72*hourly1!C5268/hourly1!$C$8763+유형화!$F$73*hourly1!D5268/hourly1!$D$8763+유형화!$F$74*hourly1!E5268/hourly1!$E$8763</f>
        <v>1115.2111262863157</v>
      </c>
      <c r="C5267" s="441">
        <f>hourly1!$F5268*유형화!$G$71/hourly1!$F$8763+유형화!$G$72*hourly1!$G5268/hourly1!$F$8763+유형화!$G$74*hourly1!I5268/hourly1!$I$8763</f>
        <v>0.42024380057204941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443">
        <f>유형화!$F$71*hourly1!B5269/hourly1!$B$8763+유형화!$F$72*hourly1!C5269/hourly1!$C$8763+유형화!$F$73*hourly1!D5269/hourly1!$D$8763+유형화!$F$74*hourly1!E5269/hourly1!$E$8763</f>
        <v>1230.2243454850343</v>
      </c>
      <c r="C5268" s="441">
        <f>hourly1!$F5269*유형화!$G$71/hourly1!$F$8763+유형화!$G$72*hourly1!$G5269/hourly1!$F$8763+유형화!$G$74*hourly1!I5269/hourly1!$I$8763</f>
        <v>0.39644946074951548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443">
        <f>유형화!$F$71*hourly1!B5270/hourly1!$B$8763+유형화!$F$72*hourly1!C5270/hourly1!$C$8763+유형화!$F$73*hourly1!D5270/hourly1!$D$8763+유형화!$F$74*hourly1!E5270/hourly1!$E$8763</f>
        <v>1164.2684263456797</v>
      </c>
      <c r="C5269" s="441">
        <f>hourly1!$F5270*유형화!$G$71/hourly1!$F$8763+유형화!$G$72*hourly1!$G5270/hourly1!$F$8763+유형화!$G$74*hourly1!I5270/hourly1!$I$8763</f>
        <v>0.3845398897095087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443">
        <f>유형화!$F$71*hourly1!B5271/hourly1!$B$8763+유형화!$F$72*hourly1!C5271/hourly1!$C$8763+유형화!$F$73*hourly1!D5271/hourly1!$D$8763+유형화!$F$74*hourly1!E5271/hourly1!$E$8763</f>
        <v>937.09290036273512</v>
      </c>
      <c r="C5270" s="441">
        <f>hourly1!$F5271*유형화!$G$71/hourly1!$F$8763+유형화!$G$72*hourly1!$G5271/hourly1!$F$8763+유형화!$G$74*hourly1!I5271/hourly1!$I$8763</f>
        <v>0.46758300225313487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443">
        <f>유형화!$F$71*hourly1!B5272/hourly1!$B$8763+유형화!$F$72*hourly1!C5272/hourly1!$C$8763+유형화!$F$73*hourly1!D5272/hourly1!$D$8763+유형화!$F$74*hourly1!E5272/hourly1!$E$8763</f>
        <v>1063.4829940963878</v>
      </c>
      <c r="C5271" s="441">
        <f>hourly1!$F5272*유형화!$G$71/hourly1!$F$8763+유형화!$G$72*hourly1!$G5272/hourly1!$F$8763+유형화!$G$74*hourly1!I5272/hourly1!$I$8763</f>
        <v>0.43985025799480149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443">
        <f>유형화!$F$71*hourly1!B5273/hourly1!$B$8763+유형화!$F$72*hourly1!C5273/hourly1!$C$8763+유형화!$F$73*hourly1!D5273/hourly1!$D$8763+유형화!$F$74*hourly1!E5273/hourly1!$E$8763</f>
        <v>1283.6448042512179</v>
      </c>
      <c r="C5272" s="441">
        <f>hourly1!$F5273*유형화!$G$71/hourly1!$F$8763+유형화!$G$72*hourly1!$G5273/hourly1!$F$8763+유형화!$G$74*hourly1!I5273/hourly1!$I$8763</f>
        <v>0.34495912524574329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443">
        <f>유형화!$F$71*hourly1!B5274/hourly1!$B$8763+유형화!$F$72*hourly1!C5274/hourly1!$C$8763+유형화!$F$73*hourly1!D5274/hourly1!$D$8763+유형화!$F$74*hourly1!E5274/hourly1!$E$8763</f>
        <v>1197.4898916041177</v>
      </c>
      <c r="C5273" s="441">
        <f>hourly1!$F5274*유형화!$G$71/hourly1!$F$8763+유형화!$G$72*hourly1!$G5274/hourly1!$F$8763+유형화!$G$74*hourly1!I5274/hourly1!$I$8763</f>
        <v>0.32916827379572089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443">
        <f>유형화!$F$71*hourly1!B5275/hourly1!$B$8763+유형화!$F$72*hourly1!C5275/hourly1!$C$8763+유형화!$F$73*hourly1!D5275/hourly1!$D$8763+유형화!$F$74*hourly1!E5275/hourly1!$E$8763</f>
        <v>1133.9449854602778</v>
      </c>
      <c r="C5274" s="441">
        <f>hourly1!$F5275*유형화!$G$71/hourly1!$F$8763+유형화!$G$72*hourly1!$G5275/hourly1!$F$8763+유형화!$G$74*hourly1!I5275/hourly1!$I$8763</f>
        <v>0.34496233923020947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443">
        <f>유형화!$F$71*hourly1!B5276/hourly1!$B$8763+유형화!$F$72*hourly1!C5276/hourly1!$C$8763+유형화!$F$73*hourly1!D5276/hourly1!$D$8763+유형화!$F$74*hourly1!E5276/hourly1!$E$8763</f>
        <v>899.84035403170901</v>
      </c>
      <c r="C5275" s="441">
        <f>hourly1!$F5276*유형화!$G$71/hourly1!$F$8763+유형화!$G$72*hourly1!$G5276/hourly1!$F$8763+유형화!$G$74*hourly1!I5276/hourly1!$I$8763</f>
        <v>0.43986984510767679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443">
        <f>유형화!$F$71*hourly1!B5277/hourly1!$B$8763+유형화!$F$72*hourly1!C5277/hourly1!$C$8763+유형화!$F$73*hourly1!D5277/hourly1!$D$8763+유형화!$F$74*hourly1!E5277/hourly1!$E$8763</f>
        <v>291.10547893604513</v>
      </c>
      <c r="C5276" s="441">
        <f>hourly1!$F5277*유형화!$G$71/hourly1!$F$8763+유형화!$G$72*hourly1!$G5277/hourly1!$F$8763+유형화!$G$74*hourly1!I5277/hourly1!$I$8763</f>
        <v>0.53094185469345745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443">
        <f>유형화!$F$71*hourly1!B5278/hourly1!$B$8763+유형화!$F$72*hourly1!C5278/hourly1!$C$8763+유형화!$F$73*hourly1!D5278/hourly1!$D$8763+유형화!$F$74*hourly1!E5278/hourly1!$E$8763</f>
        <v>291.40795013192059</v>
      </c>
      <c r="C5277" s="441">
        <f>hourly1!$F5278*유형화!$G$71/hourly1!$F$8763+유형화!$G$72*hourly1!$G5278/hourly1!$F$8763+유형화!$G$74*hourly1!I5278/hourly1!$I$8763</f>
        <v>0.53496703670982526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443">
        <f>유형화!$F$71*hourly1!B5279/hourly1!$B$8763+유형화!$F$72*hourly1!C5279/hourly1!$C$8763+유형화!$F$73*hourly1!D5279/hourly1!$D$8763+유형화!$F$74*hourly1!E5279/hourly1!$E$8763</f>
        <v>147.38222216052355</v>
      </c>
      <c r="C5278" s="441">
        <f>hourly1!$F5279*유형화!$G$71/hourly1!$F$8763+유형화!$G$72*hourly1!$G5279/hourly1!$F$8763+유형화!$G$74*hourly1!I5279/hourly1!$I$8763</f>
        <v>0.46375393393038034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443">
        <f>유형화!$F$71*hourly1!B5280/hourly1!$B$8763+유형화!$F$72*hourly1!C5280/hourly1!$C$8763+유형화!$F$73*hourly1!D5280/hourly1!$D$8763+유형화!$F$74*hourly1!E5280/hourly1!$E$8763</f>
        <v>115.98296794501894</v>
      </c>
      <c r="C5279" s="441">
        <f>hourly1!$F5280*유형화!$G$71/hourly1!$F$8763+유형화!$G$72*hourly1!$G5280/hourly1!$F$8763+유형화!$G$74*hourly1!I5280/hourly1!$I$8763</f>
        <v>0.39627948342014119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443">
        <f>유형화!$F$71*hourly1!B5281/hourly1!$B$8763+유형화!$F$72*hourly1!C5281/hourly1!$C$8763+유형화!$F$73*hourly1!D5281/hourly1!$D$8763+유형화!$F$74*hourly1!E5281/hourly1!$E$8763</f>
        <v>110.25461014953093</v>
      </c>
      <c r="C5280" s="441">
        <f>hourly1!$F5281*유형화!$G$71/hourly1!$F$8763+유형화!$G$72*hourly1!$G5281/hourly1!$F$8763+유형화!$G$74*hourly1!I5281/hourly1!$I$8763</f>
        <v>0.31734414622952373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443">
        <f>유형화!$F$71*hourly1!B5282/hourly1!$B$8763+유형화!$F$72*hourly1!C5282/hourly1!$C$8763+유형화!$F$73*hourly1!D5282/hourly1!$D$8763+유형화!$F$74*hourly1!E5282/hourly1!$E$8763</f>
        <v>104.68238031570306</v>
      </c>
      <c r="C5281" s="441">
        <f>hourly1!$F5282*유형화!$G$71/hourly1!$F$8763+유형화!$G$72*hourly1!$G5282/hourly1!$F$8763+유형화!$G$74*hourly1!I5282/hourly1!$I$8763</f>
        <v>0.29375804834386871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443">
        <f>유형화!$F$71*hourly1!B5283/hourly1!$B$8763+유형화!$F$72*hourly1!C5283/hourly1!$C$8763+유형화!$F$73*hourly1!D5283/hourly1!$D$8763+유형화!$F$74*hourly1!E5283/hourly1!$E$8763</f>
        <v>99.979578843191661</v>
      </c>
      <c r="C5282" s="441">
        <f>hourly1!$F5283*유형화!$G$71/hourly1!$F$8763+유형화!$G$72*hourly1!$G5283/hourly1!$F$8763+유형화!$G$74*hourly1!I5283/hourly1!$I$8763</f>
        <v>0.25098228011530027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443">
        <f>유형화!$F$71*hourly1!B5284/hourly1!$B$8763+유형화!$F$72*hourly1!C5284/hourly1!$C$8763+유형화!$F$73*hourly1!D5284/hourly1!$D$8763+유형화!$F$74*hourly1!E5284/hourly1!$E$8763</f>
        <v>96.674683359210135</v>
      </c>
      <c r="C5283" s="441">
        <f>hourly1!$F5284*유형화!$G$71/hourly1!$F$8763+유형화!$G$72*hourly1!$G5284/hourly1!$F$8763+유형화!$G$74*hourly1!I5284/hourly1!$I$8763</f>
        <v>0.2364682901163323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443">
        <f>유형화!$F$71*hourly1!B5285/hourly1!$B$8763+유형화!$F$72*hourly1!C5285/hourly1!$C$8763+유형화!$F$73*hourly1!D5285/hourly1!$D$8763+유형화!$F$74*hourly1!E5285/hourly1!$E$8763</f>
        <v>96.235797560481458</v>
      </c>
      <c r="C5284" s="441">
        <f>hourly1!$F5285*유형화!$G$71/hourly1!$F$8763+유형화!$G$72*hourly1!$G5285/hourly1!$F$8763+유형화!$G$74*hourly1!I5285/hourly1!$I$8763</f>
        <v>0.23189945959556185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443">
        <f>유형화!$F$71*hourly1!B5286/hourly1!$B$8763+유형화!$F$72*hourly1!C5286/hourly1!$C$8763+유형화!$F$73*hourly1!D5286/hourly1!$D$8763+유형화!$F$74*hourly1!E5286/hourly1!$E$8763</f>
        <v>93.972381518051506</v>
      </c>
      <c r="C5285" s="441">
        <f>hourly1!$F5286*유형화!$G$71/hourly1!$F$8763+유형화!$G$72*hourly1!$G5286/hourly1!$F$8763+유형화!$G$74*hourly1!I5286/hourly1!$I$8763</f>
        <v>0.23192414057060839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443">
        <f>유형화!$F$71*hourly1!B5287/hourly1!$B$8763+유형화!$F$72*hourly1!C5287/hourly1!$C$8763+유형화!$F$73*hourly1!D5287/hourly1!$D$8763+유형화!$F$74*hourly1!E5287/hourly1!$E$8763</f>
        <v>92.447224288914143</v>
      </c>
      <c r="C5286" s="441">
        <f>hourly1!$F5287*유형화!$G$71/hourly1!$F$8763+유형화!$G$72*hourly1!$G5287/hourly1!$F$8763+유형화!$G$74*hourly1!I5287/hourly1!$I$8763</f>
        <v>0.23112907358329959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443">
        <f>유형화!$F$71*hourly1!B5288/hourly1!$B$8763+유형화!$F$72*hourly1!C5288/hourly1!$C$8763+유형화!$F$73*hourly1!D5288/hourly1!$D$8763+유형화!$F$74*hourly1!E5288/hourly1!$E$8763</f>
        <v>92.198177862338895</v>
      </c>
      <c r="C5287" s="441">
        <f>hourly1!$F5288*유형화!$G$71/hourly1!$F$8763+유형화!$G$72*hourly1!$G5288/hourly1!$F$8763+유형화!$G$74*hourly1!I5288/hourly1!$I$8763</f>
        <v>0.36883120710761347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443">
        <f>유형화!$F$71*hourly1!B5289/hourly1!$B$8763+유형화!$F$72*hourly1!C5289/hourly1!$C$8763+유형화!$F$73*hourly1!D5289/hourly1!$D$8763+유형화!$F$74*hourly1!E5289/hourly1!$E$8763</f>
        <v>135.10577931713814</v>
      </c>
      <c r="C5288" s="441">
        <f>hourly1!$F5289*유형화!$G$71/hourly1!$F$8763+유형화!$G$72*hourly1!$G5289/hourly1!$F$8763+유형화!$G$74*hourly1!I5289/hourly1!$I$8763</f>
        <v>0.61459416889634022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443">
        <f>유형화!$F$71*hourly1!B5290/hourly1!$B$8763+유형화!$F$72*hourly1!C5290/hourly1!$C$8763+유형화!$F$73*hourly1!D5290/hourly1!$D$8763+유형화!$F$74*hourly1!E5290/hourly1!$E$8763</f>
        <v>805.12033093750676</v>
      </c>
      <c r="C5289" s="441">
        <f>hourly1!$F5290*유형화!$G$71/hourly1!$F$8763+유형화!$G$72*hourly1!$G5290/hourly1!$F$8763+유형화!$G$74*hourly1!I5290/hourly1!$I$8763</f>
        <v>0.53921604545566881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443">
        <f>유형화!$F$71*hourly1!B5291/hourly1!$B$8763+유형화!$F$72*hourly1!C5291/hourly1!$C$8763+유형화!$F$73*hourly1!D5291/hourly1!$D$8763+유형화!$F$74*hourly1!E5291/hourly1!$E$8763</f>
        <v>921.15875450971589</v>
      </c>
      <c r="C5290" s="441">
        <f>hourly1!$F5291*유형화!$G$71/hourly1!$F$8763+유형화!$G$72*hourly1!$G5291/hourly1!$F$8763+유형화!$G$74*hourly1!I5291/hourly1!$I$8763</f>
        <v>0.48368081954022213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443">
        <f>유형화!$F$71*hourly1!B5292/hourly1!$B$8763+유형화!$F$72*hourly1!C5292/hourly1!$C$8763+유형화!$F$73*hourly1!D5292/hourly1!$D$8763+유형화!$F$74*hourly1!E5292/hourly1!$E$8763</f>
        <v>1085.3198873685601</v>
      </c>
      <c r="C5291" s="441">
        <f>hourly1!$F5292*유형화!$G$71/hourly1!$F$8763+유형화!$G$72*hourly1!$G5292/hourly1!$F$8763+유형화!$G$74*hourly1!I5292/hourly1!$I$8763</f>
        <v>0.42026199293694855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443">
        <f>유형화!$F$71*hourly1!B5293/hourly1!$B$8763+유형화!$F$72*hourly1!C5293/hourly1!$C$8763+유형화!$F$73*hourly1!D5293/hourly1!$D$8763+유형화!$F$74*hourly1!E5293/hourly1!$E$8763</f>
        <v>1229.7592926530881</v>
      </c>
      <c r="C5292" s="441">
        <f>hourly1!$F5293*유형화!$G$71/hourly1!$F$8763+유형화!$G$72*hourly1!$G5293/hourly1!$F$8763+유형화!$G$74*hourly1!I5293/hourly1!$I$8763</f>
        <v>0.39646971491576927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443">
        <f>유형화!$F$71*hourly1!B5294/hourly1!$B$8763+유형화!$F$72*hourly1!C5294/hourly1!$C$8763+유형화!$F$73*hourly1!D5294/hourly1!$D$8763+유형화!$F$74*hourly1!E5294/hourly1!$E$8763</f>
        <v>1154.515735242004</v>
      </c>
      <c r="C5293" s="441">
        <f>hourly1!$F5294*유형화!$G$71/hourly1!$F$8763+유형화!$G$72*hourly1!$G5294/hourly1!$F$8763+유형화!$G$74*hourly1!I5294/hourly1!$I$8763</f>
        <v>0.38456317593657963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443">
        <f>유형화!$F$71*hourly1!B5295/hourly1!$B$8763+유형화!$F$72*hourly1!C5295/hourly1!$C$8763+유형화!$F$73*hourly1!D5295/hourly1!$D$8763+유형화!$F$74*hourly1!E5295/hourly1!$E$8763</f>
        <v>945.85253434771164</v>
      </c>
      <c r="C5294" s="441">
        <f>hourly1!$F5295*유형화!$G$71/hourly1!$F$8763+유형화!$G$72*hourly1!$G5295/hourly1!$F$8763+유형화!$G$74*hourly1!I5295/hourly1!$I$8763</f>
        <v>0.46760998759440187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443">
        <f>유형화!$F$71*hourly1!B5296/hourly1!$B$8763+유형화!$F$72*hourly1!C5296/hourly1!$C$8763+유형화!$F$73*hourly1!D5296/hourly1!$D$8763+유형화!$F$74*hourly1!E5296/hourly1!$E$8763</f>
        <v>1086.0700254348158</v>
      </c>
      <c r="C5295" s="441">
        <f>hourly1!$F5296*유형화!$G$71/hourly1!$F$8763+유형화!$G$72*hourly1!$G5296/hourly1!$F$8763+유형화!$G$74*hourly1!I5296/hourly1!$I$8763</f>
        <v>0.43987469640498322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443">
        <f>유형화!$F$71*hourly1!B5297/hourly1!$B$8763+유형화!$F$72*hourly1!C5297/hourly1!$C$8763+유형화!$F$73*hourly1!D5297/hourly1!$D$8763+유형화!$F$74*hourly1!E5297/hourly1!$E$8763</f>
        <v>1312.6822816700808</v>
      </c>
      <c r="C5296" s="441">
        <f>hourly1!$F5297*유형화!$G$71/hourly1!$F$8763+유형화!$G$72*hourly1!$G5297/hourly1!$F$8763+유형화!$G$74*hourly1!I5297/hourly1!$I$8763</f>
        <v>0.34497495260320615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443">
        <f>유형화!$F$71*hourly1!B5298/hourly1!$B$8763+유형화!$F$72*hourly1!C5298/hourly1!$C$8763+유형화!$F$73*hourly1!D5298/hourly1!$D$8763+유형화!$F$74*hourly1!E5298/hourly1!$E$8763</f>
        <v>1209.8815918817677</v>
      </c>
      <c r="C5297" s="441">
        <f>hourly1!$F5298*유형화!$G$71/hourly1!$F$8763+유형화!$G$72*hourly1!$G5298/hourly1!$F$8763+유형화!$G$74*hourly1!I5298/hourly1!$I$8763</f>
        <v>0.32918234255791018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443">
        <f>유형화!$F$71*hourly1!B5299/hourly1!$B$8763+유형화!$F$72*hourly1!C5299/hourly1!$C$8763+유형화!$F$73*hourly1!D5299/hourly1!$D$8763+유형화!$F$74*hourly1!E5299/hourly1!$E$8763</f>
        <v>1122.8254655116855</v>
      </c>
      <c r="C5298" s="441">
        <f>hourly1!$F5299*유형화!$G$71/hourly1!$F$8763+유형화!$G$72*hourly1!$G5299/hourly1!$F$8763+유형화!$G$74*hourly1!I5299/hourly1!$I$8763</f>
        <v>0.3449775601755084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443">
        <f>유형화!$F$71*hourly1!B5300/hourly1!$B$8763+유형화!$F$72*hourly1!C5300/hourly1!$C$8763+유형화!$F$73*hourly1!D5300/hourly1!$D$8763+유형화!$F$74*hourly1!E5300/hourly1!$E$8763</f>
        <v>919.37538277833551</v>
      </c>
      <c r="C5299" s="441">
        <f>hourly1!$F5300*유형화!$G$71/hourly1!$F$8763+유형화!$G$72*hourly1!$G5300/hourly1!$F$8763+유형화!$G$74*hourly1!I5300/hourly1!$I$8763</f>
        <v>0.43988943222055155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443">
        <f>유형화!$F$71*hourly1!B5301/hourly1!$B$8763+유형화!$F$72*hourly1!C5301/hourly1!$C$8763+유형화!$F$73*hourly1!D5301/hourly1!$D$8763+유형화!$F$74*hourly1!E5301/hourly1!$E$8763</f>
        <v>292.60295965690557</v>
      </c>
      <c r="C5300" s="441">
        <f>hourly1!$F5301*유형화!$G$71/hourly1!$F$8763+유형화!$G$72*hourly1!$G5301/hourly1!$F$8763+유형화!$G$74*hourly1!I5301/hourly1!$I$8763</f>
        <v>0.53096841554621033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443">
        <f>유형화!$F$71*hourly1!B5302/hourly1!$B$8763+유형화!$F$72*hourly1!C5302/hourly1!$C$8763+유형화!$F$73*hourly1!D5302/hourly1!$D$8763+유형화!$F$74*hourly1!E5302/hourly1!$E$8763</f>
        <v>293.2957917872946</v>
      </c>
      <c r="C5301" s="441">
        <f>hourly1!$F5302*유형화!$G$71/hourly1!$F$8763+유형화!$G$72*hourly1!$G5302/hourly1!$F$8763+유형화!$G$74*hourly1!I5302/hourly1!$I$8763</f>
        <v>0.53498704831121502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443">
        <f>유형화!$F$71*hourly1!B5303/hourly1!$B$8763+유형화!$F$72*hourly1!C5303/hourly1!$C$8763+유형화!$F$73*hourly1!D5303/hourly1!$D$8763+유형화!$F$74*hourly1!E5303/hourly1!$E$8763</f>
        <v>146.70484239711212</v>
      </c>
      <c r="C5302" s="441">
        <f>hourly1!$F5303*유형화!$G$71/hourly1!$F$8763+유형화!$G$72*hourly1!$G5303/hourly1!$F$8763+유형화!$G$74*hourly1!I5303/hourly1!$I$8763</f>
        <v>0.46375939163984953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443">
        <f>유형화!$F$71*hourly1!B5304/hourly1!$B$8763+유형화!$F$72*hourly1!C5304/hourly1!$C$8763+유형화!$F$73*hourly1!D5304/hourly1!$D$8763+유형화!$F$74*hourly1!E5304/hourly1!$E$8763</f>
        <v>115.97469078514662</v>
      </c>
      <c r="C5303" s="441">
        <f>hourly1!$F5304*유형화!$G$71/hourly1!$F$8763+유형화!$G$72*hourly1!$G5304/hourly1!$F$8763+유형화!$G$74*hourly1!I5304/hourly1!$I$8763</f>
        <v>0.39628148458028012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443">
        <f>유형화!$F$71*hourly1!B5305/hourly1!$B$8763+유형화!$F$72*hourly1!C5305/hourly1!$C$8763+유형화!$F$73*hourly1!D5305/hourly1!$D$8763+유형화!$F$74*hourly1!E5305/hourly1!$E$8763</f>
        <v>110.58545549992915</v>
      </c>
      <c r="C5304" s="441">
        <f>hourly1!$F5305*유형화!$G$71/hourly1!$F$8763+유형화!$G$72*hourly1!$G5305/hourly1!$F$8763+유형화!$G$74*hourly1!I5305/hourly1!$I$8763</f>
        <v>0.31733771826059332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443">
        <f>유형화!$F$71*hourly1!B5306/hourly1!$B$8763+유형화!$F$72*hourly1!C5306/hourly1!$C$8763+유형화!$F$73*hourly1!D5306/hourly1!$D$8763+유형화!$F$74*hourly1!E5306/hourly1!$E$8763</f>
        <v>105.52899224570714</v>
      </c>
      <c r="C5305" s="441">
        <f>hourly1!$F5306*유형화!$G$71/hourly1!$F$8763+유형화!$G$72*hourly1!$G5306/hourly1!$F$8763+유형화!$G$74*hourly1!I5306/hourly1!$I$8763</f>
        <v>0.29374622330668426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443">
        <f>유형화!$F$71*hourly1!B5307/hourly1!$B$8763+유형화!$F$72*hourly1!C5307/hourly1!$C$8763+유형화!$F$73*hourly1!D5307/hourly1!$D$8763+유형화!$F$74*hourly1!E5307/hourly1!$E$8763</f>
        <v>103.8218339436976</v>
      </c>
      <c r="C5306" s="441">
        <f>hourly1!$F5307*유형화!$G$71/hourly1!$F$8763+유형화!$G$72*hourly1!$G5307/hourly1!$F$8763+유형화!$G$74*hourly1!I5307/hourly1!$I$8763</f>
        <v>0.24987679074159574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443">
        <f>유형화!$F$71*hourly1!B5308/hourly1!$B$8763+유형화!$F$72*hourly1!C5308/hourly1!$C$8763+유형화!$F$73*hourly1!D5308/hourly1!$D$8763+유형화!$F$74*hourly1!E5308/hourly1!$E$8763</f>
        <v>100.6861495217603</v>
      </c>
      <c r="C5307" s="441">
        <f>hourly1!$F5308*유형화!$G$71/hourly1!$F$8763+유형화!$G$72*hourly1!$G5308/hourly1!$F$8763+유형화!$G$74*hourly1!I5308/hourly1!$I$8763</f>
        <v>0.25314413947748171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443">
        <f>유형화!$F$71*hourly1!B5309/hourly1!$B$8763+유형화!$F$72*hourly1!C5309/hourly1!$C$8763+유형화!$F$73*hourly1!D5309/hourly1!$D$8763+유형화!$F$74*hourly1!E5309/hourly1!$E$8763</f>
        <v>99.39834872348672</v>
      </c>
      <c r="C5308" s="441">
        <f>hourly1!$F5309*유형화!$G$71/hourly1!$F$8763+유형화!$G$72*hourly1!$G5309/hourly1!$F$8763+유형화!$G$74*hourly1!I5309/hourly1!$I$8763</f>
        <v>0.24039808349941233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443">
        <f>유형화!$F$71*hourly1!B5310/hourly1!$B$8763+유형화!$F$72*hourly1!C5310/hourly1!$C$8763+유형화!$F$73*hourly1!D5310/hourly1!$D$8763+유형화!$F$74*hourly1!E5310/hourly1!$E$8763</f>
        <v>98.096271441868183</v>
      </c>
      <c r="C5309" s="441">
        <f>hourly1!$F5310*유형화!$G$71/hourly1!$F$8763+유형화!$G$72*hourly1!$G5310/hourly1!$F$8763+유형화!$G$74*hourly1!I5310/hourly1!$I$8763</f>
        <v>0.23077741516979916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443">
        <f>유형화!$F$71*hourly1!B5311/hourly1!$B$8763+유형화!$F$72*hourly1!C5311/hourly1!$C$8763+유형화!$F$73*hourly1!D5311/hourly1!$D$8763+유형화!$F$74*hourly1!E5311/hourly1!$E$8763</f>
        <v>97.395225315581882</v>
      </c>
      <c r="C5310" s="441">
        <f>hourly1!$F5311*유형화!$G$71/hourly1!$F$8763+유형화!$G$72*hourly1!$G5311/hourly1!$F$8763+유형화!$G$74*hourly1!I5311/hourly1!$I$8763</f>
        <v>0.23078402506237913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443">
        <f>유형화!$F$71*hourly1!B5312/hourly1!$B$8763+유형화!$F$72*hourly1!C5312/hourly1!$C$8763+유형화!$F$73*hourly1!D5312/hourly1!$D$8763+유형화!$F$74*hourly1!E5312/hourly1!$E$8763</f>
        <v>99.136202701553799</v>
      </c>
      <c r="C5311" s="441">
        <f>hourly1!$F5312*유형화!$G$71/hourly1!$F$8763+유형화!$G$72*hourly1!$G5312/hourly1!$F$8763+유형화!$G$74*hourly1!I5312/hourly1!$I$8763</f>
        <v>0.25973680995206527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443">
        <f>유형화!$F$71*hourly1!B5313/hourly1!$B$8763+유형화!$F$72*hourly1!C5313/hourly1!$C$8763+유형화!$F$73*hourly1!D5313/hourly1!$D$8763+유형화!$F$74*hourly1!E5313/hourly1!$E$8763</f>
        <v>147.29098951278974</v>
      </c>
      <c r="C5312" s="441">
        <f>hourly1!$F5313*유형화!$G$71/hourly1!$F$8763+유형화!$G$72*hourly1!$G5313/hourly1!$F$8763+유형화!$G$74*hourly1!I5313/hourly1!$I$8763</f>
        <v>0.33045010782651507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443">
        <f>유형화!$F$71*hourly1!B5314/hourly1!$B$8763+유형화!$F$72*hourly1!C5314/hourly1!$C$8763+유형화!$F$73*hourly1!D5314/hourly1!$D$8763+유형화!$F$74*hourly1!E5314/hourly1!$E$8763</f>
        <v>274.2703127565452</v>
      </c>
      <c r="C5313" s="441">
        <f>hourly1!$F5314*유형화!$G$71/hourly1!$F$8763+유형화!$G$72*hourly1!$G5314/hourly1!$F$8763+유형화!$G$74*hourly1!I5314/hourly1!$I$8763</f>
        <v>0.40836776412467329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443">
        <f>유형화!$F$71*hourly1!B5315/hourly1!$B$8763+유형화!$F$72*hourly1!C5315/hourly1!$C$8763+유형화!$F$73*hourly1!D5315/hourly1!$D$8763+유형화!$F$74*hourly1!E5315/hourly1!$E$8763</f>
        <v>278.63210502554949</v>
      </c>
      <c r="C5314" s="441">
        <f>hourly1!$F5315*유형화!$G$71/hourly1!$F$8763+유형화!$G$72*hourly1!$G5315/hourly1!$F$8763+유형화!$G$74*hourly1!I5315/hourly1!$I$8763</f>
        <v>0.52706839700034913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443">
        <f>유형화!$F$71*hourly1!B5316/hourly1!$B$8763+유형화!$F$72*hourly1!C5316/hourly1!$C$8763+유형화!$F$73*hourly1!D5316/hourly1!$D$8763+유형화!$F$74*hourly1!E5316/hourly1!$E$8763</f>
        <v>294.24528213437429</v>
      </c>
      <c r="C5315" s="441">
        <f>hourly1!$F5316*유형화!$G$71/hourly1!$F$8763+유형화!$G$72*hourly1!$G5316/hourly1!$F$8763+유형화!$G$74*hourly1!I5316/hourly1!$I$8763</f>
        <v>0.52359032003771488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443">
        <f>유형화!$F$71*hourly1!B5317/hourly1!$B$8763+유형화!$F$72*hourly1!C5317/hourly1!$C$8763+유형화!$F$73*hourly1!D5317/hourly1!$D$8763+유형화!$F$74*hourly1!E5317/hourly1!$E$8763</f>
        <v>303.16080147779309</v>
      </c>
      <c r="C5316" s="441">
        <f>hourly1!$F5317*유형화!$G$71/hourly1!$F$8763+유형화!$G$72*hourly1!$G5317/hourly1!$F$8763+유형화!$G$74*hourly1!I5317/hourly1!$I$8763</f>
        <v>0.49297942236990466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443">
        <f>유형화!$F$71*hourly1!B5318/hourly1!$B$8763+유형화!$F$72*hourly1!C5318/hourly1!$C$8763+유형화!$F$73*hourly1!D5318/hourly1!$D$8763+유형화!$F$74*hourly1!E5318/hourly1!$E$8763</f>
        <v>308.87138963303573</v>
      </c>
      <c r="C5317" s="441">
        <f>hourly1!$F5318*유형화!$G$71/hourly1!$F$8763+유형화!$G$72*hourly1!$G5318/hourly1!$F$8763+유형화!$G$74*hourly1!I5318/hourly1!$I$8763</f>
        <v>0.51326797219394193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443">
        <f>유형화!$F$71*hourly1!B5319/hourly1!$B$8763+유형화!$F$72*hourly1!C5319/hourly1!$C$8763+유형화!$F$73*hourly1!D5319/hourly1!$D$8763+유형화!$F$74*hourly1!E5319/hourly1!$E$8763</f>
        <v>312.71866729210024</v>
      </c>
      <c r="C5318" s="441">
        <f>hourly1!$F5319*유형화!$G$71/hourly1!$F$8763+유형화!$G$72*hourly1!$G5319/hourly1!$F$8763+유형화!$G$74*hourly1!I5319/hourly1!$I$8763</f>
        <v>0.51660269332117092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443">
        <f>유형화!$F$71*hourly1!B5320/hourly1!$B$8763+유형화!$F$72*hourly1!C5320/hourly1!$C$8763+유형화!$F$73*hourly1!D5320/hourly1!$D$8763+유형화!$F$74*hourly1!E5320/hourly1!$E$8763</f>
        <v>307.19571969282907</v>
      </c>
      <c r="C5319" s="441">
        <f>hourly1!$F5320*유형화!$G$71/hourly1!$F$8763+유형화!$G$72*hourly1!$G5320/hourly1!$F$8763+유형화!$G$74*hourly1!I5320/hourly1!$I$8763</f>
        <v>0.45554408349869507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443">
        <f>유형화!$F$71*hourly1!B5321/hourly1!$B$8763+유형화!$F$72*hourly1!C5321/hourly1!$C$8763+유형화!$F$73*hourly1!D5321/hourly1!$D$8763+유형화!$F$74*hourly1!E5321/hourly1!$E$8763</f>
        <v>310.66627007445493</v>
      </c>
      <c r="C5320" s="441">
        <f>hourly1!$F5321*유형화!$G$71/hourly1!$F$8763+유형화!$G$72*hourly1!$G5321/hourly1!$F$8763+유형화!$G$74*hourly1!I5321/hourly1!$I$8763</f>
        <v>0.40808329617886763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443">
        <f>유형화!$F$71*hourly1!B5322/hourly1!$B$8763+유형화!$F$72*hourly1!C5322/hourly1!$C$8763+유형화!$F$73*hourly1!D5322/hourly1!$D$8763+유형화!$F$74*hourly1!E5322/hourly1!$E$8763</f>
        <v>302.94963346616117</v>
      </c>
      <c r="C5321" s="441">
        <f>hourly1!$F5322*유형화!$G$71/hourly1!$F$8763+유형화!$G$72*hourly1!$G5322/hourly1!$F$8763+유형화!$G$74*hourly1!I5322/hourly1!$I$8763</f>
        <v>0.36744034016985833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443">
        <f>유형화!$F$71*hourly1!B5323/hourly1!$B$8763+유형화!$F$72*hourly1!C5323/hourly1!$C$8763+유형화!$F$73*hourly1!D5323/hourly1!$D$8763+유형화!$F$74*hourly1!E5323/hourly1!$E$8763</f>
        <v>299.00460650861658</v>
      </c>
      <c r="C5322" s="441">
        <f>hourly1!$F5323*유형화!$G$71/hourly1!$F$8763+유형화!$G$72*hourly1!$G5323/hourly1!$F$8763+유형화!$G$74*hourly1!I5323/hourly1!$I$8763</f>
        <v>0.40808741978157814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443">
        <f>유형화!$F$71*hourly1!B5324/hourly1!$B$8763+유형화!$F$72*hourly1!C5324/hourly1!$C$8763+유형화!$F$73*hourly1!D5324/hourly1!$D$8763+유형화!$F$74*hourly1!E5324/hourly1!$E$8763</f>
        <v>296.34642563339531</v>
      </c>
      <c r="C5323" s="441">
        <f>hourly1!$F5324*유형화!$G$71/hourly1!$F$8763+유형화!$G$72*hourly1!$G5324/hourly1!$F$8763+유형화!$G$74*hourly1!I5324/hourly1!$I$8763</f>
        <v>0.46233929563582254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443">
        <f>유형화!$F$71*hourly1!B5325/hourly1!$B$8763+유형화!$F$72*hourly1!C5325/hourly1!$C$8763+유형화!$F$73*hourly1!D5325/hourly1!$D$8763+유형화!$F$74*hourly1!E5325/hourly1!$E$8763</f>
        <v>302.00523225152693</v>
      </c>
      <c r="C5324" s="441">
        <f>hourly1!$F5325*유형화!$G$71/hourly1!$F$8763+유형화!$G$72*hourly1!$G5325/hourly1!$F$8763+유형화!$G$74*hourly1!I5325/hourly1!$I$8763</f>
        <v>0.55733066831547551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443">
        <f>유형화!$F$71*hourly1!B5326/hourly1!$B$8763+유형화!$F$72*hourly1!C5326/hourly1!$C$8763+유형화!$F$73*hourly1!D5326/hourly1!$D$8763+유형화!$F$74*hourly1!E5326/hourly1!$E$8763</f>
        <v>298.48288964342834</v>
      </c>
      <c r="C5325" s="441">
        <f>hourly1!$F5326*유형화!$G$71/hourly1!$F$8763+유형화!$G$72*hourly1!$G5326/hourly1!$F$8763+유형화!$G$74*hourly1!I5326/hourly1!$I$8763</f>
        <v>0.48616717005098831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443">
        <f>유형화!$F$71*hourly1!B5327/hourly1!$B$8763+유형화!$F$72*hourly1!C5327/hourly1!$C$8763+유형화!$F$73*hourly1!D5327/hourly1!$D$8763+유형화!$F$74*hourly1!E5327/hourly1!$E$8763</f>
        <v>147.24187600506826</v>
      </c>
      <c r="C5326" s="441">
        <f>hourly1!$F5327*유형화!$G$71/hourly1!$F$8763+유형화!$G$72*hourly1!$G5327/hourly1!$F$8763+유형화!$G$74*hourly1!I5327/hourly1!$I$8763</f>
        <v>0.36755786284710623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443">
        <f>유형화!$F$71*hourly1!B5328/hourly1!$B$8763+유형화!$F$72*hourly1!C5328/hourly1!$C$8763+유형화!$F$73*hourly1!D5328/hourly1!$D$8763+유형화!$F$74*hourly1!E5328/hourly1!$E$8763</f>
        <v>115.90198806715323</v>
      </c>
      <c r="C5327" s="441">
        <f>hourly1!$F5328*유형화!$G$71/hourly1!$F$8763+유형화!$G$72*hourly1!$G5328/hourly1!$F$8763+유형화!$G$74*hourly1!I5328/hourly1!$I$8763</f>
        <v>0.36398415468631939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443">
        <f>유형화!$F$71*hourly1!B5329/hourly1!$B$8763+유형화!$F$72*hourly1!C5329/hourly1!$C$8763+유형화!$F$73*hourly1!D5329/hourly1!$D$8763+유형화!$F$74*hourly1!E5329/hourly1!$E$8763</f>
        <v>112.13654593575242</v>
      </c>
      <c r="C5328" s="441">
        <f>hourly1!$F5329*유형화!$G$71/hourly1!$F$8763+유형화!$G$72*hourly1!$G5329/hourly1!$F$8763+유형화!$G$74*hourly1!I5329/hourly1!$I$8763</f>
        <v>0.33695745610972111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443">
        <f>유형화!$F$71*hourly1!B5330/hourly1!$B$8763+유형화!$F$72*hourly1!C5330/hourly1!$C$8763+유형화!$F$73*hourly1!D5330/hourly1!$D$8763+유형화!$F$74*hourly1!E5330/hourly1!$E$8763</f>
        <v>108.44407898383301</v>
      </c>
      <c r="C5329" s="441">
        <f>hourly1!$F5330*유형화!$G$71/hourly1!$F$8763+유형화!$G$72*hourly1!$G5330/hourly1!$F$8763+유형화!$G$74*hourly1!I5330/hourly1!$I$8763</f>
        <v>0.28975208959307708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443">
        <f>유형화!$F$71*hourly1!B5331/hourly1!$B$8763+유형화!$F$72*hourly1!C5331/hourly1!$C$8763+유형화!$F$73*hourly1!D5331/hourly1!$D$8763+유형화!$F$74*hourly1!E5331/hourly1!$E$8763</f>
        <v>107.20610887541754</v>
      </c>
      <c r="C5330" s="441">
        <f>hourly1!$F5331*유형화!$G$71/hourly1!$F$8763+유형화!$G$72*hourly1!$G5331/hourly1!$F$8763+유형화!$G$74*hourly1!I5331/hourly1!$I$8763</f>
        <v>0.26016705938193002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443">
        <f>유형화!$F$71*hourly1!B5332/hourly1!$B$8763+유형화!$F$72*hourly1!C5332/hourly1!$C$8763+유형화!$F$73*hourly1!D5332/hourly1!$D$8763+유형화!$F$74*hourly1!E5332/hourly1!$E$8763</f>
        <v>104.91973598978048</v>
      </c>
      <c r="C5331" s="441">
        <f>hourly1!$F5332*유형화!$G$71/hourly1!$F$8763+유형화!$G$72*hourly1!$G5332/hourly1!$F$8763+유형화!$G$74*hourly1!I5332/hourly1!$I$8763</f>
        <v>0.24932701747434369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443">
        <f>유형화!$F$71*hourly1!B5333/hourly1!$B$8763+유형화!$F$72*hourly1!C5333/hourly1!$C$8763+유형화!$F$73*hourly1!D5333/hourly1!$D$8763+유형화!$F$74*hourly1!E5333/hourly1!$E$8763</f>
        <v>102.86077879299599</v>
      </c>
      <c r="C5332" s="441">
        <f>hourly1!$F5333*유형화!$G$71/hourly1!$F$8763+유형화!$G$72*hourly1!$G5333/hourly1!$F$8763+유형화!$G$74*hourly1!I5333/hourly1!$I$8763</f>
        <v>0.24230239961583808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443">
        <f>유형화!$F$71*hourly1!B5334/hourly1!$B$8763+유형화!$F$72*hourly1!C5334/hourly1!$C$8763+유형화!$F$73*hourly1!D5334/hourly1!$D$8763+유형화!$F$74*hourly1!E5334/hourly1!$E$8763</f>
        <v>100.43796997697987</v>
      </c>
      <c r="C5333" s="441">
        <f>hourly1!$F5334*유형화!$G$71/hourly1!$F$8763+유형화!$G$72*hourly1!$G5334/hourly1!$F$8763+유형화!$G$74*hourly1!I5334/hourly1!$I$8763</f>
        <v>0.23090482236530943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443">
        <f>유형화!$F$71*hourly1!B5335/hourly1!$B$8763+유형화!$F$72*hourly1!C5335/hourly1!$C$8763+유형화!$F$73*hourly1!D5335/hourly1!$D$8763+유형화!$F$74*hourly1!E5335/hourly1!$E$8763</f>
        <v>99.685093118835312</v>
      </c>
      <c r="C5334" s="441">
        <f>hourly1!$F5335*유형화!$G$71/hourly1!$F$8763+유형화!$G$72*hourly1!$G5335/hourly1!$F$8763+유형화!$G$74*hourly1!I5335/hourly1!$I$8763</f>
        <v>0.23091088648694247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443">
        <f>유형화!$F$71*hourly1!B5336/hourly1!$B$8763+유형화!$F$72*hourly1!C5336/hourly1!$C$8763+유형화!$F$73*hourly1!D5336/hourly1!$D$8763+유형화!$F$74*hourly1!E5336/hourly1!$E$8763</f>
        <v>100.09494663414849</v>
      </c>
      <c r="C5335" s="441">
        <f>hourly1!$F5336*유형화!$G$71/hourly1!$F$8763+유형화!$G$72*hourly1!$G5336/hourly1!$F$8763+유형화!$G$74*hourly1!I5336/hourly1!$I$8763</f>
        <v>0.24231422465302252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443">
        <f>유형화!$F$71*hourly1!B5337/hourly1!$B$8763+유형화!$F$72*hourly1!C5337/hourly1!$C$8763+유형화!$F$73*hourly1!D5337/hourly1!$D$8763+유형화!$F$74*hourly1!E5337/hourly1!$E$8763</f>
        <v>149.83972031816887</v>
      </c>
      <c r="C5336" s="441">
        <f>hourly1!$F5337*유형화!$G$71/hourly1!$F$8763+유형화!$G$72*hourly1!$G5337/hourly1!$F$8763+유형화!$G$74*hourly1!I5337/hourly1!$I$8763</f>
        <v>0.29355490026916159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443">
        <f>유형화!$F$71*hourly1!B5338/hourly1!$B$8763+유형화!$F$72*hourly1!C5338/hourly1!$C$8763+유형화!$F$73*hourly1!D5338/hourly1!$D$8763+유형화!$F$74*hourly1!E5338/hourly1!$E$8763</f>
        <v>140.80778978581785</v>
      </c>
      <c r="C5337" s="441">
        <f>hourly1!$F5338*유형화!$G$71/hourly1!$F$8763+유형화!$G$72*hourly1!$G5338/hourly1!$F$8763+유형화!$G$74*hourly1!I5338/hourly1!$I$8763</f>
        <v>0.37197078480069101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443">
        <f>유형화!$F$71*hourly1!B5339/hourly1!$B$8763+유형화!$F$72*hourly1!C5339/hourly1!$C$8763+유형화!$F$73*hourly1!D5339/hourly1!$D$8763+유형화!$F$74*hourly1!E5339/hourly1!$E$8763</f>
        <v>149.46580053204809</v>
      </c>
      <c r="C5338" s="441">
        <f>hourly1!$F5339*유형화!$G$71/hourly1!$F$8763+유형화!$G$72*hourly1!$G5339/hourly1!$F$8763+유형화!$G$74*hourly1!I5339/hourly1!$I$8763</f>
        <v>0.4617892798037051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443">
        <f>유형화!$F$71*hourly1!B5340/hourly1!$B$8763+유형화!$F$72*hourly1!C5340/hourly1!$C$8763+유형화!$F$73*hourly1!D5340/hourly1!$D$8763+유형화!$F$74*hourly1!E5340/hourly1!$E$8763</f>
        <v>159.78289225041945</v>
      </c>
      <c r="C5339" s="441">
        <f>hourly1!$F5340*유형화!$G$71/hourly1!$F$8763+유형화!$G$72*hourly1!$G5340/hourly1!$F$8763+유형화!$G$74*hourly1!I5340/hourly1!$I$8763</f>
        <v>0.54037920462610423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443">
        <f>유형화!$F$71*hourly1!B5341/hourly1!$B$8763+유형화!$F$72*hourly1!C5341/hourly1!$C$8763+유형화!$F$73*hourly1!D5341/hourly1!$D$8763+유형화!$F$74*hourly1!E5341/hourly1!$E$8763</f>
        <v>166.87272793742872</v>
      </c>
      <c r="C5340" s="441">
        <f>hourly1!$F5341*유형화!$G$71/hourly1!$F$8763+유형화!$G$72*hourly1!$G5341/hourly1!$F$8763+유형화!$G$74*hourly1!I5341/hourly1!$I$8763</f>
        <v>0.57400785178338409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443">
        <f>유형화!$F$71*hourly1!B5342/hourly1!$B$8763+유형화!$F$72*hourly1!C5342/hourly1!$C$8763+유형화!$F$73*hourly1!D5342/hourly1!$D$8763+유형화!$F$74*hourly1!E5342/hourly1!$E$8763</f>
        <v>168.16578996345777</v>
      </c>
      <c r="C5341" s="441">
        <f>hourly1!$F5342*유형화!$G$71/hourly1!$F$8763+유형화!$G$72*hourly1!$G5342/hourly1!$F$8763+유형화!$G$74*hourly1!I5342/hourly1!$I$8763</f>
        <v>0.59265108412594236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443">
        <f>유형화!$F$71*hourly1!B5343/hourly1!$B$8763+유형화!$F$72*hourly1!C5343/hourly1!$C$8763+유형화!$F$73*hourly1!D5343/hourly1!$D$8763+유형화!$F$74*hourly1!E5343/hourly1!$E$8763</f>
        <v>169.79230313026849</v>
      </c>
      <c r="C5342" s="441">
        <f>hourly1!$F5343*유형화!$G$71/hourly1!$F$8763+유형화!$G$72*hourly1!$G5343/hourly1!$F$8763+유형화!$G$74*hourly1!I5343/hourly1!$I$8763</f>
        <v>0.54016332189596783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443">
        <f>유형화!$F$71*hourly1!B5344/hourly1!$B$8763+유형화!$F$72*hourly1!C5344/hourly1!$C$8763+유형화!$F$73*hourly1!D5344/hourly1!$D$8763+유형화!$F$74*hourly1!E5344/hourly1!$E$8763</f>
        <v>161.06294187308728</v>
      </c>
      <c r="C5343" s="441">
        <f>hourly1!$F5344*유형화!$G$71/hourly1!$F$8763+유형화!$G$72*hourly1!$G5344/hourly1!$F$8763+유형화!$G$74*hourly1!I5344/hourly1!$I$8763</f>
        <v>0.49519725357475908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443">
        <f>유형화!$F$71*hourly1!B5345/hourly1!$B$8763+유형화!$F$72*hourly1!C5345/hourly1!$C$8763+유형화!$F$73*hourly1!D5345/hourly1!$D$8763+유형화!$F$74*hourly1!E5345/hourly1!$E$8763</f>
        <v>165.00553008900673</v>
      </c>
      <c r="C5344" s="441">
        <f>hourly1!$F5345*유형화!$G$71/hourly1!$F$8763+유형화!$G$72*hourly1!$G5345/hourly1!$F$8763+유형화!$G$74*hourly1!I5345/hourly1!$I$8763</f>
        <v>0.43530071138082471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443">
        <f>유형화!$F$71*hourly1!B5346/hourly1!$B$8763+유형화!$F$72*hourly1!C5346/hourly1!$C$8763+유형화!$F$73*hourly1!D5346/hourly1!$D$8763+유형화!$F$74*hourly1!E5346/hourly1!$E$8763</f>
        <v>162.22783603471808</v>
      </c>
      <c r="C5345" s="441">
        <f>hourly1!$F5346*유형화!$G$71/hourly1!$F$8763+유형화!$G$72*hourly1!$G5346/hourly1!$F$8763+유형화!$G$74*hourly1!I5346/hourly1!$I$8763</f>
        <v>0.40911067966593795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443">
        <f>유형화!$F$71*hourly1!B5347/hourly1!$B$8763+유형화!$F$72*hourly1!C5347/hourly1!$C$8763+유형화!$F$73*hourly1!D5347/hourly1!$D$8763+유형화!$F$74*hourly1!E5347/hourly1!$E$8763</f>
        <v>158.98311062036586</v>
      </c>
      <c r="C5346" s="441">
        <f>hourly1!$F5347*유형화!$G$71/hourly1!$F$8763+유형화!$G$72*hourly1!$G5347/hourly1!$F$8763+유형화!$G$74*hourly1!I5347/hourly1!$I$8763</f>
        <v>0.32690672027389289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443">
        <f>유형화!$F$71*hourly1!B5348/hourly1!$B$8763+유형화!$F$72*hourly1!C5348/hourly1!$C$8763+유형화!$F$73*hourly1!D5348/hourly1!$D$8763+유형화!$F$74*hourly1!E5348/hourly1!$E$8763</f>
        <v>153.97206099720734</v>
      </c>
      <c r="C5347" s="441">
        <f>hourly1!$F5348*유형화!$G$71/hourly1!$F$8763+유형화!$G$72*hourly1!$G5348/hourly1!$F$8763+유형화!$G$74*hourly1!I5348/hourly1!$I$8763</f>
        <v>0.42410955683068496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443">
        <f>유형화!$F$71*hourly1!B5349/hourly1!$B$8763+유형화!$F$72*hourly1!C5349/hourly1!$C$8763+유형화!$F$73*hourly1!D5349/hourly1!$D$8763+유형화!$F$74*hourly1!E5349/hourly1!$E$8763</f>
        <v>159.52825111463923</v>
      </c>
      <c r="C5348" s="441">
        <f>hourly1!$F5349*유형화!$G$71/hourly1!$F$8763+유형화!$G$72*hourly1!$G5349/hourly1!$F$8763+유형화!$G$74*hourly1!I5349/hourly1!$I$8763</f>
        <v>0.48777549639050521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443">
        <f>유형화!$F$71*hourly1!B5350/hourly1!$B$8763+유형화!$F$72*hourly1!C5350/hourly1!$C$8763+유형화!$F$73*hourly1!D5350/hourly1!$D$8763+유형화!$F$74*hourly1!E5350/hourly1!$E$8763</f>
        <v>166.66493179522402</v>
      </c>
      <c r="C5349" s="441">
        <f>hourly1!$F5350*유형화!$G$71/hourly1!$F$8763+유형화!$G$72*hourly1!$G5350/hourly1!$F$8763+유형화!$G$74*hourly1!I5350/hourly1!$I$8763</f>
        <v>0.51029946337213195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443">
        <f>유형화!$F$71*hourly1!B5351/hourly1!$B$8763+유형화!$F$72*hourly1!C5351/hourly1!$C$8763+유형화!$F$73*hourly1!D5351/hourly1!$D$8763+유형화!$F$74*hourly1!E5351/hourly1!$E$8763</f>
        <v>148.73639060067003</v>
      </c>
      <c r="C5350" s="441">
        <f>hourly1!$F5351*유형화!$G$71/hourly1!$F$8763+유형화!$G$72*hourly1!$G5351/hourly1!$F$8763+유형화!$G$74*hourly1!I5351/hourly1!$I$8763</f>
        <v>0.3681109107400401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443">
        <f>유형화!$F$71*hourly1!B5352/hourly1!$B$8763+유형화!$F$72*hourly1!C5352/hourly1!$C$8763+유형화!$F$73*hourly1!D5352/hourly1!$D$8763+유형화!$F$74*hourly1!E5352/hourly1!$E$8763</f>
        <v>114.32888681235264</v>
      </c>
      <c r="C5351" s="441">
        <f>hourly1!$F5352*유형화!$G$71/hourly1!$F$8763+유형화!$G$72*hourly1!$G5352/hourly1!$F$8763+유형화!$G$74*hourly1!I5352/hourly1!$I$8763</f>
        <v>0.35670551077260482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443">
        <f>유형화!$F$71*hourly1!B5353/hourly1!$B$8763+유형화!$F$72*hourly1!C5353/hourly1!$C$8763+유형화!$F$73*hourly1!D5353/hourly1!$D$8763+유형화!$F$74*hourly1!E5353/hourly1!$E$8763</f>
        <v>110.18644706426606</v>
      </c>
      <c r="C5352" s="441">
        <f>hourly1!$F5353*유형화!$G$71/hourly1!$F$8763+유형화!$G$72*hourly1!$G5353/hourly1!$F$8763+유형화!$G$74*hourly1!I5353/hourly1!$I$8763</f>
        <v>0.34554467683063095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443">
        <f>유형화!$F$71*hourly1!B5354/hourly1!$B$8763+유형화!$F$72*hourly1!C5354/hourly1!$C$8763+유형화!$F$73*hourly1!D5354/hourly1!$D$8763+유형화!$F$74*hourly1!E5354/hourly1!$E$8763</f>
        <v>106.26366823896316</v>
      </c>
      <c r="C5353" s="441">
        <f>hourly1!$F5354*유형화!$G$71/hourly1!$F$8763+유형화!$G$72*hourly1!$G5354/hourly1!$F$8763+유형화!$G$74*hourly1!I5354/hourly1!$I$8763</f>
        <v>0.28968089680510511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443">
        <f>유형화!$F$71*hourly1!B5355/hourly1!$B$8763+유형화!$F$72*hourly1!C5355/hourly1!$C$8763+유형화!$F$73*hourly1!D5355/hourly1!$D$8763+유형화!$F$74*hourly1!E5355/hourly1!$E$8763</f>
        <v>102.6195604491586</v>
      </c>
      <c r="C5354" s="441">
        <f>hourly1!$F5355*유형화!$G$71/hourly1!$F$8763+유형화!$G$72*hourly1!$G5355/hourly1!$F$8763+유형화!$G$74*hourly1!I5355/hourly1!$I$8763</f>
        <v>0.25094765398077562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443">
        <f>유형화!$F$71*hourly1!B5356/hourly1!$B$8763+유형화!$F$72*hourly1!C5356/hourly1!$C$8763+유형화!$F$73*hourly1!D5356/hourly1!$D$8763+유형화!$F$74*hourly1!E5356/hourly1!$E$8763</f>
        <v>98.876783595592386</v>
      </c>
      <c r="C5355" s="441">
        <f>hourly1!$F5356*유형화!$G$71/hourly1!$F$8763+유형화!$G$72*hourly1!$G5356/hourly1!$F$8763+유형화!$G$74*hourly1!I5356/hourly1!$I$8763</f>
        <v>0.2364300861500441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443">
        <f>유형화!$F$71*hourly1!B5357/hourly1!$B$8763+유형화!$F$72*hourly1!C5357/hourly1!$C$8763+유형화!$F$73*hourly1!D5357/hourly1!$D$8763+유형화!$F$74*hourly1!E5357/hourly1!$E$8763</f>
        <v>96.940696625198157</v>
      </c>
      <c r="C5356" s="441">
        <f>hourly1!$F5357*유형화!$G$71/hourly1!$F$8763+유형화!$G$72*hourly1!$G5357/hourly1!$F$8763+유형화!$G$74*hourly1!I5357/hourly1!$I$8763</f>
        <v>0.23180394967984141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443">
        <f>유형화!$F$71*hourly1!B5358/hourly1!$B$8763+유형화!$F$72*hourly1!C5358/hourly1!$C$8763+유형화!$F$73*hourly1!D5358/hourly1!$D$8763+유형화!$F$74*hourly1!E5358/hourly1!$E$8763</f>
        <v>94.918815306407353</v>
      </c>
      <c r="C5357" s="441">
        <f>hourly1!$F5358*유형화!$G$71/hourly1!$F$8763+유형화!$G$72*hourly1!$G5358/hourly1!$F$8763+유형화!$G$74*hourly1!I5358/hourly1!$I$8763</f>
        <v>0.23183063181502675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443">
        <f>유형화!$F$71*hourly1!B5359/hourly1!$B$8763+유형화!$F$72*hourly1!C5359/hourly1!$C$8763+유형화!$F$73*hourly1!D5359/hourly1!$D$8763+유형화!$F$74*hourly1!E5359/hourly1!$E$8763</f>
        <v>94.150895187331074</v>
      </c>
      <c r="C5358" s="441">
        <f>hourly1!$F5359*유형화!$G$71/hourly1!$F$8763+유형화!$G$72*hourly1!$G5359/hourly1!$F$8763+유형화!$G$74*hourly1!I5359/hourly1!$I$8763</f>
        <v>0.2310771647021207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443">
        <f>유형화!$F$71*hourly1!B5360/hourly1!$B$8763+유형화!$F$72*hourly1!C5360/hourly1!$C$8763+유형화!$F$73*hourly1!D5360/hourly1!$D$8763+유형화!$F$74*hourly1!E5360/hourly1!$E$8763</f>
        <v>94.594576470003545</v>
      </c>
      <c r="C5359" s="441">
        <f>hourly1!$F5360*유형화!$G$71/hourly1!$F$8763+유형화!$G$72*hourly1!$G5360/hourly1!$F$8763+유형화!$G$74*hourly1!I5360/hourly1!$I$8763</f>
        <v>0.36877377987574911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443">
        <f>유형화!$F$71*hourly1!B5361/hourly1!$B$8763+유형화!$F$72*hourly1!C5361/hourly1!$C$8763+유형화!$F$73*hourly1!D5361/hourly1!$D$8763+유형화!$F$74*hourly1!E5361/hourly1!$E$8763</f>
        <v>137.74101598592088</v>
      </c>
      <c r="C5360" s="441">
        <f>hourly1!$F5361*유형화!$G$71/hourly1!$F$8763+유형화!$G$72*hourly1!$G5361/hourly1!$F$8763+유형화!$G$74*hourly1!I5361/hourly1!$I$8763</f>
        <v>0.61454541335841106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443">
        <f>유형화!$F$71*hourly1!B5362/hourly1!$B$8763+유형화!$F$72*hourly1!C5362/hourly1!$C$8763+유형화!$F$73*hourly1!D5362/hourly1!$D$8763+유형화!$F$74*hourly1!E5362/hourly1!$E$8763</f>
        <v>1026.8392452570038</v>
      </c>
      <c r="C5361" s="441">
        <f>hourly1!$F5362*유형화!$G$71/hourly1!$F$8763+유형화!$G$72*hourly1!$G5362/hourly1!$F$8763+유형화!$G$74*hourly1!I5362/hourly1!$I$8763</f>
        <v>0.53918226829817339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443">
        <f>유형화!$F$71*hourly1!B5363/hourly1!$B$8763+유형화!$F$72*hourly1!C5363/hourly1!$C$8763+유형화!$F$73*hourly1!D5363/hourly1!$D$8763+유형화!$F$74*hourly1!E5363/hourly1!$E$8763</f>
        <v>1151.0516659986354</v>
      </c>
      <c r="C5362" s="441">
        <f>hourly1!$F5363*유형화!$G$71/hourly1!$F$8763+유형화!$G$72*hourly1!$G5363/hourly1!$F$8763+유형화!$G$74*hourly1!I5363/hourly1!$I$8763</f>
        <v>0.48364667853542864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443">
        <f>유형화!$F$71*hourly1!B5364/hourly1!$B$8763+유형화!$F$72*hourly1!C5364/hourly1!$C$8763+유형화!$F$73*hourly1!D5364/hourly1!$D$8763+유형화!$F$74*hourly1!E5364/hourly1!$E$8763</f>
        <v>1323.5190066162268</v>
      </c>
      <c r="C5363" s="441">
        <f>hourly1!$F5364*유형화!$G$71/hourly1!$F$8763+유형화!$G$72*hourly1!$G5364/hourly1!$F$8763+유형화!$G$74*hourly1!I5364/hourly1!$I$8763</f>
        <v>0.42022979245107767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443">
        <f>유형화!$F$71*hourly1!B5365/hourly1!$B$8763+유형화!$F$72*hourly1!C5365/hourly1!$C$8763+유형화!$F$73*hourly1!D5365/hourly1!$D$8763+유형화!$F$74*hourly1!E5365/hourly1!$E$8763</f>
        <v>1424.1242267320551</v>
      </c>
      <c r="C5364" s="441">
        <f>hourly1!$F5365*유형화!$G$71/hourly1!$F$8763+유형화!$G$72*hourly1!$G5365/hourly1!$F$8763+유형화!$G$74*hourly1!I5365/hourly1!$I$8763</f>
        <v>0.39644151675017558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443">
        <f>유형화!$F$71*hourly1!B5366/hourly1!$B$8763+유형화!$F$72*hourly1!C5366/hourly1!$C$8763+유형화!$F$73*hourly1!D5366/hourly1!$D$8763+유형화!$F$74*hourly1!E5366/hourly1!$E$8763</f>
        <v>1339.9413744354129</v>
      </c>
      <c r="C5365" s="441">
        <f>hourly1!$F5366*유형화!$G$71/hourly1!$F$8763+유형화!$G$72*hourly1!$G5366/hourly1!$F$8763+유형화!$G$74*hourly1!I5366/hourly1!$I$8763</f>
        <v>0.3845358267480139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443">
        <f>유형화!$F$71*hourly1!B5367/hourly1!$B$8763+유형화!$F$72*hourly1!C5367/hourly1!$C$8763+유형화!$F$73*hourly1!D5367/hourly1!$D$8763+유형화!$F$74*hourly1!E5367/hourly1!$E$8763</f>
        <v>1105.0270772893127</v>
      </c>
      <c r="C5366" s="441">
        <f>hourly1!$F5367*유형화!$G$71/hourly1!$F$8763+유형화!$G$72*hourly1!$G5367/hourly1!$F$8763+유형화!$G$74*hourly1!I5367/hourly1!$I$8763</f>
        <v>0.46757790839096369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443">
        <f>유형화!$F$71*hourly1!B5368/hourly1!$B$8763+유형화!$F$72*hourly1!C5368/hourly1!$C$8763+유형화!$F$73*hourly1!D5368/hourly1!$D$8763+유형화!$F$74*hourly1!E5368/hourly1!$E$8763</f>
        <v>1227.1342274339368</v>
      </c>
      <c r="C5367" s="441">
        <f>hourly1!$F5368*유형화!$G$71/hourly1!$F$8763+유형화!$G$72*hourly1!$G5368/hourly1!$F$8763+유형화!$G$74*hourly1!I5368/hourly1!$I$8763</f>
        <v>0.43985529121575745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443">
        <f>유형화!$F$71*hourly1!B5369/hourly1!$B$8763+유형화!$F$72*hourly1!C5369/hourly1!$C$8763+유형화!$F$73*hourly1!D5369/hourly1!$D$8763+유형화!$F$74*hourly1!E5369/hourly1!$E$8763</f>
        <v>1414.1604644759482</v>
      </c>
      <c r="C5368" s="441">
        <f>hourly1!$F5369*유형화!$G$71/hourly1!$F$8763+유형화!$G$72*hourly1!$G5369/hourly1!$F$8763+유형화!$G$74*hourly1!I5369/hourly1!$I$8763</f>
        <v>0.34495912524574329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443">
        <f>유형화!$F$71*hourly1!B5370/hourly1!$B$8763+유형화!$F$72*hourly1!C5370/hourly1!$C$8763+유형화!$F$73*hourly1!D5370/hourly1!$D$8763+유형화!$F$74*hourly1!E5370/hourly1!$E$8763</f>
        <v>1332.7629096545213</v>
      </c>
      <c r="C5369" s="441">
        <f>hourly1!$F5370*유형화!$G$71/hourly1!$F$8763+유형화!$G$72*hourly1!$G5370/hourly1!$F$8763+유형화!$G$74*hourly1!I5370/hourly1!$I$8763</f>
        <v>0.32916827379572089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443">
        <f>유형화!$F$71*hourly1!B5371/hourly1!$B$8763+유형화!$F$72*hourly1!C5371/hourly1!$C$8763+유형화!$F$73*hourly1!D5371/hourly1!$D$8763+유형화!$F$74*hourly1!E5371/hourly1!$E$8763</f>
        <v>1232.8015763936976</v>
      </c>
      <c r="C5370" s="441">
        <f>hourly1!$F5371*유형화!$G$71/hourly1!$F$8763+유형화!$G$72*hourly1!$G5371/hourly1!$F$8763+유형화!$G$74*hourly1!I5371/hourly1!$I$8763</f>
        <v>0.3449654925734586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443">
        <f>유형화!$F$71*hourly1!B5372/hourly1!$B$8763+유형화!$F$72*hourly1!C5372/hourly1!$C$8763+유형화!$F$73*hourly1!D5372/hourly1!$D$8763+유형화!$F$74*hourly1!E5372/hourly1!$E$8763</f>
        <v>1002.7833710201886</v>
      </c>
      <c r="C5371" s="441">
        <f>hourly1!$F5372*유형화!$G$71/hourly1!$F$8763+유형화!$G$72*hourly1!$G5372/hourly1!$F$8763+유형화!$G$74*hourly1!I5372/hourly1!$I$8763</f>
        <v>0.43987954770228965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443">
        <f>유형화!$F$71*hourly1!B5373/hourly1!$B$8763+유형화!$F$72*hourly1!C5373/hourly1!$C$8763+유형화!$F$73*hourly1!D5373/hourly1!$D$8763+유형화!$F$74*hourly1!E5373/hourly1!$E$8763</f>
        <v>290.43125336826847</v>
      </c>
      <c r="C5372" s="441">
        <f>hourly1!$F5373*유형화!$G$71/hourly1!$F$8763+유형화!$G$72*hourly1!$G5373/hourly1!$F$8763+유형화!$G$74*hourly1!I5373/hourly1!$I$8763</f>
        <v>0.53095568089078149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443">
        <f>유형화!$F$71*hourly1!B5374/hourly1!$B$8763+유형화!$F$72*hourly1!C5374/hourly1!$C$8763+유형화!$F$73*hourly1!D5374/hourly1!$D$8763+유형화!$F$74*hourly1!E5374/hourly1!$E$8763</f>
        <v>294.7378071528484</v>
      </c>
      <c r="C5373" s="441">
        <f>hourly1!$F5374*유형화!$G$71/hourly1!$F$8763+유형화!$G$72*hourly1!$G5374/hourly1!$F$8763+유형화!$G$74*hourly1!I5374/hourly1!$I$8763</f>
        <v>0.534973949808487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443">
        <f>유형화!$F$71*hourly1!B5375/hourly1!$B$8763+유형화!$F$72*hourly1!C5375/hourly1!$C$8763+유형화!$F$73*hourly1!D5375/hourly1!$D$8763+유형화!$F$74*hourly1!E5375/hourly1!$E$8763</f>
        <v>143.85432138310347</v>
      </c>
      <c r="C5374" s="441">
        <f>hourly1!$F5375*유형화!$G$71/hourly1!$F$8763+유형화!$G$72*hourly1!$G5375/hourly1!$F$8763+유형화!$G$74*hourly1!I5375/hourly1!$I$8763</f>
        <v>0.46375393393038034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443">
        <f>유형화!$F$71*hourly1!B5376/hourly1!$B$8763+유형화!$F$72*hourly1!C5376/hourly1!$C$8763+유형화!$F$73*hourly1!D5376/hourly1!$D$8763+유형화!$F$74*hourly1!E5376/hourly1!$E$8763</f>
        <v>113.80057139074894</v>
      </c>
      <c r="C5375" s="441">
        <f>hourly1!$F5376*유형화!$G$71/hourly1!$F$8763+유형화!$G$72*hourly1!$G5376/hourly1!$F$8763+유형화!$G$74*hourly1!I5376/hourly1!$I$8763</f>
        <v>0.39626116977280879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443">
        <f>유형화!$F$71*hourly1!B5377/hourly1!$B$8763+유형화!$F$72*hourly1!C5377/hourly1!$C$8763+유형화!$F$73*hourly1!D5377/hourly1!$D$8763+유형화!$F$74*hourly1!E5377/hourly1!$E$8763</f>
        <v>108.6225672159416</v>
      </c>
      <c r="C5376" s="441">
        <f>hourly1!$F5377*유형화!$G$71/hourly1!$F$8763+유형화!$G$72*hourly1!$G5377/hourly1!$F$8763+유형화!$G$74*hourly1!I5377/hourly1!$I$8763</f>
        <v>0.31733274568085423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443">
        <f>유형화!$F$71*hourly1!B5378/hourly1!$B$8763+유형화!$F$72*hourly1!C5378/hourly1!$C$8763+유형화!$F$73*hourly1!D5378/hourly1!$D$8763+유형화!$F$74*hourly1!E5378/hourly1!$E$8763</f>
        <v>103.69534681979964</v>
      </c>
      <c r="C5377" s="441">
        <f>hourly1!$F5378*유형화!$G$71/hourly1!$F$8763+유형화!$G$72*hourly1!$G5378/hourly1!$F$8763+유형화!$G$74*hourly1!I5378/hourly1!$I$8763</f>
        <v>0.29374452535262696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443">
        <f>유형화!$F$71*hourly1!B5379/hourly1!$B$8763+유형화!$F$72*hourly1!C5379/hourly1!$C$8763+유형화!$F$73*hourly1!D5379/hourly1!$D$8763+유형화!$F$74*hourly1!E5379/hourly1!$E$8763</f>
        <v>100.42917444225078</v>
      </c>
      <c r="C5378" s="441">
        <f>hourly1!$F5379*유형화!$G$71/hourly1!$F$8763+유형화!$G$72*hourly1!$G5379/hourly1!$F$8763+유형화!$G$74*hourly1!I5379/hourly1!$I$8763</f>
        <v>0.25097124341392812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443">
        <f>유형화!$F$71*hourly1!B5380/hourly1!$B$8763+유형화!$F$72*hourly1!C5380/hourly1!$C$8763+유형화!$F$73*hourly1!D5380/hourly1!$D$8763+유형화!$F$74*hourly1!E5380/hourly1!$E$8763</f>
        <v>97.435478364010052</v>
      </c>
      <c r="C5379" s="441">
        <f>hourly1!$F5380*유형화!$G$71/hourly1!$F$8763+유형화!$G$72*hourly1!$G5380/hourly1!$F$8763+유형화!$G$74*hourly1!I5380/hourly1!$I$8763</f>
        <v>0.23645240211765373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443">
        <f>유형화!$F$71*hourly1!B5381/hourly1!$B$8763+유형화!$F$72*hourly1!C5381/hourly1!$C$8763+유형화!$F$73*hourly1!D5381/hourly1!$D$8763+유형화!$F$74*hourly1!E5381/hourly1!$E$8763</f>
        <v>96.032892031821973</v>
      </c>
      <c r="C5380" s="441">
        <f>hourly1!$F5381*유형화!$G$71/hourly1!$F$8763+유형화!$G$72*hourly1!$G5381/hourly1!$F$8763+유형화!$G$74*hourly1!I5381/hourly1!$I$8763</f>
        <v>0.23185440317182837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443">
        <f>유형화!$F$71*hourly1!B5382/hourly1!$B$8763+유형화!$F$72*hourly1!C5382/hourly1!$C$8763+유형화!$F$73*hourly1!D5382/hourly1!$D$8763+유형화!$F$74*hourly1!E5382/hourly1!$E$8763</f>
        <v>94.757853280651432</v>
      </c>
      <c r="C5381" s="441">
        <f>hourly1!$F5382*유형화!$G$71/hourly1!$F$8763+유형화!$G$72*hourly1!$G5382/hourly1!$F$8763+유형화!$G$74*hourly1!I5382/hourly1!$I$8763</f>
        <v>0.231875081826597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443">
        <f>유형화!$F$71*hourly1!B5383/hourly1!$B$8763+유형화!$F$72*hourly1!C5383/hourly1!$C$8763+유형화!$F$73*hourly1!D5383/hourly1!$D$8763+유형화!$F$74*hourly1!E5383/hourly1!$E$8763</f>
        <v>94.132142593843582</v>
      </c>
      <c r="C5382" s="441">
        <f>hourly1!$F5383*유형화!$G$71/hourly1!$F$8763+유형화!$G$72*hourly1!$G5383/hourly1!$F$8763+유형화!$G$74*hourly1!I5383/hourly1!$I$8763</f>
        <v>0.23109966259337925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443">
        <f>유형화!$F$71*hourly1!B5384/hourly1!$B$8763+유형화!$F$72*hourly1!C5384/hourly1!$C$8763+유형화!$F$73*hourly1!D5384/hourly1!$D$8763+유형화!$F$74*hourly1!E5384/hourly1!$E$8763</f>
        <v>94.778496016846134</v>
      </c>
      <c r="C5383" s="441">
        <f>hourly1!$F5384*유형화!$G$71/hourly1!$F$8763+유형화!$G$72*hourly1!$G5384/hourly1!$F$8763+유형화!$G$74*hourly1!I5384/hourly1!$I$8763</f>
        <v>0.36879755123255065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443">
        <f>유형화!$F$71*hourly1!B5385/hourly1!$B$8763+유형화!$F$72*hourly1!C5385/hourly1!$C$8763+유형화!$F$73*hourly1!D5385/hourly1!$D$8763+유형화!$F$74*hourly1!E5385/hourly1!$E$8763</f>
        <v>138.92952248875972</v>
      </c>
      <c r="C5384" s="441">
        <f>hourly1!$F5385*유형화!$G$71/hourly1!$F$8763+유형화!$G$72*hourly1!$G5385/hourly1!$F$8763+유형화!$G$74*hourly1!I5385/hourly1!$I$8763</f>
        <v>0.61457815961522888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443">
        <f>유형화!$F$71*hourly1!B5386/hourly1!$B$8763+유형화!$F$72*hourly1!C5386/hourly1!$C$8763+유형화!$F$73*hourly1!D5386/hourly1!$D$8763+유형화!$F$74*hourly1!E5386/hourly1!$E$8763</f>
        <v>920.12028100252701</v>
      </c>
      <c r="C5385" s="441">
        <f>hourly1!$F5386*유형화!$G$71/hourly1!$F$8763+유형화!$G$72*hourly1!$G5386/hourly1!$F$8763+유형화!$G$74*hourly1!I5386/hourly1!$I$8763</f>
        <v>0.53922295855433056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443">
        <f>유형화!$F$71*hourly1!B5387/hourly1!$B$8763+유형화!$F$72*hourly1!C5387/hourly1!$C$8763+유형화!$F$73*hourly1!D5387/hourly1!$D$8763+유형화!$F$74*hourly1!E5387/hourly1!$E$8763</f>
        <v>1012.7868564048114</v>
      </c>
      <c r="C5386" s="441">
        <f>hourly1!$F5387*유형화!$G$71/hourly1!$F$8763+유형화!$G$72*hourly1!$G5387/hourly1!$F$8763+유형화!$G$74*hourly1!I5387/hourly1!$I$8763</f>
        <v>0.48369804164565999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443">
        <f>유형화!$F$71*hourly1!B5388/hourly1!$B$8763+유형화!$F$72*hourly1!C5388/hourly1!$C$8763+유형화!$F$73*hourly1!D5388/hourly1!$D$8763+유형화!$F$74*hourly1!E5388/hourly1!$E$8763</f>
        <v>1154.9745112684293</v>
      </c>
      <c r="C5387" s="441">
        <f>hourly1!$F5388*유형화!$G$71/hourly1!$F$8763+유형화!$G$72*hourly1!$G5388/hourly1!$F$8763+유형화!$G$74*hourly1!I5388/hourly1!$I$8763</f>
        <v>0.42028946340794682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443">
        <f>유형화!$F$71*hourly1!B5389/hourly1!$B$8763+유형화!$F$72*hourly1!C5389/hourly1!$C$8763+유형화!$F$73*hourly1!D5389/hourly1!$D$8763+유형화!$F$74*hourly1!E5389/hourly1!$E$8763</f>
        <v>1270.1389389497926</v>
      </c>
      <c r="C5388" s="441">
        <f>hourly1!$F5389*유형화!$G$71/hourly1!$F$8763+유형화!$G$72*hourly1!$G5389/hourly1!$F$8763+유형화!$G$74*hourly1!I5389/hourly1!$I$8763</f>
        <v>0.39650640285164984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443">
        <f>유형화!$F$71*hourly1!B5390/hourly1!$B$8763+유형화!$F$72*hourly1!C5390/hourly1!$C$8763+유형화!$F$73*hourly1!D5390/hourly1!$D$8763+유형화!$F$74*hourly1!E5390/hourly1!$E$8763</f>
        <v>1176.0273698051867</v>
      </c>
      <c r="C5389" s="441">
        <f>hourly1!$F5390*유형화!$G$71/hourly1!$F$8763+유형화!$G$72*hourly1!$G5390/hourly1!$F$8763+유형화!$G$74*hourly1!I5390/hourly1!$I$8763</f>
        <v>0.38461005159680306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443">
        <f>유형화!$F$71*hourly1!B5391/hourly1!$B$8763+유형화!$F$72*hourly1!C5391/hourly1!$C$8763+유형화!$F$73*hourly1!D5391/hourly1!$D$8763+유형화!$F$74*hourly1!E5391/hourly1!$E$8763</f>
        <v>956.72660868336527</v>
      </c>
      <c r="C5390" s="441">
        <f>hourly1!$F5391*유형화!$G$71/hourly1!$F$8763+유형화!$G$72*hourly1!$G5391/hourly1!$F$8763+유형화!$G$74*hourly1!I5391/hourly1!$I$8763</f>
        <v>0.46769136810671796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443">
        <f>유형화!$F$71*hourly1!B5392/hourly1!$B$8763+유형화!$F$72*hourly1!C5392/hourly1!$C$8763+유형화!$F$73*hourly1!D5392/hourly1!$D$8763+유형화!$F$74*hourly1!E5392/hourly1!$E$8763</f>
        <v>1049.2745179143838</v>
      </c>
      <c r="C5391" s="441">
        <f>hourly1!$F5392*유형화!$G$71/hourly1!$F$8763+유형화!$G$72*hourly1!$G5392/hourly1!$F$8763+유형화!$G$74*hourly1!I5392/hourly1!$I$8763</f>
        <v>0.43996268680987871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443">
        <f>유형화!$F$71*hourly1!B5393/hourly1!$B$8763+유형화!$F$72*hourly1!C5393/hourly1!$C$8763+유형화!$F$73*hourly1!D5393/hourly1!$D$8763+유형화!$F$74*hourly1!E5393/hourly1!$E$8763</f>
        <v>1256.6903768932655</v>
      </c>
      <c r="C5392" s="441">
        <f>hourly1!$F5393*유형화!$G$71/hourly1!$F$8763+유형화!$G$72*hourly1!$G5393/hourly1!$F$8763+유형화!$G$74*hourly1!I5393/hourly1!$I$8763</f>
        <v>0.34503486612494005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443">
        <f>유형화!$F$71*hourly1!B5394/hourly1!$B$8763+유형화!$F$72*hourly1!C5394/hourly1!$C$8763+유형화!$F$73*hourly1!D5394/hourly1!$D$8763+유형화!$F$74*hourly1!E5394/hourly1!$E$8763</f>
        <v>1160.0947586478812</v>
      </c>
      <c r="C5393" s="441">
        <f>hourly1!$F5394*유형화!$G$71/hourly1!$F$8763+유형화!$G$72*hourly1!$G5394/hourly1!$F$8763+유형화!$G$74*hourly1!I5394/hourly1!$I$8763</f>
        <v>0.32923946658369352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443">
        <f>유형화!$F$71*hourly1!B5395/hourly1!$B$8763+유형화!$F$72*hourly1!C5395/hourly1!$C$8763+유형화!$F$73*hourly1!D5395/hourly1!$D$8763+유형화!$F$74*hourly1!E5395/hourly1!$E$8763</f>
        <v>1080.5971779106089</v>
      </c>
      <c r="C5394" s="441">
        <f>hourly1!$F5395*유형화!$G$71/hourly1!$F$8763+유형화!$G$72*hourly1!$G5395/hourly1!$F$8763+유형화!$G$74*hourly1!I5395/hourly1!$I$8763</f>
        <v>0.34503801946818924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443">
        <f>유형화!$F$71*hourly1!B5396/hourly1!$B$8763+유형화!$F$72*hourly1!C5396/hourly1!$C$8763+유형화!$F$73*hourly1!D5396/hourly1!$D$8763+유형화!$F$74*hourly1!E5396/hourly1!$E$8763</f>
        <v>851.3804850507687</v>
      </c>
      <c r="C5395" s="441">
        <f>hourly1!$F5396*유형화!$G$71/hourly1!$F$8763+유형화!$G$72*hourly1!$G5396/hourly1!$F$8763+유형화!$G$74*hourly1!I5396/hourly1!$I$8763</f>
        <v>0.43999185523493312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443">
        <f>유형화!$F$71*hourly1!B5397/hourly1!$B$8763+유형화!$F$72*hourly1!C5397/hourly1!$C$8763+유형화!$F$73*hourly1!D5397/hourly1!$D$8763+유형화!$F$74*hourly1!E5397/hourly1!$E$8763</f>
        <v>287.21273016274523</v>
      </c>
      <c r="C5396" s="441">
        <f>hourly1!$F5397*유형화!$G$71/hourly1!$F$8763+유형화!$G$72*hourly1!$G5397/hourly1!$F$8763+유형화!$G$74*hourly1!I5397/hourly1!$I$8763</f>
        <v>0.53108011666669153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443">
        <f>유형화!$F$71*hourly1!B5398/hourly1!$B$8763+유형화!$F$72*hourly1!C5398/hourly1!$C$8763+유형화!$F$73*hourly1!D5398/hourly1!$D$8763+유형화!$F$74*hourly1!E5398/hourly1!$E$8763</f>
        <v>292.16118048088424</v>
      </c>
      <c r="C5397" s="441">
        <f>hourly1!$F5398*유형화!$G$71/hourly1!$F$8763+유형화!$G$72*hourly1!$G5398/hourly1!$F$8763+유형화!$G$74*hourly1!I5398/hourly1!$I$8763</f>
        <v>0.53508061770801285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443">
        <f>유형화!$F$71*hourly1!B5399/hourly1!$B$8763+유형화!$F$72*hourly1!C5399/hourly1!$C$8763+유형화!$F$73*hourly1!D5399/hourly1!$D$8763+유형화!$F$74*hourly1!E5399/hourly1!$E$8763</f>
        <v>142.4926042053535</v>
      </c>
      <c r="C5398" s="441">
        <f>hourly1!$F5399*유형화!$G$71/hourly1!$F$8763+유형화!$G$72*hourly1!$G5399/hourly1!$F$8763+유형화!$G$74*hourly1!I5399/hourly1!$I$8763</f>
        <v>0.46383889227445935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443">
        <f>유형화!$F$71*hourly1!B5400/hourly1!$B$8763+유형화!$F$72*hourly1!C5400/hourly1!$C$8763+유형화!$F$73*hourly1!D5400/hourly1!$D$8763+유형화!$F$74*hourly1!E5400/hourly1!$E$8763</f>
        <v>110.37075259533036</v>
      </c>
      <c r="C5399" s="441">
        <f>hourly1!$F5400*유형화!$G$71/hourly1!$F$8763+유형화!$G$72*hourly1!$G5400/hourly1!$F$8763+유형화!$G$74*hourly1!I5400/hourly1!$I$8763</f>
        <v>0.39637469012978005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443">
        <f>유형화!$F$71*hourly1!B5401/hourly1!$B$8763+유형화!$F$72*hourly1!C5401/hourly1!$C$8763+유형화!$F$73*hourly1!D5401/hourly1!$D$8763+유형화!$F$74*hourly1!E5401/hourly1!$E$8763</f>
        <v>103.69445957753693</v>
      </c>
      <c r="C5400" s="441">
        <f>hourly1!$F5401*유형화!$G$71/hourly1!$F$8763+유형화!$G$72*hourly1!$G5401/hourly1!$F$8763+유형화!$G$74*hourly1!I5401/hourly1!$I$8763</f>
        <v>0.31740242243841793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443">
        <f>유형화!$F$71*hourly1!B5402/hourly1!$B$8763+유형화!$F$72*hourly1!C5402/hourly1!$C$8763+유형화!$F$73*hourly1!D5402/hourly1!$D$8763+유형화!$F$74*hourly1!E5402/hourly1!$E$8763</f>
        <v>98.011021903947068</v>
      </c>
      <c r="C5401" s="441">
        <f>hourly1!$F5402*유형화!$G$71/hourly1!$F$8763+유형화!$G$72*hourly1!$G5402/hourly1!$F$8763+유형화!$G$74*hourly1!I5402/hourly1!$I$8763</f>
        <v>0.29380449951557785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443">
        <f>유형화!$F$71*hourly1!B5403/hourly1!$B$8763+유형화!$F$72*hourly1!C5403/hourly1!$C$8763+유형화!$F$73*hourly1!D5403/hourly1!$D$8763+유형화!$F$74*hourly1!E5403/hourly1!$E$8763</f>
        <v>94.981072817894386</v>
      </c>
      <c r="C5402" s="441">
        <f>hourly1!$F5403*유형화!$G$71/hourly1!$F$8763+유형화!$G$72*hourly1!$G5403/hourly1!$F$8763+유형화!$G$74*hourly1!I5403/hourly1!$I$8763</f>
        <v>0.25101805843293523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443">
        <f>유형화!$F$71*hourly1!B5404/hourly1!$B$8763+유형화!$F$72*hourly1!C5404/hourly1!$C$8763+유형화!$F$73*hourly1!D5404/hourly1!$D$8763+유형화!$F$74*hourly1!E5404/hourly1!$E$8763</f>
        <v>90.908659144830807</v>
      </c>
      <c r="C5403" s="441">
        <f>hourly1!$F5404*유형화!$G$71/hourly1!$F$8763+유형화!$G$72*hourly1!$G5404/hourly1!$F$8763+유형화!$G$74*hourly1!I5404/hourly1!$I$8763</f>
        <v>0.23650801011302877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443">
        <f>유형화!$F$71*hourly1!B5405/hourly1!$B$8763+유형화!$F$72*hourly1!C5405/hourly1!$C$8763+유형화!$F$73*hourly1!D5405/hourly1!$D$8763+유형화!$F$74*hourly1!E5405/hourly1!$E$8763</f>
        <v>89.484306578226963</v>
      </c>
      <c r="C5404" s="441">
        <f>hourly1!$F5405*유형화!$G$71/hourly1!$F$8763+유형화!$G$72*hourly1!$G5405/hourly1!$F$8763+유형화!$G$74*hourly1!I5405/hourly1!$I$8763</f>
        <v>0.23200285286940536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443">
        <f>유형화!$F$71*hourly1!B5406/hourly1!$B$8763+유형화!$F$72*hourly1!C5406/hourly1!$C$8763+유형화!$F$73*hourly1!D5406/hourly1!$D$8763+유형화!$F$74*hourly1!E5406/hourly1!$E$8763</f>
        <v>87.99661493469462</v>
      </c>
      <c r="C5405" s="441">
        <f>hourly1!$F5406*유형화!$G$71/hourly1!$F$8763+유형화!$G$72*hourly1!$G5406/hourly1!$F$8763+유형화!$G$74*hourly1!I5406/hourly1!$I$8763</f>
        <v>0.23202486563093327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443">
        <f>유형화!$F$71*hourly1!B5407/hourly1!$B$8763+유형화!$F$72*hourly1!C5407/hourly1!$C$8763+유형화!$F$73*hourly1!D5407/hourly1!$D$8763+유형화!$F$74*hourly1!E5407/hourly1!$E$8763</f>
        <v>86.815712256810372</v>
      </c>
      <c r="C5406" s="441">
        <f>hourly1!$F5407*유형화!$G$71/hourly1!$F$8763+유형화!$G$72*hourly1!$G5407/hourly1!$F$8763+유형화!$G$74*hourly1!I5407/hourly1!$I$8763</f>
        <v>0.23118844133408706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443">
        <f>유형화!$F$71*hourly1!B5408/hourly1!$B$8763+유형화!$F$72*hourly1!C5408/hourly1!$C$8763+유형화!$F$73*hourly1!D5408/hourly1!$D$8763+유형화!$F$74*hourly1!E5408/hourly1!$E$8763</f>
        <v>87.113111044994966</v>
      </c>
      <c r="C5407" s="441">
        <f>hourly1!$F5408*유형화!$G$71/hourly1!$F$8763+유형화!$G$72*hourly1!$G5408/hourly1!$F$8763+유형화!$G$74*hourly1!I5408/hourly1!$I$8763</f>
        <v>0.36890033809423084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443">
        <f>유형화!$F$71*hourly1!B5409/hourly1!$B$8763+유형화!$F$72*hourly1!C5409/hourly1!$C$8763+유형화!$F$73*hourly1!D5409/hourly1!$D$8763+유형화!$F$74*hourly1!E5409/hourly1!$E$8763</f>
        <v>124.56163042718229</v>
      </c>
      <c r="C5408" s="441">
        <f>hourly1!$F5409*유형화!$G$71/hourly1!$F$8763+유형화!$G$72*hourly1!$G5409/hourly1!$F$8763+유형화!$G$74*hourly1!I5409/hourly1!$I$8763</f>
        <v>0.61469149804855117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443">
        <f>유형화!$F$71*hourly1!B5410/hourly1!$B$8763+유형화!$F$72*hourly1!C5410/hourly1!$C$8763+유형화!$F$73*hourly1!D5410/hourly1!$D$8763+유형화!$F$74*hourly1!E5410/hourly1!$E$8763</f>
        <v>805.64020343928712</v>
      </c>
      <c r="C5409" s="441">
        <f>hourly1!$F5410*유형화!$G$71/hourly1!$F$8763+유형화!$G$72*hourly1!$G5410/hourly1!$F$8763+유형화!$G$74*hourly1!I5410/hourly1!$I$8763</f>
        <v>0.53931731628694124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443">
        <f>유형화!$F$71*hourly1!B5411/hourly1!$B$8763+유형화!$F$72*hourly1!C5411/hourly1!$C$8763+유형화!$F$73*hourly1!D5411/hourly1!$D$8763+유형화!$F$74*hourly1!E5411/hourly1!$E$8763</f>
        <v>859.84532296744692</v>
      </c>
      <c r="C5410" s="441">
        <f>hourly1!$F5411*유형화!$G$71/hourly1!$F$8763+유형화!$G$72*hourly1!$G5411/hourly1!$F$8763+유형화!$G$74*hourly1!I5411/hourly1!$I$8763</f>
        <v>0.48380652878167518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443">
        <f>유형화!$F$71*hourly1!B5412/hourly1!$B$8763+유형화!$F$72*hourly1!C5412/hourly1!$C$8763+유형화!$F$73*hourly1!D5412/hourly1!$D$8763+유형화!$F$74*hourly1!E5412/hourly1!$E$8763</f>
        <v>976.93686964824792</v>
      </c>
      <c r="C5411" s="441">
        <f>hourly1!$F5412*유형화!$G$71/hourly1!$F$8763+유형화!$G$72*hourly1!$G5412/hourly1!$F$8763+유형화!$G$74*hourly1!I5412/hourly1!$I$8763</f>
        <v>0.42040237735275354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443">
        <f>유형화!$F$71*hourly1!B5413/hourly1!$B$8763+유형화!$F$72*hourly1!C5413/hourly1!$C$8763+유형화!$F$73*hourly1!D5413/hourly1!$D$8763+유형화!$F$74*hourly1!E5413/hourly1!$E$8763</f>
        <v>1066.5156801328001</v>
      </c>
      <c r="C5412" s="441">
        <f>hourly1!$F5413*유형화!$G$71/hourly1!$F$8763+유형화!$G$72*hourly1!$G5413/hourly1!$F$8763+유형화!$G$74*hourly1!I5413/hourly1!$I$8763</f>
        <v>0.39662968644444963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443">
        <f>유형화!$F$71*hourly1!B5414/hourly1!$B$8763+유형화!$F$72*hourly1!C5414/hourly1!$C$8763+유형화!$F$73*hourly1!D5414/hourly1!$D$8763+유형화!$F$74*hourly1!E5414/hourly1!$E$8763</f>
        <v>994.19294419039988</v>
      </c>
      <c r="C5413" s="441">
        <f>hourly1!$F5414*유형화!$G$71/hourly1!$F$8763+유형화!$G$72*hourly1!$G5414/hourly1!$F$8763+유형화!$G$74*hourly1!I5414/hourly1!$I$8763</f>
        <v>0.38474922318828142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443">
        <f>유형화!$F$71*hourly1!B5415/hourly1!$B$8763+유형화!$F$72*hourly1!C5415/hourly1!$C$8763+유형화!$F$73*hourly1!D5415/hourly1!$D$8763+유형화!$F$74*hourly1!E5415/hourly1!$E$8763</f>
        <v>795.82894122928201</v>
      </c>
      <c r="C5414" s="441">
        <f>hourly1!$F5415*유형화!$G$71/hourly1!$F$8763+유형화!$G$72*hourly1!$G5415/hourly1!$F$8763+유형화!$G$74*hourly1!I5415/hourly1!$I$8763</f>
        <v>0.46787474714490074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443">
        <f>유형화!$F$71*hourly1!B5416/hourly1!$B$8763+유형화!$F$72*hourly1!C5416/hourly1!$C$8763+유형화!$F$73*hourly1!D5416/hourly1!$D$8763+유형화!$F$74*hourly1!E5416/hourly1!$E$8763</f>
        <v>932.97221967905227</v>
      </c>
      <c r="C5415" s="441">
        <f>hourly1!$F5416*유형화!$G$71/hourly1!$F$8763+유형화!$G$72*hourly1!$G5416/hourly1!$F$8763+유형화!$G$74*hourly1!I5416/hourly1!$I$8763</f>
        <v>0.44010458725609203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443">
        <f>유형화!$F$71*hourly1!B5417/hourly1!$B$8763+유형화!$F$72*hourly1!C5417/hourly1!$C$8763+유형화!$F$73*hourly1!D5417/hourly1!$D$8763+유형화!$F$74*hourly1!E5417/hourly1!$E$8763</f>
        <v>1109.0858307915305</v>
      </c>
      <c r="C5416" s="441">
        <f>hourly1!$F5417*유형화!$G$71/hourly1!$F$8763+유형화!$G$72*hourly1!$G5417/hourly1!$F$8763+유형화!$G$74*hourly1!I5417/hourly1!$I$8763</f>
        <v>0.34511667112577049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443">
        <f>유형화!$F$71*hourly1!B5418/hourly1!$B$8763+유형화!$F$72*hourly1!C5418/hourly1!$C$8763+유형화!$F$73*hourly1!D5418/hourly1!$D$8763+유형화!$F$74*hourly1!E5418/hourly1!$E$8763</f>
        <v>1006.4708732706865</v>
      </c>
      <c r="C5417" s="441">
        <f>hourly1!$F5418*유형화!$G$71/hourly1!$F$8763+유형화!$G$72*hourly1!$G5418/hourly1!$F$8763+유형화!$G$74*hourly1!I5418/hourly1!$I$8763</f>
        <v>0.3293053835858441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443">
        <f>유형화!$F$71*hourly1!B5419/hourly1!$B$8763+유형화!$F$72*hourly1!C5419/hourly1!$C$8763+유형화!$F$73*hourly1!D5419/hourly1!$D$8763+유형화!$F$74*hourly1!E5419/hourly1!$E$8763</f>
        <v>932.66437410361561</v>
      </c>
      <c r="C5418" s="441">
        <f>hourly1!$F5419*유형화!$G$71/hourly1!$F$8763+유형화!$G$72*hourly1!$G5419/hourly1!$F$8763+유형화!$G$74*hourly1!I5419/hourly1!$I$8763</f>
        <v>0.34511006123318988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443">
        <f>유형화!$F$71*hourly1!B5420/hourly1!$B$8763+유형화!$F$72*hourly1!C5420/hourly1!$C$8763+유형화!$F$73*hourly1!D5420/hourly1!$D$8763+유형화!$F$74*hourly1!E5420/hourly1!$E$8763</f>
        <v>724.23180432568381</v>
      </c>
      <c r="C5419" s="441">
        <f>hourly1!$F5420*유형화!$G$71/hourly1!$F$8763+유형화!$G$72*hourly1!$G5420/hourly1!$F$8763+유형화!$G$74*hourly1!I5420/hourly1!$I$8763</f>
        <v>0.44007996692226126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443">
        <f>유형화!$F$71*hourly1!B5421/hourly1!$B$8763+유형화!$F$72*hourly1!C5421/hourly1!$C$8763+유형화!$F$73*hourly1!D5421/hourly1!$D$8763+유형화!$F$74*hourly1!E5421/hourly1!$E$8763</f>
        <v>252.56798406915712</v>
      </c>
      <c r="C5420" s="441">
        <f>hourly1!$F5421*유형화!$G$71/hourly1!$F$8763+유형화!$G$72*hourly1!$G5421/hourly1!$F$8763+유형화!$G$74*hourly1!I5421/hourly1!$I$8763</f>
        <v>0.53119867024461709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443">
        <f>유형화!$F$71*hourly1!B5422/hourly1!$B$8763+유형화!$F$72*hourly1!C5422/hourly1!$C$8763+유형화!$F$73*hourly1!D5422/hourly1!$D$8763+유형화!$F$74*hourly1!E5422/hourly1!$E$8763</f>
        <v>254.08964436578745</v>
      </c>
      <c r="C5421" s="441">
        <f>hourly1!$F5422*유형화!$G$71/hourly1!$F$8763+유형화!$G$72*hourly1!$G5422/hourly1!$F$8763+유형화!$G$74*hourly1!I5422/hourly1!$I$8763</f>
        <v>0.53520032346904867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443">
        <f>유형화!$F$71*hourly1!B5423/hourly1!$B$8763+유형화!$F$72*hourly1!C5423/hourly1!$C$8763+유형화!$F$73*hourly1!D5423/hourly1!$D$8763+유형화!$F$74*hourly1!E5423/hourly1!$E$8763</f>
        <v>121.48180573825019</v>
      </c>
      <c r="C5422" s="441">
        <f>hourly1!$F5423*유형화!$G$71/hourly1!$F$8763+유형화!$G$72*hourly1!$G5423/hourly1!$F$8763+유형화!$G$74*hourly1!I5423/hourly1!$I$8763</f>
        <v>0.46391875675636657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443">
        <f>유형화!$F$71*hourly1!B5424/hourly1!$B$8763+유형화!$F$72*hourly1!C5424/hourly1!$C$8763+유형화!$F$73*hourly1!D5424/hourly1!$D$8763+유형화!$F$74*hourly1!E5424/hourly1!$E$8763</f>
        <v>97.578152817396656</v>
      </c>
      <c r="C5423" s="441">
        <f>hourly1!$F5424*유형화!$G$71/hourly1!$F$8763+유형화!$G$72*hourly1!$G5424/hourly1!$F$8763+유형화!$G$74*hourly1!I5424/hourly1!$I$8763</f>
        <v>0.39648881689891396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443">
        <f>유형화!$F$71*hourly1!B5425/hourly1!$B$8763+유형화!$F$72*hourly1!C5425/hourly1!$C$8763+유형화!$F$73*hourly1!D5425/hourly1!$D$8763+유형화!$F$74*hourly1!E5425/hourly1!$E$8763</f>
        <v>92.384599510991464</v>
      </c>
      <c r="C5424" s="441">
        <f>hourly1!$F5425*유형화!$G$71/hourly1!$F$8763+유형화!$G$72*hourly1!$G5425/hourly1!$F$8763+유형화!$G$74*hourly1!I5425/hourly1!$I$8763</f>
        <v>0.31746833944056918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443">
        <f>유형화!$F$71*hourly1!B5426/hourly1!$B$8763+유형화!$F$72*hourly1!C5426/hourly1!$C$8763+유형화!$F$73*hourly1!D5426/hourly1!$D$8763+유형화!$F$74*hourly1!E5426/hourly1!$E$8763</f>
        <v>90.381551553102909</v>
      </c>
      <c r="C5425" s="441">
        <f>hourly1!$F5426*유형화!$G$71/hourly1!$F$8763+유형화!$G$72*hourly1!$G5426/hourly1!$F$8763+유형화!$G$74*hourly1!I5426/hourly1!$I$8763</f>
        <v>0.29385392210688654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443">
        <f>유형화!$F$71*hourly1!B5427/hourly1!$B$8763+유형화!$F$72*hourly1!C5427/hourly1!$C$8763+유형화!$F$73*hourly1!D5427/hourly1!$D$8763+유형화!$F$74*hourly1!E5427/hourly1!$E$8763</f>
        <v>88.876521828554331</v>
      </c>
      <c r="C5426" s="441">
        <f>hourly1!$F5427*유형화!$G$71/hourly1!$F$8763+유형화!$G$72*hourly1!$G5427/hourly1!$F$8763+유형화!$G$74*hourly1!I5427/hourly1!$I$8763</f>
        <v>0.25105025891880672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443">
        <f>유형화!$F$71*hourly1!B5428/hourly1!$B$8763+유형화!$F$72*hourly1!C5428/hourly1!$C$8763+유형화!$F$73*hourly1!D5428/hourly1!$D$8763+유형화!$F$74*hourly1!E5428/hourly1!$E$8763</f>
        <v>86.884402373181018</v>
      </c>
      <c r="C5427" s="441">
        <f>hourly1!$F5428*유형화!$G$71/hourly1!$F$8763+유형화!$G$72*hourly1!$G5428/hourly1!$F$8763+유형화!$G$74*hourly1!I5428/hourly1!$I$8763</f>
        <v>0.23654330330093309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443">
        <f>유형화!$F$71*hourly1!B5429/hourly1!$B$8763+유형화!$F$72*hourly1!C5429/hourly1!$C$8763+유형화!$F$73*hourly1!D5429/hourly1!$D$8763+유형화!$F$74*hourly1!E5429/hourly1!$E$8763</f>
        <v>85.752351803720657</v>
      </c>
      <c r="C5428" s="441">
        <f>hourly1!$F5429*유형화!$G$71/hourly1!$F$8763+유형화!$G$72*hourly1!$G5429/hourly1!$F$8763+유형화!$G$74*hourly1!I5429/hourly1!$I$8763</f>
        <v>0.2320964829074196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443">
        <f>유형화!$F$71*hourly1!B5430/hourly1!$B$8763+유형화!$F$72*hourly1!C5430/hourly1!$C$8763+유형화!$F$73*hourly1!D5430/hourly1!$D$8763+유형화!$F$74*hourly1!E5430/hourly1!$E$8763</f>
        <v>84.72462261127194</v>
      </c>
      <c r="C5429" s="441">
        <f>hourly1!$F5430*유형화!$G$71/hourly1!$F$8763+유형화!$G$72*hourly1!$G5430/hourly1!$F$8763+유형화!$G$74*hourly1!I5430/hourly1!$I$8763</f>
        <v>0.23211231026488185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443">
        <f>유형화!$F$71*hourly1!B5431/hourly1!$B$8763+유형화!$F$72*hourly1!C5431/hourly1!$C$8763+유형화!$F$73*hourly1!D5431/hourly1!$D$8763+유형화!$F$74*hourly1!E5431/hourly1!$E$8763</f>
        <v>83.554629624041993</v>
      </c>
      <c r="C5430" s="441">
        <f>hourly1!$F5431*유형화!$G$71/hourly1!$F$8763+유형화!$G$72*hourly1!$G5431/hourly1!$F$8763+유형화!$G$74*hourly1!I5431/hourly1!$I$8763</f>
        <v>0.2312375000780984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443">
        <f>유형화!$F$71*hourly1!B5432/hourly1!$B$8763+유형화!$F$72*hourly1!C5432/hourly1!$C$8763+유형화!$F$73*hourly1!D5432/hourly1!$D$8763+유형화!$F$74*hourly1!E5432/hourly1!$E$8763</f>
        <v>84.445821049993967</v>
      </c>
      <c r="C5431" s="441">
        <f>hourly1!$F5432*유형화!$G$71/hourly1!$F$8763+유형화!$G$72*hourly1!$G5432/hourly1!$F$8763+유형화!$G$74*hourly1!I5432/hourly1!$I$8763</f>
        <v>0.36893957296119606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443">
        <f>유형화!$F$71*hourly1!B5433/hourly1!$B$8763+유형화!$F$72*hourly1!C5433/hourly1!$C$8763+유형화!$F$73*hourly1!D5433/hourly1!$D$8763+유형화!$F$74*hourly1!E5433/hourly1!$E$8763</f>
        <v>113.65087013294566</v>
      </c>
      <c r="C5432" s="441">
        <f>hourly1!$F5433*유형화!$G$71/hourly1!$F$8763+유형화!$G$72*hourly1!$G5433/hourly1!$F$8763+유형화!$G$74*hourly1!I5433/hourly1!$I$8763</f>
        <v>0.61471593645873235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443">
        <f>유형화!$F$71*hourly1!B5434/hourly1!$B$8763+유형화!$F$72*hourly1!C5434/hourly1!$C$8763+유형화!$F$73*hourly1!D5434/hourly1!$D$8763+유형화!$F$74*hourly1!E5434/hourly1!$E$8763</f>
        <v>631.95677476802734</v>
      </c>
      <c r="C5433" s="441">
        <f>hourly1!$F5434*유형화!$G$71/hourly1!$F$8763+유형화!$G$72*hourly1!$G5434/hourly1!$F$8763+유형화!$G$74*hourly1!I5434/hourly1!$I$8763</f>
        <v>0.53934387713969345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443">
        <f>유형화!$F$71*hourly1!B5435/hourly1!$B$8763+유형화!$F$72*hourly1!C5435/hourly1!$C$8763+유형화!$F$73*hourly1!D5435/hourly1!$D$8763+유형화!$F$74*hourly1!E5435/hourly1!$E$8763</f>
        <v>778.11962881345471</v>
      </c>
      <c r="C5434" s="441">
        <f>hourly1!$F5435*유형화!$G$71/hourly1!$F$8763+유형화!$G$72*hourly1!$G5435/hourly1!$F$8763+유형화!$G$74*hourly1!I5435/hourly1!$I$8763</f>
        <v>0.48382344768103203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443">
        <f>유형화!$F$71*hourly1!B5436/hourly1!$B$8763+유형화!$F$72*hourly1!C5436/hourly1!$C$8763+유형화!$F$73*hourly1!D5436/hourly1!$D$8763+유형화!$F$74*hourly1!E5436/hourly1!$E$8763</f>
        <v>960.84068806905395</v>
      </c>
      <c r="C5435" s="441">
        <f>hourly1!$F5436*유형화!$G$71/hourly1!$F$8763+유형화!$G$72*hourly1!$G5436/hourly1!$F$8763+유형화!$G$74*hourly1!I5436/hourly1!$I$8763</f>
        <v>0.42037029814931476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443">
        <f>유형화!$F$71*hourly1!B5437/hourly1!$B$8763+유형화!$F$72*hourly1!C5437/hourly1!$C$8763+유형화!$F$73*hourly1!D5437/hourly1!$D$8763+유형화!$F$74*hourly1!E5437/hourly1!$E$8763</f>
        <v>1088.1834681875532</v>
      </c>
      <c r="C5436" s="441">
        <f>hourly1!$F5437*유형화!$G$71/hourly1!$F$8763+유형화!$G$72*hourly1!$G5437/hourly1!$F$8763+유형화!$G$74*hourly1!I5437/hourly1!$I$8763</f>
        <v>0.39658838977612798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443">
        <f>유형화!$F$71*hourly1!B5438/hourly1!$B$8763+유형화!$F$72*hourly1!C5438/hourly1!$C$8763+유형화!$F$73*hourly1!D5438/hourly1!$D$8763+유형화!$F$74*hourly1!E5438/hourly1!$E$8763</f>
        <v>955.15153563512831</v>
      </c>
      <c r="C5437" s="441">
        <f>hourly1!$F5438*유형화!$G$71/hourly1!$F$8763+유형화!$G$72*hourly1!$G5438/hourly1!$F$8763+유형화!$G$74*hourly1!I5438/hourly1!$I$8763</f>
        <v>0.3846908863381715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443">
        <f>유형화!$F$71*hourly1!B5439/hourly1!$B$8763+유형화!$F$72*hourly1!C5439/hourly1!$C$8763+유형화!$F$73*hourly1!D5439/hourly1!$D$8763+유형화!$F$74*hourly1!E5439/hourly1!$E$8763</f>
        <v>731.08147087521786</v>
      </c>
      <c r="C5438" s="441">
        <f>hourly1!$F5439*유형화!$G$71/hourly1!$F$8763+유형화!$G$72*hourly1!$G5439/hourly1!$F$8763+유형화!$G$74*hourly1!I5439/hourly1!$I$8763</f>
        <v>0.46779918818935295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443">
        <f>유형화!$F$71*hourly1!B5440/hourly1!$B$8763+유형화!$F$72*hourly1!C5440/hourly1!$C$8763+유형화!$F$73*hourly1!D5440/hourly1!$D$8763+유형화!$F$74*hourly1!E5440/hourly1!$E$8763</f>
        <v>870.4754096068358</v>
      </c>
      <c r="C5439" s="441">
        <f>hourly1!$F5440*유형화!$G$71/hourly1!$F$8763+유형화!$G$72*hourly1!$G5440/hourly1!$F$8763+유형화!$G$74*hourly1!I5440/hourly1!$I$8763</f>
        <v>0.44004618976476584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443">
        <f>유형화!$F$71*hourly1!B5441/hourly1!$B$8763+유형화!$F$72*hourly1!C5441/hourly1!$C$8763+유형화!$F$73*hourly1!D5441/hourly1!$D$8763+유형화!$F$74*hourly1!E5441/hourly1!$E$8763</f>
        <v>1093.1299537203797</v>
      </c>
      <c r="C5440" s="441">
        <f>hourly1!$F5441*유형화!$G$71/hourly1!$F$8763+유형화!$G$72*hourly1!$G5441/hourly1!$F$8763+유형화!$G$74*hourly1!I5441/hourly1!$I$8763</f>
        <v>0.34508180242638048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443">
        <f>유형화!$F$71*hourly1!B5442/hourly1!$B$8763+유형화!$F$72*hourly1!C5442/hourly1!$C$8763+유형화!$F$73*hourly1!D5442/hourly1!$D$8763+유형화!$F$74*hourly1!E5442/hourly1!$E$8763</f>
        <v>1012.3791731043591</v>
      </c>
      <c r="C5441" s="441">
        <f>hourly1!$F5442*유형화!$G$71/hourly1!$F$8763+유형화!$G$72*hourly1!$G5442/hourly1!$F$8763+유형화!$G$74*hourly1!I5442/hourly1!$I$8763</f>
        <v>0.3292768822141694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443">
        <f>유형화!$F$71*hourly1!B5443/hourly1!$B$8763+유형화!$F$72*hourly1!C5443/hourly1!$C$8763+유형화!$F$73*hourly1!D5443/hourly1!$D$8763+유형화!$F$74*hourly1!E5443/hourly1!$E$8763</f>
        <v>953.14044458711328</v>
      </c>
      <c r="C5442" s="441">
        <f>hourly1!$F5443*유형화!$G$71/hourly1!$F$8763+유형화!$G$72*hourly1!$G5443/hourly1!$F$8763+유형화!$G$74*hourly1!I5443/hourly1!$I$8763</f>
        <v>0.34507549573988211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443">
        <f>유형화!$F$71*hourly1!B5444/hourly1!$B$8763+유형화!$F$72*hourly1!C5444/hourly1!$C$8763+유형화!$F$73*hourly1!D5444/hourly1!$D$8763+유형화!$F$74*hourly1!E5444/hourly1!$E$8763</f>
        <v>749.746127764574</v>
      </c>
      <c r="C5443" s="441">
        <f>hourly1!$F5444*유형화!$G$71/hourly1!$F$8763+유형화!$G$72*hourly1!$G5444/hourly1!$F$8763+유형화!$G$74*hourly1!I5444/hourly1!$I$8763</f>
        <v>0.44002150878971868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443">
        <f>유형화!$F$71*hourly1!B5445/hourly1!$B$8763+유형화!$F$72*hourly1!C5445/hourly1!$C$8763+유형화!$F$73*hourly1!D5445/hourly1!$D$8763+유형화!$F$74*hourly1!E5445/hourly1!$E$8763</f>
        <v>258.45535063117671</v>
      </c>
      <c r="C5444" s="441">
        <f>hourly1!$F5445*유형화!$G$71/hourly1!$F$8763+유형화!$G$72*hourly1!$G5445/hourly1!$F$8763+유형화!$G$74*hourly1!I5445/hourly1!$I$8763</f>
        <v>0.53113281388368216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443">
        <f>유형화!$F$71*hourly1!B5446/hourly1!$B$8763+유형화!$F$72*hourly1!C5446/hourly1!$C$8763+유형화!$F$73*hourly1!D5446/hourly1!$D$8763+유형화!$F$74*hourly1!E5446/hourly1!$E$8763</f>
        <v>263.87506892867589</v>
      </c>
      <c r="C5445" s="441">
        <f>hourly1!$F5446*유형화!$G$71/hourly1!$F$8763+유형화!$G$72*hourly1!$G5446/hourly1!$F$8763+유형화!$G$74*hourly1!I5446/hourly1!$I$8763</f>
        <v>0.53513380005473477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443">
        <f>유형화!$F$71*hourly1!B5447/hourly1!$B$8763+유형화!$F$72*hourly1!C5447/hourly1!$C$8763+유형화!$F$73*hourly1!D5447/hourly1!$D$8763+유형화!$F$74*hourly1!E5447/hourly1!$E$8763</f>
        <v>129.78006086609744</v>
      </c>
      <c r="C5446" s="441">
        <f>hourly1!$F5447*유형화!$G$71/hourly1!$F$8763+유형화!$G$72*hourly1!$G5447/hourly1!$F$8763+유형화!$G$74*hourly1!I5447/hourly1!$I$8763</f>
        <v>0.46387655046979998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443">
        <f>유형화!$F$71*hourly1!B5448/hourly1!$B$8763+유형화!$F$72*hourly1!C5448/hourly1!$C$8763+유형화!$F$73*hourly1!D5448/hourly1!$D$8763+유형화!$F$74*hourly1!E5448/hourly1!$E$8763</f>
        <v>102.42796647101855</v>
      </c>
      <c r="C5447" s="441">
        <f>hourly1!$F5448*유형화!$G$71/hourly1!$F$8763+유형화!$G$72*hourly1!$G5448/hourly1!$F$8763+유형화!$G$74*hourly1!I5448/hourly1!$I$8763</f>
        <v>0.3964546152529036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443">
        <f>유형화!$F$71*hourly1!B5449/hourly1!$B$8763+유형화!$F$72*hourly1!C5449/hourly1!$C$8763+유형화!$F$73*hourly1!D5449/hourly1!$D$8763+유형화!$F$74*hourly1!E5449/hourly1!$E$8763</f>
        <v>96.405236543465676</v>
      </c>
      <c r="C5448" s="441">
        <f>hourly1!$F5449*유형화!$G$71/hourly1!$F$8763+유형화!$G$72*hourly1!$G5449/hourly1!$F$8763+유형화!$G$74*hourly1!I5449/hourly1!$I$8763</f>
        <v>0.31745038964053474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443">
        <f>유형화!$F$71*hourly1!B5450/hourly1!$B$8763+유형화!$F$72*hourly1!C5450/hourly1!$C$8763+유형화!$F$73*hourly1!D5450/hourly1!$D$8763+유형화!$F$74*hourly1!E5450/hourly1!$E$8763</f>
        <v>92.571712783842443</v>
      </c>
      <c r="C5449" s="441">
        <f>hourly1!$F5450*유형화!$G$71/hourly1!$F$8763+유형화!$G$72*hourly1!$G5450/hourly1!$F$8763+유형화!$G$74*hourly1!I5450/hourly1!$I$8763</f>
        <v>0.29384300668794766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443">
        <f>유형화!$F$71*hourly1!B5451/hourly1!$B$8763+유형화!$F$72*hourly1!C5451/hourly1!$C$8763+유형화!$F$73*hourly1!D5451/hourly1!$D$8763+유형화!$F$74*hourly1!E5451/hourly1!$E$8763</f>
        <v>89.956256827215782</v>
      </c>
      <c r="C5450" s="441">
        <f>hourly1!$F5451*유형화!$G$71/hourly1!$F$8763+유형화!$G$72*hourly1!$G5451/hourly1!$F$8763+유형화!$G$74*hourly1!I5451/hourly1!$I$8763</f>
        <v>0.25105025891880672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443">
        <f>유형화!$F$71*hourly1!B5452/hourly1!$B$8763+유형화!$F$72*hourly1!C5452/hourly1!$C$8763+유형화!$F$73*hourly1!D5452/hourly1!$D$8763+유형화!$F$74*hourly1!E5452/hourly1!$E$8763</f>
        <v>87.1158156440802</v>
      </c>
      <c r="C5451" s="441">
        <f>hourly1!$F5452*유형화!$G$71/hourly1!$F$8763+유형화!$G$72*hourly1!$G5452/hourly1!$F$8763+유형화!$G$74*hourly1!I5452/hourly1!$I$8763</f>
        <v>0.23654942806378254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443">
        <f>유형화!$F$71*hourly1!B5453/hourly1!$B$8763+유형화!$F$72*hourly1!C5453/hourly1!$C$8763+유형화!$F$73*hourly1!D5453/hourly1!$D$8763+유형화!$F$74*hourly1!E5453/hourly1!$E$8763</f>
        <v>85.174137022310688</v>
      </c>
      <c r="C5452" s="441">
        <f>hourly1!$F5453*유형화!$G$71/hourly1!$F$8763+유형화!$G$72*hourly1!$G5453/hourly1!$F$8763+유형화!$G$74*hourly1!I5453/hourly1!$I$8763</f>
        <v>0.23212637902707053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443">
        <f>유형화!$F$71*hourly1!B5454/hourly1!$B$8763+유형화!$F$72*hourly1!C5454/hourly1!$C$8763+유형화!$F$73*hourly1!D5454/hourly1!$D$8763+유형화!$F$74*hourly1!E5454/hourly1!$E$8763</f>
        <v>83.308778129160615</v>
      </c>
      <c r="C5453" s="441">
        <f>hourly1!$F5454*유형화!$G$71/hourly1!$F$8763+유형화!$G$72*hourly1!$G5454/hourly1!$F$8763+유형화!$G$74*hourly1!I5454/hourly1!$I$8763</f>
        <v>0.23215239410887625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443">
        <f>유형화!$F$71*hourly1!B5455/hourly1!$B$8763+유형화!$F$72*hourly1!C5455/hourly1!$C$8763+유형화!$F$73*hourly1!D5455/hourly1!$D$8763+유형화!$F$74*hourly1!E5455/hourly1!$E$8763</f>
        <v>82.180132803571965</v>
      </c>
      <c r="C5454" s="441">
        <f>hourly1!$F5455*유형화!$G$71/hourly1!$F$8763+유형화!$G$72*hourly1!$G5455/hourly1!$F$8763+유형화!$G$74*hourly1!I5455/hourly1!$I$8763</f>
        <v>0.23126284810652453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443">
        <f>유형화!$F$71*hourly1!B5456/hourly1!$B$8763+유형화!$F$72*hourly1!C5456/hourly1!$C$8763+유형화!$F$73*hourly1!D5456/hourly1!$D$8763+유형화!$F$74*hourly1!E5456/hourly1!$E$8763</f>
        <v>82.502323715736665</v>
      </c>
      <c r="C5455" s="441">
        <f>hourly1!$F5456*유형화!$G$71/hourly1!$F$8763+유형화!$G$72*hourly1!$G5456/hourly1!$F$8763+유형화!$G$74*hourly1!I5456/hourly1!$I$8763</f>
        <v>0.36897595769099489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443">
        <f>유형화!$F$71*hourly1!B5457/hourly1!$B$8763+유형화!$F$72*hourly1!C5457/hourly1!$C$8763+유형화!$F$73*hourly1!D5457/hourly1!$D$8763+유형화!$F$74*hourly1!E5457/hourly1!$E$8763</f>
        <v>111.90431130519424</v>
      </c>
      <c r="C5456" s="441">
        <f>hourly1!$F5457*유형화!$G$71/hourly1!$F$8763+유형화!$G$72*hourly1!$G5457/hourly1!$F$8763+유형화!$G$74*hourly1!I5457/hourly1!$I$8763</f>
        <v>0.61474079935742787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443">
        <f>유형화!$F$71*hourly1!B5458/hourly1!$B$8763+유형화!$F$72*hourly1!C5458/hourly1!$C$8763+유형화!$F$73*hourly1!D5458/hourly1!$D$8763+유형화!$F$74*hourly1!E5458/hourly1!$E$8763</f>
        <v>655.71647021857063</v>
      </c>
      <c r="C5457" s="441">
        <f>hourly1!$F5458*유형화!$G$71/hourly1!$F$8763+유형화!$G$72*hourly1!$G5458/hourly1!$F$8763+유형화!$G$74*hourly1!I5458/hourly1!$I$8763</f>
        <v>0.53933690339981544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443">
        <f>유형화!$F$71*hourly1!B5459/hourly1!$B$8763+유형화!$F$72*hourly1!C5459/hourly1!$C$8763+유형화!$F$73*hourly1!D5459/hourly1!$D$8763+유형화!$F$74*hourly1!E5459/hourly1!$E$8763</f>
        <v>837.20934933912599</v>
      </c>
      <c r="C5458" s="441">
        <f>hourly1!$F5459*유형화!$G$71/hourly1!$F$8763+유형화!$G$72*hourly1!$G5459/hourly1!$F$8763+유형화!$G$74*hourly1!I5459/hourly1!$I$8763</f>
        <v>0.48377790612756721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443">
        <f>유형화!$F$71*hourly1!B5460/hourly1!$B$8763+유형화!$F$72*hourly1!C5460/hourly1!$C$8763+유형화!$F$73*hourly1!D5460/hourly1!$D$8763+유형화!$F$74*hourly1!E5460/hourly1!$E$8763</f>
        <v>995.821272334524</v>
      </c>
      <c r="C5459" s="441">
        <f>hourly1!$F5460*유형화!$G$71/hourly1!$F$8763+유형화!$G$72*hourly1!$G5460/hourly1!$F$8763+유형화!$G$74*hourly1!I5460/hourly1!$I$8763</f>
        <v>0.42033888599925617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443">
        <f>유형화!$F$71*hourly1!B5461/hourly1!$B$8763+유형화!$F$72*hourly1!C5461/hourly1!$C$8763+유형화!$F$73*hourly1!D5461/hourly1!$D$8763+유형화!$F$74*hourly1!E5461/hourly1!$E$8763</f>
        <v>1108.0381151266638</v>
      </c>
      <c r="C5460" s="441">
        <f>hourly1!$F5461*유형화!$G$71/hourly1!$F$8763+유형화!$G$72*hourly1!$G5461/hourly1!$F$8763+유형화!$G$74*hourly1!I5461/hourly1!$I$8763</f>
        <v>0.39653951295576628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443">
        <f>유형화!$F$71*hourly1!B5462/hourly1!$B$8763+유형화!$F$72*hourly1!C5462/hourly1!$C$8763+유형화!$F$73*hourly1!D5462/hourly1!$D$8763+유형화!$F$74*hourly1!E5462/hourly1!$E$8763</f>
        <v>1028.8490940862571</v>
      </c>
      <c r="C5461" s="441">
        <f>hourly1!$F5462*유형화!$G$71/hourly1!$F$8763+유형화!$G$72*hourly1!$G5462/hourly1!$F$8763+유형화!$G$74*hourly1!I5462/hourly1!$I$8763</f>
        <v>0.38462933550359552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443">
        <f>유형화!$F$71*hourly1!B5463/hourly1!$B$8763+유형화!$F$72*hourly1!C5463/hourly1!$C$8763+유형화!$F$73*hourly1!D5463/hourly1!$D$8763+유형화!$F$74*hourly1!E5463/hourly1!$E$8763</f>
        <v>823.32896944973697</v>
      </c>
      <c r="C5462" s="441">
        <f>hourly1!$F5463*유형화!$G$71/hourly1!$F$8763+유형화!$G$72*hourly1!$G5463/hourly1!$F$8763+유형화!$G$74*hourly1!I5463/hourly1!$I$8763</f>
        <v>0.46770725610539599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443">
        <f>유형화!$F$71*hourly1!B5464/hourly1!$B$8763+유형화!$F$72*hourly1!C5464/hourly1!$C$8763+유형화!$F$73*hourly1!D5464/hourly1!$D$8763+유형화!$F$74*hourly1!E5464/hourly1!$E$8763</f>
        <v>968.95349246673493</v>
      </c>
      <c r="C5463" s="441">
        <f>hourly1!$F5464*유형화!$G$71/hourly1!$F$8763+유형화!$G$72*hourly1!$G5464/hourly1!$F$8763+유형화!$G$74*hourly1!I5464/hourly1!$I$8763</f>
        <v>0.4399724500457074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443">
        <f>유형화!$F$71*hourly1!B5465/hourly1!$B$8763+유형화!$F$72*hourly1!C5465/hourly1!$C$8763+유형화!$F$73*hourly1!D5465/hourly1!$D$8763+유형화!$F$74*hourly1!E5465/hourly1!$E$8763</f>
        <v>1182.4237937796431</v>
      </c>
      <c r="C5464" s="441">
        <f>hourly1!$F5465*유형화!$G$71/hourly1!$F$8763+유형화!$G$72*hourly1!$G5465/hourly1!$F$8763+유형화!$G$74*hourly1!I5465/hourly1!$I$8763</f>
        <v>0.34503486612494005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443">
        <f>유형화!$F$71*hourly1!B5466/hourly1!$B$8763+유형화!$F$72*hourly1!C5466/hourly1!$C$8763+유형화!$F$73*hourly1!D5466/hourly1!$D$8763+유형화!$F$74*hourly1!E5466/hourly1!$E$8763</f>
        <v>1088.9507848124986</v>
      </c>
      <c r="C5465" s="441">
        <f>hourly1!$F5466*유형화!$G$71/hourly1!$F$8763+유형화!$G$72*hourly1!$G5466/hourly1!$F$8763+유형화!$G$74*hourly1!I5466/hourly1!$I$8763</f>
        <v>0.32923673772895867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443">
        <f>유형화!$F$71*hourly1!B5467/hourly1!$B$8763+유형화!$F$72*hourly1!C5467/hourly1!$C$8763+유형화!$F$73*hourly1!D5467/hourly1!$D$8763+유형화!$F$74*hourly1!E5467/hourly1!$E$8763</f>
        <v>1000.5020657237502</v>
      </c>
      <c r="C5466" s="441">
        <f>hourly1!$F5467*유형화!$G$71/hourly1!$F$8763+유형화!$G$72*hourly1!$G5467/hourly1!$F$8763+유형화!$G$74*hourly1!I5467/hourly1!$I$8763</f>
        <v>0.34504050575805878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443">
        <f>유형화!$F$71*hourly1!B5468/hourly1!$B$8763+유형화!$F$72*hourly1!C5468/hourly1!$C$8763+유형화!$F$73*hourly1!D5468/hourly1!$D$8763+유형화!$F$74*hourly1!E5468/hourly1!$E$8763</f>
        <v>769.08844871341159</v>
      </c>
      <c r="C5467" s="441">
        <f>hourly1!$F5468*유형화!$G$71/hourly1!$F$8763+유형화!$G$72*hourly1!$G5468/hourly1!$F$8763+유형화!$G$74*hourly1!I5468/hourly1!$I$8763</f>
        <v>0.43998676137276194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443">
        <f>유형화!$F$71*hourly1!B5469/hourly1!$B$8763+유형화!$F$72*hourly1!C5469/hourly1!$C$8763+유형화!$F$73*hourly1!D5469/hourly1!$D$8763+유형화!$F$74*hourly1!E5469/hourly1!$E$8763</f>
        <v>260.38192582736463</v>
      </c>
      <c r="C5468" s="441">
        <f>hourly1!$F5469*유형화!$G$71/hourly1!$F$8763+유형화!$G$72*hourly1!$G5469/hourly1!$F$8763+유형화!$G$74*hourly1!I5469/hourly1!$I$8763</f>
        <v>0.53109994634443169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443">
        <f>유형화!$F$71*hourly1!B5470/hourly1!$B$8763+유형화!$F$72*hourly1!C5470/hourly1!$C$8763+유형화!$F$73*hourly1!D5470/hourly1!$D$8763+유형화!$F$74*hourly1!E5470/hourly1!$E$8763</f>
        <v>267.86318760111038</v>
      </c>
      <c r="C5469" s="441">
        <f>hourly1!$F5470*유형화!$G$71/hourly1!$F$8763+유형화!$G$72*hourly1!$G5470/hourly1!$F$8763+유형화!$G$74*hourly1!I5470/hourly1!$I$8763</f>
        <v>0.53511342460604772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443">
        <f>유형화!$F$71*hourly1!B5471/hourly1!$B$8763+유형화!$F$72*hourly1!C5471/hourly1!$C$8763+유형화!$F$73*hourly1!D5471/hourly1!$D$8763+유형화!$F$74*hourly1!E5471/hourly1!$E$8763</f>
        <v>132.62328310731314</v>
      </c>
      <c r="C5470" s="441">
        <f>hourly1!$F5471*유형화!$G$71/hourly1!$F$8763+유형화!$G$72*hourly1!$G5471/hourly1!$F$8763+유형화!$G$74*hourly1!I5471/hourly1!$I$8763</f>
        <v>0.46387109276033084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443">
        <f>유형화!$F$71*hourly1!B5472/hourly1!$B$8763+유형화!$F$72*hourly1!C5472/hourly1!$C$8763+유형화!$F$73*hourly1!D5472/hourly1!$D$8763+유형화!$F$74*hourly1!E5472/hourly1!$E$8763</f>
        <v>103.80167844062855</v>
      </c>
      <c r="C5471" s="441">
        <f>hourly1!$F5472*유형화!$G$71/hourly1!$F$8763+유형화!$G$72*hourly1!$G5472/hourly1!$F$8763+유형화!$G$74*hourly1!I5472/hourly1!$I$8763</f>
        <v>0.3964484904900536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443">
        <f>유형화!$F$71*hourly1!B5473/hourly1!$B$8763+유형화!$F$72*hourly1!C5473/hourly1!$C$8763+유형화!$F$73*hourly1!D5473/hourly1!$D$8763+유형화!$F$74*hourly1!E5473/hourly1!$E$8763</f>
        <v>96.804676915772149</v>
      </c>
      <c r="C5472" s="441">
        <f>hourly1!$F5473*유형화!$G$71/hourly1!$F$8763+유형화!$G$72*hourly1!$G5473/hourly1!$F$8763+유형화!$G$74*hourly1!I5473/hourly1!$I$8763</f>
        <v>0.31745439196081315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443">
        <f>유형화!$F$71*hourly1!B5474/hourly1!$B$8763+유형화!$F$72*hourly1!C5474/hourly1!$C$8763+유형화!$F$73*hourly1!D5474/hourly1!$D$8763+유형화!$F$74*hourly1!E5474/hourly1!$E$8763</f>
        <v>91.734388151135505</v>
      </c>
      <c r="C5473" s="441">
        <f>hourly1!$F5474*유형화!$G$71/hourly1!$F$8763+유형화!$G$72*hourly1!$G5474/hourly1!$F$8763+유형화!$G$74*hourly1!I5474/hourly1!$I$8763</f>
        <v>0.29385289120620894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443">
        <f>유형화!$F$71*hourly1!B5475/hourly1!$B$8763+유형화!$F$72*hourly1!C5475/hourly1!$C$8763+유형화!$F$73*hourly1!D5475/hourly1!$D$8763+유형화!$F$74*hourly1!E5475/hourly1!$E$8763</f>
        <v>89.043706680924785</v>
      </c>
      <c r="C5474" s="441">
        <f>hourly1!$F5475*유형화!$G$71/hourly1!$F$8763+유형화!$G$72*hourly1!$G5475/hourly1!$F$8763+유형화!$G$74*hourly1!I5475/hourly1!$I$8763</f>
        <v>0.24996174908567481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443">
        <f>유형화!$F$71*hourly1!B5476/hourly1!$B$8763+유형화!$F$72*hourly1!C5476/hourly1!$C$8763+유형화!$F$73*hourly1!D5476/hourly1!$D$8763+유형화!$F$74*hourly1!E5476/hourly1!$E$8763</f>
        <v>85.138877760699842</v>
      </c>
      <c r="C5475" s="441">
        <f>hourly1!$F5476*유형화!$G$71/hourly1!$F$8763+유형화!$G$72*hourly1!$G5476/hourly1!$F$8763+유형화!$G$74*hourly1!I5476/hourly1!$I$8763</f>
        <v>0.25323595027900597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443">
        <f>유형화!$F$71*hourly1!B5477/hourly1!$B$8763+유형화!$F$72*hourly1!C5477/hourly1!$C$8763+유형화!$F$73*hourly1!D5477/hourly1!$D$8763+유형화!$F$74*hourly1!E5477/hourly1!$E$8763</f>
        <v>83.220551523823559</v>
      </c>
      <c r="C5476" s="441">
        <f>hourly1!$F5477*유형화!$G$71/hourly1!$F$8763+유형화!$G$72*hourly1!$G5477/hourly1!$F$8763+유형화!$G$74*hourly1!I5477/hourly1!$I$8763</f>
        <v>0.24049977881919851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443">
        <f>유형화!$F$71*hourly1!B5478/hourly1!$B$8763+유형화!$F$72*hourly1!C5478/hourly1!$C$8763+유형화!$F$73*hourly1!D5478/hourly1!$D$8763+유형화!$F$74*hourly1!E5478/hourly1!$E$8763</f>
        <v>81.540098795794762</v>
      </c>
      <c r="C5477" s="441">
        <f>hourly1!$F5478*유형화!$G$71/hourly1!$F$8763+유형화!$G$72*hourly1!$G5478/hourly1!$F$8763+유형화!$G$74*hourly1!I5478/hourly1!$I$8763</f>
        <v>0.23097395335192622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443">
        <f>유형화!$F$71*hourly1!B5479/hourly1!$B$8763+유형화!$F$72*hourly1!C5479/hourly1!$C$8763+유형화!$F$73*hourly1!D5479/hourly1!$D$8763+유형화!$F$74*hourly1!E5479/hourly1!$E$8763</f>
        <v>79.882721470962068</v>
      </c>
      <c r="C5478" s="441">
        <f>hourly1!$F5479*유형화!$G$71/hourly1!$F$8763+유형화!$G$72*hourly1!$G5479/hourly1!$F$8763+유형화!$G$74*hourly1!I5479/hourly1!$I$8763</f>
        <v>0.2309911148161477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443">
        <f>유형화!$F$71*hourly1!B5480/hourly1!$B$8763+유형화!$F$72*hourly1!C5480/hourly1!$C$8763+유형화!$F$73*hourly1!D5480/hourly1!$D$8763+유형화!$F$74*hourly1!E5480/hourly1!$E$8763</f>
        <v>80.657882374766061</v>
      </c>
      <c r="C5479" s="441">
        <f>hourly1!$F5480*유형화!$G$71/hourly1!$F$8763+유형화!$G$72*hourly1!$G5480/hourly1!$F$8763+유형화!$G$74*hourly1!I5480/hourly1!$I$8763</f>
        <v>0.25984547901172955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443">
        <f>유형화!$F$71*hourly1!B5481/hourly1!$B$8763+유형화!$F$72*hourly1!C5481/hourly1!$C$8763+유형화!$F$73*hourly1!D5481/hourly1!$D$8763+유형화!$F$74*hourly1!E5481/hourly1!$E$8763</f>
        <v>105.63313608093394</v>
      </c>
      <c r="C5480" s="441">
        <f>hourly1!$F5481*유형화!$G$71/hourly1!$F$8763+유형화!$G$72*hourly1!$G5481/hourly1!$F$8763+유형화!$G$74*hourly1!I5481/hourly1!$I$8763</f>
        <v>0.33054761890237383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443">
        <f>유형화!$F$71*hourly1!B5482/hourly1!$B$8763+유형화!$F$72*hourly1!C5482/hourly1!$C$8763+유형화!$F$73*hourly1!D5482/hourly1!$D$8763+유형화!$F$74*hourly1!E5482/hourly1!$E$8763</f>
        <v>214.33628116143512</v>
      </c>
      <c r="C5481" s="441">
        <f>hourly1!$F5482*유형화!$G$71/hourly1!$F$8763+유형화!$G$72*hourly1!$G5482/hourly1!$F$8763+유형화!$G$74*hourly1!I5482/hourly1!$I$8763</f>
        <v>0.40851870011212044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443">
        <f>유형화!$F$71*hourly1!B5483/hourly1!$B$8763+유형화!$F$72*hourly1!C5483/hourly1!$C$8763+유형화!$F$73*hourly1!D5483/hourly1!$D$8763+유형화!$F$74*hourly1!E5483/hourly1!$E$8763</f>
        <v>225.68139090548101</v>
      </c>
      <c r="C5482" s="441">
        <f>hourly1!$F5483*유형화!$G$71/hourly1!$F$8763+유형화!$G$72*hourly1!$G5483/hourly1!$F$8763+유형화!$G$74*hourly1!I5483/hourly1!$I$8763</f>
        <v>0.52728907038657524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443">
        <f>유형화!$F$71*hourly1!B5484/hourly1!$B$8763+유형화!$F$72*hourly1!C5484/hourly1!$C$8763+유형화!$F$73*hourly1!D5484/hourly1!$D$8763+유형화!$F$74*hourly1!E5484/hourly1!$E$8763</f>
        <v>244.38869013117051</v>
      </c>
      <c r="C5483" s="441">
        <f>hourly1!$F5484*유형화!$G$71/hourly1!$F$8763+유형화!$G$72*hourly1!$G5484/hourly1!$F$8763+유형화!$G$74*hourly1!I5484/hourly1!$I$8763</f>
        <v>0.52383531055168941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443">
        <f>유형화!$F$71*hourly1!B5485/hourly1!$B$8763+유형화!$F$72*hourly1!C5485/hourly1!$C$8763+유형화!$F$73*hourly1!D5485/hourly1!$D$8763+유형화!$F$74*hourly1!E5485/hourly1!$E$8763</f>
        <v>259.34609939635322</v>
      </c>
      <c r="C5484" s="441">
        <f>hourly1!$F5485*유형화!$G$71/hourly1!$F$8763+유형화!$G$72*hourly1!$G5485/hourly1!$F$8763+유형화!$G$74*hourly1!I5485/hourly1!$I$8763</f>
        <v>0.49322028928116868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443">
        <f>유형화!$F$71*hourly1!B5486/hourly1!$B$8763+유형화!$F$72*hourly1!C5486/hourly1!$C$8763+유형화!$F$73*hourly1!D5486/hourly1!$D$8763+유형화!$F$74*hourly1!E5486/hourly1!$E$8763</f>
        <v>257.97545210075475</v>
      </c>
      <c r="C5485" s="441">
        <f>hourly1!$F5486*유형화!$G$71/hourly1!$F$8763+유형화!$G$72*hourly1!$G5486/hourly1!$F$8763+유형화!$G$74*hourly1!I5486/hourly1!$I$8763</f>
        <v>0.51355553284178046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443">
        <f>유형화!$F$71*hourly1!B5487/hourly1!$B$8763+유형화!$F$72*hourly1!C5487/hourly1!$C$8763+유형화!$F$73*hourly1!D5487/hourly1!$D$8763+유형화!$F$74*hourly1!E5487/hourly1!$E$8763</f>
        <v>263.3370530070186</v>
      </c>
      <c r="C5486" s="441">
        <f>hourly1!$F5487*유형화!$G$71/hourly1!$F$8763+유형화!$G$72*hourly1!$G5487/hourly1!$F$8763+유형화!$G$74*hourly1!I5487/hourly1!$I$8763</f>
        <v>0.51691196352445634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443">
        <f>유형화!$F$71*hourly1!B5488/hourly1!$B$8763+유형화!$F$72*hourly1!C5488/hourly1!$C$8763+유형화!$F$73*hourly1!D5488/hourly1!$D$8763+유형화!$F$74*hourly1!E5488/hourly1!$E$8763</f>
        <v>256.97342502100349</v>
      </c>
      <c r="C5487" s="441">
        <f>hourly1!$F5488*유형화!$G$71/hourly1!$F$8763+유형화!$G$72*hourly1!$G5488/hourly1!$F$8763+유형화!$G$74*hourly1!I5488/hourly1!$I$8763</f>
        <v>0.45579829147755302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443">
        <f>유형화!$F$71*hourly1!B5489/hourly1!$B$8763+유형화!$F$72*hourly1!C5489/hourly1!$C$8763+유형화!$F$73*hourly1!D5489/hourly1!$D$8763+유형화!$F$74*hourly1!E5489/hourly1!$E$8763</f>
        <v>263.54755774955601</v>
      </c>
      <c r="C5488" s="441">
        <f>hourly1!$F5489*유형화!$G$71/hourly1!$F$8763+유형화!$G$72*hourly1!$G5489/hourly1!$F$8763+유형화!$G$74*hourly1!I5489/hourly1!$I$8763</f>
        <v>0.40829020400898719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443">
        <f>유형화!$F$71*hourly1!B5490/hourly1!$B$8763+유형화!$F$72*hourly1!C5490/hourly1!$C$8763+유형화!$F$73*hourly1!D5490/hourly1!$D$8763+유형화!$F$74*hourly1!E5490/hourly1!$E$8763</f>
        <v>262.57236143590779</v>
      </c>
      <c r="C5489" s="441">
        <f>hourly1!$F5490*유형화!$G$71/hourly1!$F$8763+유형화!$G$72*hourly1!$G5490/hourly1!$F$8763+유형화!$G$74*hourly1!I5490/hourly1!$I$8763</f>
        <v>0.3676077705681462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443">
        <f>유형화!$F$71*hourly1!B5491/hourly1!$B$8763+유형화!$F$72*hourly1!C5491/hourly1!$C$8763+유형화!$F$73*hourly1!D5491/hourly1!$D$8763+유형화!$F$74*hourly1!E5491/hourly1!$E$8763</f>
        <v>258.23992623355406</v>
      </c>
      <c r="C5490" s="441">
        <f>hourly1!$F5491*유형화!$G$71/hourly1!$F$8763+유형화!$G$72*hourly1!$G5491/hourly1!$F$8763+유형화!$G$74*hourly1!I5491/hourly1!$I$8763</f>
        <v>0.40829020400898719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443">
        <f>유형화!$F$71*hourly1!B5492/hourly1!$B$8763+유형화!$F$72*hourly1!C5492/hourly1!$C$8763+유형화!$F$73*hourly1!D5492/hourly1!$D$8763+유형화!$F$74*hourly1!E5492/hourly1!$E$8763</f>
        <v>252.61312112519718</v>
      </c>
      <c r="C5491" s="441">
        <f>hourly1!$F5492*유형화!$G$71/hourly1!$F$8763+유형화!$G$72*hourly1!$G5492/hourly1!$F$8763+유형화!$G$74*hourly1!I5492/hourly1!$I$8763</f>
        <v>0.46257822202816457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443">
        <f>유형화!$F$71*hourly1!B5493/hourly1!$B$8763+유형화!$F$72*hourly1!C5493/hourly1!$C$8763+유형화!$F$73*hourly1!D5493/hourly1!$D$8763+유형화!$F$74*hourly1!E5493/hourly1!$E$8763</f>
        <v>253.65759485311602</v>
      </c>
      <c r="C5492" s="441">
        <f>hourly1!$F5493*유형화!$G$71/hourly1!$F$8763+유형화!$G$72*hourly1!$G5493/hourly1!$F$8763+유형화!$G$74*hourly1!I5493/hourly1!$I$8763</f>
        <v>0.55763460209172389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443">
        <f>유형화!$F$71*hourly1!B5494/hourly1!$B$8763+유형화!$F$72*hourly1!C5494/hourly1!$C$8763+유형화!$F$73*hourly1!D5494/hourly1!$D$8763+유형화!$F$74*hourly1!E5494/hourly1!$E$8763</f>
        <v>256.09025343371047</v>
      </c>
      <c r="C5493" s="441">
        <f>hourly1!$F5494*유형화!$G$71/hourly1!$F$8763+유형화!$G$72*hourly1!$G5494/hourly1!$F$8763+유형화!$G$74*hourly1!I5494/hourly1!$I$8763</f>
        <v>0.48640876465684901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443">
        <f>유형화!$F$71*hourly1!B5495/hourly1!$B$8763+유형화!$F$72*hourly1!C5495/hourly1!$C$8763+유형화!$F$73*hourly1!D5495/hourly1!$D$8763+유형화!$F$74*hourly1!E5495/hourly1!$E$8763</f>
        <v>123.57368589849371</v>
      </c>
      <c r="C5494" s="441">
        <f>hourly1!$F5495*유형화!$G$71/hourly1!$F$8763+유형화!$G$72*hourly1!$G5495/hourly1!$F$8763+유형화!$G$74*hourly1!I5495/hourly1!$I$8763</f>
        <v>0.36771122448320592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443">
        <f>유형화!$F$71*hourly1!B5496/hourly1!$B$8763+유형화!$F$72*hourly1!C5496/hourly1!$C$8763+유형화!$F$73*hourly1!D5496/hourly1!$D$8763+유형화!$F$74*hourly1!E5496/hourly1!$E$8763</f>
        <v>97.527272047182976</v>
      </c>
      <c r="C5495" s="441">
        <f>hourly1!$F5496*유형화!$G$71/hourly1!$F$8763+유형화!$G$72*hourly1!$G5496/hourly1!$F$8763+유형화!$G$74*hourly1!I5496/hourly1!$I$8763</f>
        <v>0.36425716144223863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443">
        <f>유형화!$F$71*hourly1!B5497/hourly1!$B$8763+유형화!$F$72*hourly1!C5497/hourly1!$C$8763+유형화!$F$73*hourly1!D5497/hourly1!$D$8763+유형화!$F$74*hourly1!E5497/hourly1!$E$8763</f>
        <v>90.682661632765246</v>
      </c>
      <c r="C5496" s="441">
        <f>hourly1!$F5497*유형화!$G$71/hourly1!$F$8763+유형화!$G$72*hourly1!$G5497/hourly1!$F$8763+유형화!$G$74*hourly1!I5497/hourly1!$I$8763</f>
        <v>0.33720475098991681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443">
        <f>유형화!$F$71*hourly1!B5498/hourly1!$B$8763+유형화!$F$72*hourly1!C5498/hourly1!$C$8763+유형화!$F$73*hourly1!D5498/hourly1!$D$8763+유형화!$F$74*hourly1!E5498/hourly1!$E$8763</f>
        <v>85.840209712979942</v>
      </c>
      <c r="C5497" s="441">
        <f>hourly1!$F5498*유형화!$G$71/hourly1!$F$8763+유형화!$G$72*hourly1!$G5498/hourly1!$F$8763+유형화!$G$74*hourly1!I5498/hourly1!$I$8763</f>
        <v>0.28993401324206908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443">
        <f>유형화!$F$71*hourly1!B5499/hourly1!$B$8763+유형화!$F$72*hourly1!C5499/hourly1!$C$8763+유형화!$F$73*hourly1!D5499/hourly1!$D$8763+유형화!$F$74*hourly1!E5499/hourly1!$E$8763</f>
        <v>82.507313932274329</v>
      </c>
      <c r="C5498" s="441">
        <f>hourly1!$F5499*유형화!$G$71/hourly1!$F$8763+유형화!$G$72*hourly1!$G5499/hourly1!$F$8763+유형화!$G$74*hourly1!I5499/hourly1!$I$8763</f>
        <v>0.26032084550654405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443">
        <f>유형화!$F$71*hourly1!B5500/hourly1!$B$8763+유형화!$F$72*hourly1!C5500/hourly1!$C$8763+유형화!$F$73*hourly1!D5500/hourly1!$D$8763+유형화!$F$74*hourly1!E5500/hourly1!$E$8763</f>
        <v>78.827047684636597</v>
      </c>
      <c r="C5499" s="441">
        <f>hourly1!$F5500*유형화!$G$71/hourly1!$F$8763+유형화!$G$72*hourly1!$G5500/hourly1!$F$8763+유형화!$G$74*hourly1!I5500/hourly1!$I$8763</f>
        <v>0.24947825666787196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443">
        <f>유형화!$F$71*hourly1!B5501/hourly1!$B$8763+유형화!$F$72*hourly1!C5501/hourly1!$C$8763+유형화!$F$73*hourly1!D5501/hourly1!$D$8763+유형화!$F$74*hourly1!E5501/hourly1!$E$8763</f>
        <v>77.254169815608577</v>
      </c>
      <c r="C5500" s="441">
        <f>hourly1!$F5501*유형화!$G$71/hourly1!$F$8763+유형화!$G$72*hourly1!$G5501/hourly1!$F$8763+유형화!$G$74*hourly1!I5501/hourly1!$I$8763</f>
        <v>0.24246346268641189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443">
        <f>유형화!$F$71*hourly1!B5502/hourly1!$B$8763+유형화!$F$72*hourly1!C5502/hourly1!$C$8763+유형화!$F$73*hourly1!D5502/hourly1!$D$8763+유형화!$F$74*hourly1!E5502/hourly1!$E$8763</f>
        <v>75.764132267143935</v>
      </c>
      <c r="C5501" s="441">
        <f>hourly1!$F5502*유형화!$G$71/hourly1!$F$8763+유형화!$G$72*hourly1!$G5502/hourly1!$F$8763+유형화!$G$74*hourly1!I5502/hourly1!$I$8763</f>
        <v>0.23120056957735316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443">
        <f>유형화!$F$71*hourly1!B5503/hourly1!$B$8763+유형화!$F$72*hourly1!C5503/hourly1!$C$8763+유형화!$F$73*hourly1!D5503/hourly1!$D$8763+유형화!$F$74*hourly1!E5503/hourly1!$E$8763</f>
        <v>75.113599975362163</v>
      </c>
      <c r="C5502" s="441">
        <f>hourly1!$F5503*유형화!$G$71/hourly1!$F$8763+유형화!$G$72*hourly1!$G5503/hourly1!$F$8763+유형화!$G$74*hourly1!I5503/hourly1!$I$8763</f>
        <v>0.23121906514833401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443">
        <f>유형화!$F$71*hourly1!B5504/hourly1!$B$8763+유형화!$F$72*hourly1!C5504/hourly1!$C$8763+유형화!$F$73*hourly1!D5504/hourly1!$D$8763+유형화!$F$74*hourly1!E5504/hourly1!$E$8763</f>
        <v>76.153795090171215</v>
      </c>
      <c r="C5503" s="441">
        <f>hourly1!$F5504*유형화!$G$71/hourly1!$F$8763+유형화!$G$72*hourly1!$G5504/hourly1!$F$8763+유형화!$G$74*hourly1!I5504/hourly1!$I$8763</f>
        <v>0.2424851722418582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443">
        <f>유형화!$F$71*hourly1!B5505/hourly1!$B$8763+유형화!$F$72*hourly1!C5505/hourly1!$C$8763+유형화!$F$73*hourly1!D5505/hourly1!$D$8763+유형화!$F$74*hourly1!E5505/hourly1!$E$8763</f>
        <v>89.354436552396294</v>
      </c>
      <c r="C5504" s="441">
        <f>hourly1!$F5505*유형화!$G$71/hourly1!$F$8763+유형화!$G$72*hourly1!$G5505/hourly1!$F$8763+유형화!$G$74*hourly1!I5505/hourly1!$I$8763</f>
        <v>0.29366757164910301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443">
        <f>유형화!$F$71*hourly1!B5506/hourly1!$B$8763+유형화!$F$72*hourly1!C5506/hourly1!$C$8763+유형화!$F$73*hourly1!D5506/hourly1!$D$8763+유형화!$F$74*hourly1!E5506/hourly1!$E$8763</f>
        <v>86.989512100237405</v>
      </c>
      <c r="C5505" s="441">
        <f>hourly1!$F5506*유형화!$G$71/hourly1!$F$8763+유형화!$G$72*hourly1!$G5506/hourly1!$F$8763+유형화!$G$74*hourly1!I5506/hourly1!$I$8763</f>
        <v>0.37216392707470419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443">
        <f>유형화!$F$71*hourly1!B5507/hourly1!$B$8763+유형화!$F$72*hourly1!C5507/hourly1!$C$8763+유형화!$F$73*hourly1!D5507/hourly1!$D$8763+유형화!$F$74*hourly1!E5507/hourly1!$E$8763</f>
        <v>104.88606611730874</v>
      </c>
      <c r="C5506" s="441">
        <f>hourly1!$F5507*유형화!$G$71/hourly1!$F$8763+유형화!$G$72*hourly1!$G5507/hourly1!$F$8763+유형화!$G$74*hourly1!I5507/hourly1!$I$8763</f>
        <v>0.46207556698600188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443">
        <f>유형화!$F$71*hourly1!B5508/hourly1!$B$8763+유형화!$F$72*hourly1!C5508/hourly1!$C$8763+유형화!$F$73*hourly1!D5508/hourly1!$D$8763+유형화!$F$74*hourly1!E5508/hourly1!$E$8763</f>
        <v>125.23001313505975</v>
      </c>
      <c r="C5507" s="441">
        <f>hourly1!$F5508*유형화!$G$71/hourly1!$F$8763+유형화!$G$72*hourly1!$G5508/hourly1!$F$8763+유형화!$G$74*hourly1!I5508/hourly1!$I$8763</f>
        <v>0.54075057143491212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443">
        <f>유형화!$F$71*hourly1!B5509/hourly1!$B$8763+유형화!$F$72*hourly1!C5509/hourly1!$C$8763+유형화!$F$73*hourly1!D5509/hourly1!$D$8763+유형화!$F$74*hourly1!E5509/hourly1!$E$8763</f>
        <v>137.69080926305054</v>
      </c>
      <c r="C5508" s="441">
        <f>hourly1!$F5509*유형화!$G$71/hourly1!$F$8763+유형화!$G$72*hourly1!$G5509/hourly1!$F$8763+유형화!$G$74*hourly1!I5509/hourly1!$I$8763</f>
        <v>0.57442100039024357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443">
        <f>유형화!$F$71*hourly1!B5510/hourly1!$B$8763+유형화!$F$72*hourly1!C5510/hourly1!$C$8763+유형화!$F$73*hourly1!D5510/hourly1!$D$8763+유형화!$F$74*hourly1!E5510/hourly1!$E$8763</f>
        <v>138.74292084331623</v>
      </c>
      <c r="C5509" s="441">
        <f>hourly1!$F5510*유형화!$G$71/hourly1!$F$8763+유형화!$G$72*hourly1!$G5510/hourly1!$F$8763+유형화!$G$74*hourly1!I5510/hourly1!$I$8763</f>
        <v>0.59309916207340885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443">
        <f>유형화!$F$71*hourly1!B5511/hourly1!$B$8763+유형화!$F$72*hourly1!C5511/hourly1!$C$8763+유형화!$F$73*hourly1!D5511/hourly1!$D$8763+유형화!$F$74*hourly1!E5511/hourly1!$E$8763</f>
        <v>140.51519531527401</v>
      </c>
      <c r="C5510" s="441">
        <f>hourly1!$F5511*유형화!$G$71/hourly1!$F$8763+유형화!$G$72*hourly1!$G5511/hourly1!$F$8763+유형화!$G$74*hourly1!I5511/hourly1!$I$8763</f>
        <v>0.540568283938622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443">
        <f>유형화!$F$71*hourly1!B5512/hourly1!$B$8763+유형화!$F$72*hourly1!C5512/hourly1!$C$8763+유형화!$F$73*hourly1!D5512/hourly1!$D$8763+유형화!$F$74*hourly1!E5512/hourly1!$E$8763</f>
        <v>132.80897131237398</v>
      </c>
      <c r="C5511" s="441">
        <f>hourly1!$F5512*유형화!$G$71/hourly1!$F$8763+유형화!$G$72*hourly1!$G5512/hourly1!$F$8763+유형화!$G$74*hourly1!I5512/hourly1!$I$8763</f>
        <v>0.49555261110245563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443">
        <f>유형화!$F$71*hourly1!B5513/hourly1!$B$8763+유형화!$F$72*hourly1!C5513/hourly1!$C$8763+유형화!$F$73*hourly1!D5513/hourly1!$D$8763+유형화!$F$74*hourly1!E5513/hourly1!$E$8763</f>
        <v>136.76070371176166</v>
      </c>
      <c r="C5512" s="441">
        <f>hourly1!$F5513*유형화!$G$71/hourly1!$F$8763+유형화!$G$72*hourly1!$G5513/hourly1!$F$8763+유형화!$G$74*hourly1!I5513/hourly1!$I$8763</f>
        <v>0.43558451227325068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443">
        <f>유형화!$F$71*hourly1!B5514/hourly1!$B$8763+유형화!$F$72*hourly1!C5514/hourly1!$C$8763+유형화!$F$73*hourly1!D5514/hourly1!$D$8763+유형화!$F$74*hourly1!E5514/hourly1!$E$8763</f>
        <v>136.37247149686684</v>
      </c>
      <c r="C5513" s="441">
        <f>hourly1!$F5514*유형화!$G$71/hourly1!$F$8763+유형화!$G$72*hourly1!$G5514/hourly1!$F$8763+유형화!$G$74*hourly1!I5514/hourly1!$I$8763</f>
        <v>0.40936203750762834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443">
        <f>유형화!$F$71*hourly1!B5515/hourly1!$B$8763+유형화!$F$72*hourly1!C5515/hourly1!$C$8763+유형화!$F$73*hourly1!D5515/hourly1!$D$8763+유형화!$F$74*hourly1!E5515/hourly1!$E$8763</f>
        <v>136.10975579369358</v>
      </c>
      <c r="C5514" s="441">
        <f>hourly1!$F5515*유형화!$G$71/hourly1!$F$8763+유형화!$G$72*hourly1!$G5515/hourly1!$F$8763+유형화!$G$74*hourly1!I5515/hourly1!$I$8763</f>
        <v>0.32706463000121744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443">
        <f>유형화!$F$71*hourly1!B5516/hourly1!$B$8763+유형화!$F$72*hourly1!C5516/hourly1!$C$8763+유형화!$F$73*hourly1!D5516/hourly1!$D$8763+유형화!$F$74*hourly1!E5516/hourly1!$E$8763</f>
        <v>133.19629649711095</v>
      </c>
      <c r="C5515" s="441">
        <f>hourly1!$F5516*유형화!$G$71/hourly1!$F$8763+유형화!$G$72*hourly1!$G5516/hourly1!$F$8763+유형화!$G$74*hourly1!I5516/hourly1!$I$8763</f>
        <v>0.42435861030615424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443">
        <f>유형화!$F$71*hourly1!B5517/hourly1!$B$8763+유형화!$F$72*hourly1!C5517/hourly1!$C$8763+유형화!$F$73*hourly1!D5517/hourly1!$D$8763+유형화!$F$74*hourly1!E5517/hourly1!$E$8763</f>
        <v>137.43542474674021</v>
      </c>
      <c r="C5516" s="441">
        <f>hourly1!$F5517*유형화!$G$71/hourly1!$F$8763+유형화!$G$72*hourly1!$G5517/hourly1!$F$8763+유형화!$G$74*hourly1!I5517/hourly1!$I$8763</f>
        <v>0.48808737416609216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443">
        <f>유형화!$F$71*hourly1!B5518/hourly1!$B$8763+유형화!$F$72*hourly1!C5518/hourly1!$C$8763+유형화!$F$73*hourly1!D5518/hourly1!$D$8763+유형화!$F$74*hourly1!E5518/hourly1!$E$8763</f>
        <v>143.33402356994557</v>
      </c>
      <c r="C5517" s="441">
        <f>hourly1!$F5518*유형화!$G$71/hourly1!$F$8763+유형화!$G$72*hourly1!$G5518/hourly1!$F$8763+유형화!$G$74*hourly1!I5518/hourly1!$I$8763</f>
        <v>0.51062789619977844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443">
        <f>유형화!$F$71*hourly1!B5519/hourly1!$B$8763+유형화!$F$72*hourly1!C5519/hourly1!$C$8763+유형화!$F$73*hourly1!D5519/hourly1!$D$8763+유형화!$F$74*hourly1!E5519/hourly1!$E$8763</f>
        <v>124.24174876184748</v>
      </c>
      <c r="C5518" s="441">
        <f>hourly1!$F5519*유형화!$G$71/hourly1!$F$8763+유형화!$G$72*hourly1!$G5519/hourly1!$F$8763+유형화!$G$74*hourly1!I5519/hourly1!$I$8763</f>
        <v>0.36828549680185557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443">
        <f>유형화!$F$71*hourly1!B5520/hourly1!$B$8763+유형화!$F$72*hourly1!C5520/hourly1!$C$8763+유형화!$F$73*hourly1!D5520/hourly1!$D$8763+유형화!$F$74*hourly1!E5520/hourly1!$E$8763</f>
        <v>100.255688026652</v>
      </c>
      <c r="C5519" s="441">
        <f>hourly1!$F5520*유형화!$G$71/hourly1!$F$8763+유형화!$G$72*hourly1!$G5520/hourly1!$F$8763+유형화!$G$74*hourly1!I5520/hourly1!$I$8763</f>
        <v>0.35699301077922763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443">
        <f>유형화!$F$71*hourly1!B5521/hourly1!$B$8763+유형화!$F$72*hourly1!C5521/hourly1!$C$8763+유형화!$F$73*hourly1!D5521/hourly1!$D$8763+유형화!$F$74*hourly1!E5521/hourly1!$E$8763</f>
        <v>94.175296699870572</v>
      </c>
      <c r="C5520" s="441">
        <f>hourly1!$F5521*유형화!$G$71/hourly1!$F$8763+유형화!$G$72*hourly1!$G5521/hourly1!$F$8763+유형화!$G$74*hourly1!I5521/hourly1!$I$8763</f>
        <v>0.34580161366422318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443">
        <f>유형화!$F$71*hourly1!B5522/hourly1!$B$8763+유형화!$F$72*hourly1!C5522/hourly1!$C$8763+유형화!$F$73*hourly1!D5522/hourly1!$D$8763+유형화!$F$74*hourly1!E5522/hourly1!$E$8763</f>
        <v>90.209643007366637</v>
      </c>
      <c r="C5521" s="441">
        <f>hourly1!$F5522*유형화!$G$71/hourly1!$F$8763+유형화!$G$72*hourly1!$G5522/hourly1!$F$8763+유형화!$G$74*hourly1!I5522/hourly1!$I$8763</f>
        <v>0.28984984323380181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443">
        <f>유형화!$F$71*hourly1!B5523/hourly1!$B$8763+유형화!$F$72*hourly1!C5523/hourly1!$C$8763+유형화!$F$73*hourly1!D5523/hourly1!$D$8763+유형화!$F$74*hourly1!E5523/hourly1!$E$8763</f>
        <v>87.848169399992415</v>
      </c>
      <c r="C5522" s="441">
        <f>hourly1!$F5523*유형화!$G$71/hourly1!$F$8763+유형화!$G$72*hourly1!$G5523/hourly1!$F$8763+유형화!$G$74*hourly1!I5523/hourly1!$I$8763</f>
        <v>0.25107257488641643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443">
        <f>유형화!$F$71*hourly1!B5524/hourly1!$B$8763+유형화!$F$72*hourly1!C5524/hourly1!$C$8763+유형화!$F$73*hourly1!D5524/hourly1!$D$8763+유형화!$F$74*hourly1!E5524/hourly1!$E$8763</f>
        <v>84.809681880527805</v>
      </c>
      <c r="C5523" s="441">
        <f>hourly1!$F5524*유형화!$G$71/hourly1!$F$8763+유형화!$G$72*hourly1!$G5524/hourly1!$F$8763+유형화!$G$74*hourly1!I5524/hourly1!$I$8763</f>
        <v>0.23657010671855122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443">
        <f>유형화!$F$71*hourly1!B5525/hourly1!$B$8763+유형화!$F$72*hourly1!C5525/hourly1!$C$8763+유형화!$F$73*hourly1!D5525/hourly1!$D$8763+유형화!$F$74*hourly1!E5525/hourly1!$E$8763</f>
        <v>83.277201587943978</v>
      </c>
      <c r="C5524" s="441">
        <f>hourly1!$F5525*유형화!$G$71/hourly1!$F$8763+유형화!$G$72*hourly1!$G5525/hourly1!$F$8763+유형화!$G$74*hourly1!I5525/hourly1!$I$8763</f>
        <v>0.23216991942039575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443">
        <f>유형화!$F$71*hourly1!B5526/hourly1!$B$8763+유형화!$F$72*hourly1!C5526/hourly1!$C$8763+유형화!$F$73*hourly1!D5526/hourly1!$D$8763+유형화!$F$74*hourly1!E5526/hourly1!$E$8763</f>
        <v>82.199375160989931</v>
      </c>
      <c r="C5525" s="441">
        <f>hourly1!$F5526*유형화!$G$71/hourly1!$F$8763+유형화!$G$72*hourly1!$G5526/hourly1!$F$8763+유형화!$G$74*hourly1!I5526/hourly1!$I$8763</f>
        <v>0.23218598934272339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443">
        <f>유형화!$F$71*hourly1!B5527/hourly1!$B$8763+유형화!$F$72*hourly1!C5527/hourly1!$C$8763+유형화!$F$73*hourly1!D5527/hourly1!$D$8763+유형화!$F$74*hourly1!E5527/hourly1!$E$8763</f>
        <v>80.436178101718298</v>
      </c>
      <c r="C5526" s="441">
        <f>hourly1!$F5527*유형화!$G$71/hourly1!$F$8763+유형화!$G$72*hourly1!$G5527/hourly1!$F$8763+유형화!$G$74*hourly1!I5527/hourly1!$I$8763</f>
        <v>0.23128583112751386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443">
        <f>유형화!$F$71*hourly1!B5528/hourly1!$B$8763+유형화!$F$72*hourly1!C5528/hourly1!$C$8763+유형화!$F$73*hourly1!D5528/hourly1!$D$8763+유형화!$F$74*hourly1!E5528/hourly1!$E$8763</f>
        <v>81.82266339563779</v>
      </c>
      <c r="C5527" s="441">
        <f>hourly1!$F5528*유형화!$G$71/hourly1!$F$8763+유형화!$G$72*hourly1!$G5528/hourly1!$F$8763+유형화!$G$74*hourly1!I5528/hourly1!$I$8763</f>
        <v>0.3689925127430525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443">
        <f>유형화!$F$71*hourly1!B5529/hourly1!$B$8763+유형화!$F$72*hourly1!C5529/hourly1!$C$8763+유형화!$F$73*hourly1!D5529/hourly1!$D$8763+유형화!$F$74*hourly1!E5529/hourly1!$E$8763</f>
        <v>107.2172583328162</v>
      </c>
      <c r="C5528" s="441">
        <f>hourly1!$F5529*유형화!$G$71/hourly1!$F$8763+유형화!$G$72*hourly1!$G5529/hourly1!$F$8763+유형화!$G$74*hourly1!I5529/hourly1!$I$8763</f>
        <v>0.61476463135544579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443">
        <f>유형화!$F$71*hourly1!B5530/hourly1!$B$8763+유형화!$F$72*hourly1!C5530/hourly1!$C$8763+유형화!$F$73*hourly1!D5530/hourly1!$D$8763+유형화!$F$74*hourly1!E5530/hourly1!$E$8763</f>
        <v>642.01377836695451</v>
      </c>
      <c r="C5529" s="441">
        <f>hourly1!$F5530*유형화!$G$71/hourly1!$F$8763+유형화!$G$72*hourly1!$G5530/hourly1!$F$8763+유형화!$G$74*hourly1!I5530/hourly1!$I$8763</f>
        <v>0.53937747237354117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443">
        <f>유형화!$F$71*hourly1!B5531/hourly1!$B$8763+유형화!$F$72*hourly1!C5531/hourly1!$C$8763+유형화!$F$73*hourly1!D5531/hourly1!$D$8763+유형화!$F$74*hourly1!E5531/hourly1!$E$8763</f>
        <v>787.32523043124945</v>
      </c>
      <c r="C5530" s="441">
        <f>hourly1!$F5531*유형화!$G$71/hourly1!$F$8763+유형화!$G$72*hourly1!$G5531/hourly1!$F$8763+유형화!$G$74*hourly1!I5531/hourly1!$I$8763</f>
        <v>0.48386911051692816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443">
        <f>유형화!$F$71*hourly1!B5532/hourly1!$B$8763+유형화!$F$72*hourly1!C5532/hourly1!$C$8763+유형화!$F$73*hourly1!D5532/hourly1!$D$8763+유형화!$F$74*hourly1!E5532/hourly1!$E$8763</f>
        <v>1015.6443744078607</v>
      </c>
      <c r="C5531" s="441">
        <f>hourly1!$F5532*유형화!$G$71/hourly1!$F$8763+유형화!$G$72*hourly1!$G5532/hourly1!$F$8763+유형화!$G$74*hourly1!I5532/hourly1!$I$8763</f>
        <v>0.42036647775268593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443">
        <f>유형화!$F$71*hourly1!B5533/hourly1!$B$8763+유형화!$F$72*hourly1!C5533/hourly1!$C$8763+유형화!$F$73*hourly1!D5533/hourly1!$D$8763+유형화!$F$74*hourly1!E5533/hourly1!$E$8763</f>
        <v>1150.430795065216</v>
      </c>
      <c r="C5532" s="441">
        <f>hourly1!$F5533*유형화!$G$71/hourly1!$F$8763+유형화!$G$72*hourly1!$G5533/hourly1!$F$8763+유형화!$G$74*hourly1!I5533/hourly1!$I$8763</f>
        <v>0.39654381848212572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443">
        <f>유형화!$F$71*hourly1!B5534/hourly1!$B$8763+유형화!$F$72*hourly1!C5534/hourly1!$C$8763+유형화!$F$73*hourly1!D5534/hourly1!$D$8763+유형화!$F$74*hourly1!E5534/hourly1!$E$8763</f>
        <v>1038.3939674322617</v>
      </c>
      <c r="C5533" s="441">
        <f>hourly1!$F5534*유형화!$G$71/hourly1!$F$8763+유형화!$G$72*hourly1!$G5534/hourly1!$F$8763+유형화!$G$74*hourly1!I5534/hourly1!$I$8763</f>
        <v>0.38466814588204762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443">
        <f>유형화!$F$71*hourly1!B5535/hourly1!$B$8763+유형화!$F$72*hourly1!C5535/hourly1!$C$8763+유형화!$F$73*hourly1!D5535/hourly1!$D$8763+유형화!$F$74*hourly1!E5535/hourly1!$E$8763</f>
        <v>756.00859908889731</v>
      </c>
      <c r="C5534" s="441">
        <f>hourly1!$F5535*유형화!$G$71/hourly1!$F$8763+유형화!$G$72*hourly1!$G5535/hourly1!$F$8763+유형화!$G$74*hourly1!I5535/hourly1!$I$8763</f>
        <v>0.46783727087320848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443">
        <f>유형화!$F$71*hourly1!B5536/hourly1!$B$8763+유형화!$F$72*hourly1!C5536/hourly1!$C$8763+유형화!$F$73*hourly1!D5536/hourly1!$D$8763+유형화!$F$74*hourly1!E5536/hourly1!$E$8763</f>
        <v>890.01870796225262</v>
      </c>
      <c r="C5535" s="441">
        <f>hourly1!$F5536*유형화!$G$71/hourly1!$F$8763+유형화!$G$72*hourly1!$G5536/hourly1!$F$8763+유형화!$G$74*hourly1!I5536/hourly1!$I$8763</f>
        <v>0.44012417436896678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443">
        <f>유형화!$F$71*hourly1!B5537/hourly1!$B$8763+유형화!$F$72*hourly1!C5537/hourly1!$C$8763+유형화!$F$73*hourly1!D5537/hourly1!$D$8763+유형화!$F$74*hourly1!E5537/hourly1!$E$8763</f>
        <v>1126.3815115872208</v>
      </c>
      <c r="C5536" s="441">
        <f>hourly1!$F5537*유형화!$G$71/hourly1!$F$8763+유형화!$G$72*hourly1!$G5537/hourly1!$F$8763+유형화!$G$74*hourly1!I5537/hourly1!$I$8763</f>
        <v>0.34512619179673437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443">
        <f>유형화!$F$71*hourly1!B5538/hourly1!$B$8763+유형화!$F$72*hourly1!C5538/hourly1!$C$8763+유형화!$F$73*hourly1!D5538/hourly1!$D$8763+유형화!$F$74*hourly1!E5538/hourly1!$E$8763</f>
        <v>999.9981474935056</v>
      </c>
      <c r="C5537" s="441">
        <f>hourly1!$F5538*유형화!$G$71/hourly1!$F$8763+유형화!$G$72*hourly1!$G5538/hourly1!$F$8763+유형화!$G$74*hourly1!I5538/hourly1!$I$8763</f>
        <v>0.32931981619533135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443">
        <f>유형화!$F$71*hourly1!B5539/hourly1!$B$8763+유형화!$F$72*hourly1!C5539/hourly1!$C$8763+유형화!$F$73*hourly1!D5539/hourly1!$D$8763+유형화!$F$74*hourly1!E5539/hourly1!$E$8763</f>
        <v>906.84351152721376</v>
      </c>
      <c r="C5538" s="441">
        <f>hourly1!$F5539*유형화!$G$71/hourly1!$F$8763+유형화!$G$72*hourly1!$G5539/hourly1!$F$8763+유형화!$G$74*hourly1!I5539/hourly1!$I$8763</f>
        <v>0.34512619179673437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443">
        <f>유형화!$F$71*hourly1!B5540/hourly1!$B$8763+유형화!$F$72*hourly1!C5540/hourly1!$C$8763+유형화!$F$73*hourly1!D5540/hourly1!$D$8763+유형화!$F$74*hourly1!E5540/hourly1!$E$8763</f>
        <v>702.6551738062891</v>
      </c>
      <c r="C5539" s="441">
        <f>hourly1!$F5540*유형화!$G$71/hourly1!$F$8763+유형화!$G$72*hourly1!$G5540/hourly1!$F$8763+유형화!$G$74*hourly1!I5540/hourly1!$I$8763</f>
        <v>0.4401098630419128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443">
        <f>유형화!$F$71*hourly1!B5541/hourly1!$B$8763+유형화!$F$72*hourly1!C5541/hourly1!$C$8763+유형화!$F$73*hourly1!D5541/hourly1!$D$8763+유형화!$F$74*hourly1!E5541/hourly1!$E$8763</f>
        <v>246.28283628494921</v>
      </c>
      <c r="C5540" s="441">
        <f>hourly1!$F5541*유형화!$G$71/hourly1!$F$8763+유형화!$G$72*hourly1!$G5541/hourly1!$F$8763+유형화!$G$74*hourly1!I5541/hourly1!$I$8763</f>
        <v>0.53124493949267781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443">
        <f>유형화!$F$71*hourly1!B5542/hourly1!$B$8763+유형화!$F$72*hourly1!C5542/hourly1!$C$8763+유형화!$F$73*hourly1!D5542/hourly1!$D$8763+유형화!$F$74*hourly1!E5542/hourly1!$E$8763</f>
        <v>249.55789571885444</v>
      </c>
      <c r="C5541" s="441">
        <f>hourly1!$F5542*유형화!$G$71/hourly1!$F$8763+유형화!$G$72*hourly1!$G5542/hourly1!$F$8763+유형화!$G$74*hourly1!I5542/hourly1!$I$8763</f>
        <v>0.53524689592319041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443">
        <f>유형화!$F$71*hourly1!B5543/hourly1!$B$8763+유형화!$F$72*hourly1!C5543/hourly1!$C$8763+유형화!$F$73*hourly1!D5543/hourly1!$D$8763+유형화!$F$74*hourly1!E5543/hourly1!$E$8763</f>
        <v>117.70433961714188</v>
      </c>
      <c r="C5542" s="441">
        <f>hourly1!$F5543*유형화!$G$71/hourly1!$F$8763+유형화!$G$72*hourly1!$G5543/hourly1!$F$8763+유형화!$G$74*hourly1!I5543/hourly1!$I$8763</f>
        <v>0.46396163009631231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443">
        <f>유형화!$F$71*hourly1!B5544/hourly1!$B$8763+유형화!$F$72*hourly1!C5544/hourly1!$C$8763+유형화!$F$73*hourly1!D5544/hourly1!$D$8763+유형화!$F$74*hourly1!E5544/hourly1!$E$8763</f>
        <v>96.520010109480751</v>
      </c>
      <c r="C5543" s="441">
        <f>hourly1!$F5544*유형화!$G$71/hourly1!$F$8763+유형화!$G$72*hourly1!$G5544/hourly1!$F$8763+유형화!$G$74*hourly1!I5544/hourly1!$I$8763</f>
        <v>0.39655370300038756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443">
        <f>유형화!$F$71*hourly1!B5545/hourly1!$B$8763+유형화!$F$72*hourly1!C5545/hourly1!$C$8763+유형화!$F$73*hourly1!D5545/hourly1!$D$8763+유형화!$F$74*hourly1!E5545/hourly1!$E$8763</f>
        <v>91.567718389533354</v>
      </c>
      <c r="C5544" s="441">
        <f>hourly1!$F5545*유형화!$G$71/hourly1!$F$8763+유형화!$G$72*hourly1!$G5545/hourly1!$F$8763+유형화!$G$74*hourly1!I5545/hourly1!$I$8763</f>
        <v>0.31750630084199205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443">
        <f>유형화!$F$71*hourly1!B5546/hourly1!$B$8763+유형화!$F$72*hourly1!C5546/hourly1!$C$8763+유형화!$F$73*hourly1!D5546/hourly1!$D$8763+유형화!$F$74*hourly1!E5546/hourly1!$E$8763</f>
        <v>87.748272467324824</v>
      </c>
      <c r="C5545" s="441">
        <f>hourly1!$F5546*유형화!$G$71/hourly1!$F$8763+유형화!$G$72*hourly1!$G5546/hourly1!$F$8763+유형화!$G$74*hourly1!I5546/hourly1!$I$8763</f>
        <v>0.29388351502045584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443">
        <f>유형화!$F$71*hourly1!B5547/hourly1!$B$8763+유형화!$F$72*hourly1!C5547/hourly1!$C$8763+유형화!$F$73*hourly1!D5547/hourly1!$D$8763+유형화!$F$74*hourly1!E5547/hourly1!$E$8763</f>
        <v>86.227827440045687</v>
      </c>
      <c r="C5546" s="441">
        <f>hourly1!$F5547*유형화!$G$71/hourly1!$F$8763+유형화!$G$72*hourly1!$G5547/hourly1!$F$8763+유형화!$G$74*hourly1!I5547/hourly1!$I$8763</f>
        <v>0.25107330258101235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443">
        <f>유형화!$F$71*hourly1!B5548/hourly1!$B$8763+유형화!$F$72*hourly1!C5548/hourly1!$C$8763+유형화!$F$73*hourly1!D5548/hourly1!$D$8763+유형화!$F$74*hourly1!E5548/hourly1!$E$8763</f>
        <v>84.512626640772908</v>
      </c>
      <c r="C5547" s="441">
        <f>hourly1!$F5548*유형화!$G$71/hourly1!$F$8763+유형화!$G$72*hourly1!$G5548/hourly1!$F$8763+유형화!$G$74*hourly1!I5548/hourly1!$I$8763</f>
        <v>0.23656968223003691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443">
        <f>유형화!$F$71*hourly1!B5549/hourly1!$B$8763+유형화!$F$72*hourly1!C5549/hourly1!$C$8763+유형화!$F$73*hourly1!D5549/hourly1!$D$8763+유형화!$F$74*hourly1!E5549/hourly1!$E$8763</f>
        <v>83.289696320584554</v>
      </c>
      <c r="C5548" s="441">
        <f>hourly1!$F5549*유형화!$G$71/hourly1!$F$8763+유형화!$G$72*hourly1!$G5549/hourly1!$F$8763+유형화!$G$74*hourly1!I5549/hourly1!$I$8763</f>
        <v>0.23217301212242866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443">
        <f>유형화!$F$71*hourly1!B5550/hourly1!$B$8763+유형화!$F$72*hourly1!C5550/hourly1!$C$8763+유형화!$F$73*hourly1!D5550/hourly1!$D$8763+유형화!$F$74*hourly1!E5550/hourly1!$E$8763</f>
        <v>82.304714631536797</v>
      </c>
      <c r="C5549" s="441">
        <f>hourly1!$F5550*유형화!$G$71/hourly1!$F$8763+유형화!$G$72*hourly1!$G5550/hourly1!$F$8763+유형화!$G$74*hourly1!I5550/hourly1!$I$8763</f>
        <v>0.23219047679273183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443">
        <f>유형화!$F$71*hourly1!B5551/hourly1!$B$8763+유형화!$F$72*hourly1!C5551/hourly1!$C$8763+유형화!$F$73*hourly1!D5551/hourly1!$D$8763+유형화!$F$74*hourly1!E5551/hourly1!$E$8763</f>
        <v>81.773799342476494</v>
      </c>
      <c r="C5550" s="441">
        <f>hourly1!$F5551*유형화!$G$71/hourly1!$F$8763+유형화!$G$72*hourly1!$G5551/hourly1!$F$8763+유형화!$G$74*hourly1!I5551/hourly1!$I$8763</f>
        <v>0.23127770520452556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443">
        <f>유형화!$F$71*hourly1!B5552/hourly1!$B$8763+유형화!$F$72*hourly1!C5552/hourly1!$C$8763+유형화!$F$73*hourly1!D5552/hourly1!$D$8763+유형화!$F$74*hourly1!E5552/hourly1!$E$8763</f>
        <v>82.248880716609349</v>
      </c>
      <c r="C5551" s="441">
        <f>hourly1!$F5552*유형화!$G$71/hourly1!$F$8763+유형화!$G$72*hourly1!$G5552/hourly1!$F$8763+유형화!$G$74*hourly1!I5552/hourly1!$I$8763</f>
        <v>0.36898371976668459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443">
        <f>유형화!$F$71*hourly1!B5553/hourly1!$B$8763+유형화!$F$72*hourly1!C5553/hourly1!$C$8763+유형화!$F$73*hourly1!D5553/hourly1!$D$8763+유형화!$F$74*hourly1!E5553/hourly1!$E$8763</f>
        <v>107.72995485438049</v>
      </c>
      <c r="C5552" s="441">
        <f>hourly1!$F5553*유형화!$G$71/hourly1!$F$8763+유형화!$G$72*hourly1!$G5553/hourly1!$F$8763+유형화!$G$74*hourly1!I5553/hourly1!$I$8763</f>
        <v>0.61472406238172006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443">
        <f>유형화!$F$71*hourly1!B5554/hourly1!$B$8763+유형화!$F$72*hourly1!C5554/hourly1!$C$8763+유형화!$F$73*hourly1!D5554/hourly1!$D$8763+유형화!$F$74*hourly1!E5554/hourly1!$E$8763</f>
        <v>567.03400370107011</v>
      </c>
      <c r="C5553" s="441">
        <f>hourly1!$F5554*유형화!$G$71/hourly1!$F$8763+유형화!$G$72*hourly1!$G5554/hourly1!$F$8763+유형화!$G$74*hourly1!I5554/hourly1!$I$8763</f>
        <v>0.53935079023835575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443">
        <f>유형화!$F$71*hourly1!B5555/hourly1!$B$8763+유형화!$F$72*hourly1!C5555/hourly1!$C$8763+유형화!$F$73*hourly1!D5555/hourly1!$D$8763+유형화!$F$74*hourly1!E5555/hourly1!$E$8763</f>
        <v>676.65105367190642</v>
      </c>
      <c r="C5554" s="441">
        <f>hourly1!$F5555*유형화!$G$71/hourly1!$F$8763+유형화!$G$72*hourly1!$G5555/hourly1!$F$8763+유형화!$G$74*hourly1!I5555/hourly1!$I$8763</f>
        <v>0.48388075363046423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443">
        <f>유형화!$F$71*hourly1!B5556/hourly1!$B$8763+유형화!$F$72*hourly1!C5556/hourly1!$C$8763+유형화!$F$73*hourly1!D5556/hourly1!$D$8763+유형화!$F$74*hourly1!E5556/hourly1!$E$8763</f>
        <v>905.20659529341401</v>
      </c>
      <c r="C5555" s="441">
        <f>hourly1!$F5556*유형화!$G$71/hourly1!$F$8763+유형화!$G$72*hourly1!$G5556/hourly1!$F$8763+유형화!$G$74*hourly1!I5556/hourly1!$I$8763</f>
        <v>0.42040692544397895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443">
        <f>유형화!$F$71*hourly1!B5557/hourly1!$B$8763+유형화!$F$72*hourly1!C5557/hourly1!$C$8763+유형화!$F$73*hourly1!D5557/hourly1!$D$8763+유형화!$F$74*hourly1!E5557/hourly1!$E$8763</f>
        <v>1035.8573105405437</v>
      </c>
      <c r="C5556" s="441">
        <f>hourly1!$F5557*유형화!$G$71/hourly1!$F$8763+유형화!$G$72*hourly1!$G5557/hourly1!$F$8763+유형화!$G$74*hourly1!I5557/hourly1!$I$8763</f>
        <v>0.39660518739305217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443">
        <f>유형화!$F$71*hourly1!B5558/hourly1!$B$8763+유형화!$F$72*hourly1!C5558/hourly1!$C$8763+유형화!$F$73*hourly1!D5558/hourly1!$D$8763+유형화!$F$74*hourly1!E5558/hourly1!$E$8763</f>
        <v>942.18167359973268</v>
      </c>
      <c r="C5557" s="441">
        <f>hourly1!$F5558*유형화!$G$71/hourly1!$F$8763+유형화!$G$72*hourly1!$G5558/hourly1!$F$8763+유형화!$G$74*hourly1!I5558/hourly1!$I$8763</f>
        <v>0.38467948578950084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443">
        <f>유형화!$F$71*hourly1!B5559/hourly1!$B$8763+유형화!$F$72*hourly1!C5559/hourly1!$C$8763+유형화!$F$73*hourly1!D5559/hourly1!$D$8763+유형화!$F$74*hourly1!E5559/hourly1!$E$8763</f>
        <v>722.3443493192583</v>
      </c>
      <c r="C5558" s="441">
        <f>hourly1!$F5559*유형화!$G$71/hourly1!$F$8763+유형화!$G$72*hourly1!$G5559/hourly1!$F$8763+유형화!$G$74*hourly1!I5559/hourly1!$I$8763</f>
        <v>0.4677886972589278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443">
        <f>유형화!$F$71*hourly1!B5560/hourly1!$B$8763+유형화!$F$72*hourly1!C5560/hourly1!$C$8763+유형화!$F$73*hourly1!D5560/hourly1!$D$8763+유형화!$F$74*hourly1!E5560/hourly1!$E$8763</f>
        <v>852.38874988471912</v>
      </c>
      <c r="C5559" s="441">
        <f>hourly1!$F5560*유형화!$G$71/hourly1!$F$8763+유형화!$G$72*hourly1!$G5560/hourly1!$F$8763+유형화!$G$74*hourly1!I5560/hourly1!$I$8763</f>
        <v>0.44003127202554848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443">
        <f>유형화!$F$71*hourly1!B5561/hourly1!$B$8763+유형화!$F$72*hourly1!C5561/hourly1!$C$8763+유형화!$F$73*hourly1!D5561/hourly1!$D$8763+유형화!$F$74*hourly1!E5561/hourly1!$E$8763</f>
        <v>1076.1322901677572</v>
      </c>
      <c r="C5560" s="441">
        <f>hourly1!$F5561*유형화!$G$71/hourly1!$F$8763+유형화!$G$72*hourly1!$G5561/hourly1!$F$8763+유형화!$G$74*hourly1!I5561/hourly1!$I$8763</f>
        <v>0.34508501641084599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443">
        <f>유형화!$F$71*hourly1!B5562/hourly1!$B$8763+유형화!$F$72*hourly1!C5562/hourly1!$C$8763+유형화!$F$73*hourly1!D5562/hourly1!$D$8763+유형화!$F$74*hourly1!E5562/hourly1!$E$8763</f>
        <v>975.66264512247631</v>
      </c>
      <c r="C5561" s="441">
        <f>hourly1!$F5562*유형화!$G$71/hourly1!$F$8763+유형화!$G$72*hourly1!$G5562/hourly1!$F$8763+유형화!$G$74*hourly1!I5562/hourly1!$I$8763</f>
        <v>0.32929119354122277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443">
        <f>유형화!$F$71*hourly1!B5563/hourly1!$B$8763+유형화!$F$72*hourly1!C5563/hourly1!$C$8763+유형화!$F$73*hourly1!D5563/hourly1!$D$8763+유형화!$F$74*hourly1!E5563/hourly1!$E$8763</f>
        <v>904.64141155815935</v>
      </c>
      <c r="C5562" s="441">
        <f>hourly1!$F5563*유형화!$G$71/hourly1!$F$8763+유형화!$G$72*hourly1!$G5563/hourly1!$F$8763+유형화!$G$74*hourly1!I5563/hourly1!$I$8763</f>
        <v>0.34508501641084599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443">
        <f>유형화!$F$71*hourly1!B5564/hourly1!$B$8763+유형화!$F$72*hourly1!C5564/hourly1!$C$8763+유형화!$F$73*hourly1!D5564/hourly1!$D$8763+유형화!$F$74*hourly1!E5564/hourly1!$E$8763</f>
        <v>686.03501998259947</v>
      </c>
      <c r="C5563" s="441">
        <f>hourly1!$F5564*유형화!$G$71/hourly1!$F$8763+유형화!$G$72*hourly1!$G5564/hourly1!$F$8763+유형화!$G$74*hourly1!I5564/hourly1!$I$8763</f>
        <v>0.44004091397894446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443">
        <f>유형화!$F$71*hourly1!B5565/hourly1!$B$8763+유형화!$F$72*hourly1!C5565/hourly1!$C$8763+유형화!$F$73*hourly1!D5565/hourly1!$D$8763+유형화!$F$74*hourly1!E5565/hourly1!$E$8763</f>
        <v>245.85164853800202</v>
      </c>
      <c r="C5564" s="441">
        <f>hourly1!$F5565*유형화!$G$71/hourly1!$F$8763+유형화!$G$72*hourly1!$G5565/hourly1!$F$8763+유형화!$G$74*hourly1!I5565/hourly1!$I$8763</f>
        <v>0.53115919281278656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443">
        <f>유형화!$F$71*hourly1!B5566/hourly1!$B$8763+유형화!$F$72*hourly1!C5566/hourly1!$C$8763+유형화!$F$73*hourly1!D5566/hourly1!$D$8763+유형화!$F$74*hourly1!E5566/hourly1!$E$8763</f>
        <v>247.39358991601677</v>
      </c>
      <c r="C5565" s="441">
        <f>hourly1!$F5566*유형화!$G$71/hourly1!$F$8763+유형화!$G$72*hourly1!$G5566/hourly1!$F$8763+유형화!$G$74*hourly1!I5566/hourly1!$I$8763</f>
        <v>0.53516666759398579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443">
        <f>유형화!$F$71*hourly1!B5567/hourly1!$B$8763+유형화!$F$72*hourly1!C5567/hourly1!$C$8763+유형화!$F$73*hourly1!D5567/hourly1!$D$8763+유형화!$F$74*hourly1!E5567/hourly1!$E$8763</f>
        <v>120.33307650593146</v>
      </c>
      <c r="C5566" s="441">
        <f>hourly1!$F5567*유형화!$G$71/hourly1!$F$8763+유형화!$G$72*hourly1!$G5567/hourly1!$F$8763+유형화!$G$74*hourly1!I5567/hourly1!$I$8763</f>
        <v>0.46388746588874008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443">
        <f>유형화!$F$71*hourly1!B5568/hourly1!$B$8763+유형화!$F$72*hourly1!C5568/hourly1!$C$8763+유형화!$F$73*hourly1!D5568/hourly1!$D$8763+유형화!$F$74*hourly1!E5568/hourly1!$E$8763</f>
        <v>98.854836095748198</v>
      </c>
      <c r="C5567" s="441">
        <f>hourly1!$F5568*유형화!$G$71/hourly1!$F$8763+유형화!$G$72*hourly1!$G5568/hourly1!$F$8763+유형화!$G$74*hourly1!I5568/hourly1!$I$8763</f>
        <v>0.39645764731371952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443">
        <f>유형화!$F$71*hourly1!B5569/hourly1!$B$8763+유형화!$F$72*hourly1!C5569/hourly1!$C$8763+유형화!$F$73*hourly1!D5569/hourly1!$D$8763+유형화!$F$74*hourly1!E5569/hourly1!$E$8763</f>
        <v>94.847650964857579</v>
      </c>
      <c r="C5568" s="441">
        <f>hourly1!$F5569*유형화!$G$71/hourly1!$F$8763+유형화!$G$72*hourly1!$G5569/hourly1!$F$8763+유형화!$G$74*hourly1!I5569/hourly1!$I$8763</f>
        <v>0.31743917101551355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443">
        <f>유형화!$F$71*hourly1!B5570/hourly1!$B$8763+유형화!$F$72*hourly1!C5570/hourly1!$C$8763+유형화!$F$73*hourly1!D5570/hourly1!$D$8763+유형화!$F$74*hourly1!E5570/hourly1!$E$8763</f>
        <v>92.602324649373827</v>
      </c>
      <c r="C5569" s="441">
        <f>hourly1!$F5570*유형화!$G$71/hourly1!$F$8763+유형화!$G$72*hourly1!$G5570/hourly1!$F$8763+유형화!$G$74*hourly1!I5570/hourly1!$I$8763</f>
        <v>0.29382129713250077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443">
        <f>유형화!$F$71*hourly1!B5571/hourly1!$B$8763+유형화!$F$72*hourly1!C5571/hourly1!$C$8763+유형화!$F$73*hourly1!D5571/hourly1!$D$8763+유형화!$F$74*hourly1!E5571/hourly1!$E$8763</f>
        <v>91.549419054992157</v>
      </c>
      <c r="C5570" s="441">
        <f>hourly1!$F5571*유형화!$G$71/hourly1!$F$8763+유형화!$G$72*hourly1!$G5571/hourly1!$F$8763+유형화!$G$74*hourly1!I5571/hourly1!$I$8763</f>
        <v>0.25102660884443789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443">
        <f>유형화!$F$71*hourly1!B5572/hourly1!$B$8763+유형화!$F$72*hourly1!C5572/hourly1!$C$8763+유형화!$F$73*hourly1!D5572/hourly1!$D$8763+유형화!$F$74*hourly1!E5572/hourly1!$E$8763</f>
        <v>90.80402755590174</v>
      </c>
      <c r="C5571" s="441">
        <f>hourly1!$F5572*유형화!$G$71/hourly1!$F$8763+유형화!$G$72*hourly1!$G5572/hourly1!$F$8763+유형화!$G$74*hourly1!I5572/hourly1!$I$8763</f>
        <v>0.23651498385290684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443">
        <f>유형화!$F$71*hourly1!B5573/hourly1!$B$8763+유형화!$F$72*hourly1!C5573/hourly1!$C$8763+유형화!$F$73*hourly1!D5573/hourly1!$D$8763+유형화!$F$74*hourly1!E5573/hourly1!$E$8763</f>
        <v>91.673173547598878</v>
      </c>
      <c r="C5572" s="441">
        <f>hourly1!$F5573*유형화!$G$71/hourly1!$F$8763+유형화!$G$72*hourly1!$G5573/hourly1!$F$8763+유형화!$G$74*hourly1!I5573/hourly1!$I$8763</f>
        <v>0.23202704871472116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443">
        <f>유형화!$F$71*hourly1!B5574/hourly1!$B$8763+유형화!$F$72*hourly1!C5574/hourly1!$C$8763+유형화!$F$73*hourly1!D5574/hourly1!$D$8763+유형화!$F$74*hourly1!E5574/hourly1!$E$8763</f>
        <v>91.992898433170637</v>
      </c>
      <c r="C5573" s="441">
        <f>hourly1!$F5574*유형화!$G$71/hourly1!$F$8763+유형화!$G$72*hourly1!$G5574/hourly1!$F$8763+유형화!$G$74*hourly1!I5574/hourly1!$I$8763</f>
        <v>0.23203105103499896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443">
        <f>유형화!$F$71*hourly1!B5575/hourly1!$B$8763+유형화!$F$72*hourly1!C5575/hourly1!$C$8763+유형화!$F$73*hourly1!D5575/hourly1!$D$8763+유형화!$F$74*hourly1!E5575/hourly1!$E$8763</f>
        <v>91.558170581961576</v>
      </c>
      <c r="C5574" s="441">
        <f>hourly1!$F5575*유형화!$G$71/hourly1!$F$8763+유형화!$G$72*hourly1!$G5575/hourly1!$F$8763+유형화!$G$74*hourly1!I5575/hourly1!$I$8763</f>
        <v>0.2311817708002907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443">
        <f>유형화!$F$71*hourly1!B5576/hourly1!$B$8763+유형화!$F$72*hourly1!C5576/hourly1!$C$8763+유형화!$F$73*hourly1!D5576/hourly1!$D$8763+유형화!$F$74*hourly1!E5576/hourly1!$E$8763</f>
        <v>92.254602895029294</v>
      </c>
      <c r="C5575" s="441">
        <f>hourly1!$F5576*유형화!$G$71/hourly1!$F$8763+유형화!$G$72*hourly1!$G5576/hourly1!$F$8763+유형화!$G$74*hourly1!I5576/hourly1!$I$8763</f>
        <v>0.36885558487657893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443">
        <f>유형화!$F$71*hourly1!B5577/hourly1!$B$8763+유형화!$F$72*hourly1!C5577/hourly1!$C$8763+유형화!$F$73*hourly1!D5577/hourly1!$D$8763+유형화!$F$74*hourly1!E5577/hourly1!$E$8763</f>
        <v>127.08280210159842</v>
      </c>
      <c r="C5576" s="441">
        <f>hourly1!$F5577*유형화!$G$71/hourly1!$F$8763+유형화!$G$72*hourly1!$G5577/hourly1!$F$8763+유형화!$G$74*hourly1!I5577/hourly1!$I$8763</f>
        <v>0.61461023881866839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443">
        <f>유형화!$F$71*hourly1!B5578/hourly1!$B$8763+유형화!$F$72*hourly1!C5578/hourly1!$C$8763+유형화!$F$73*hourly1!D5578/hourly1!$D$8763+유형화!$F$74*hourly1!E5578/hourly1!$E$8763</f>
        <v>718.34496222124881</v>
      </c>
      <c r="C5577" s="441">
        <f>hourly1!$F5578*유형화!$G$71/hourly1!$F$8763+유형화!$G$72*hourly1!$G5578/hourly1!$F$8763+유형화!$G$74*hourly1!I5578/hourly1!$I$8763</f>
        <v>0.53928305399971399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443">
        <f>유형화!$F$71*hourly1!B5579/hourly1!$B$8763+유형화!$F$72*hourly1!C5579/hourly1!$C$8763+유형화!$F$73*hourly1!D5579/hourly1!$D$8763+유형화!$F$74*hourly1!E5579/hourly1!$E$8763</f>
        <v>827.55605514766864</v>
      </c>
      <c r="C5578" s="441">
        <f>hourly1!$F5579*유형화!$G$71/hourly1!$F$8763+유형화!$G$72*hourly1!$G5579/hourly1!$F$8763+유형화!$G$74*hourly1!I5579/hourly1!$I$8763</f>
        <v>0.48376632365524863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443">
        <f>유형화!$F$71*hourly1!B5580/hourly1!$B$8763+유형화!$F$72*hourly1!C5580/hourly1!$C$8763+유형화!$F$73*hourly1!D5580/hourly1!$D$8763+유형화!$F$74*hourly1!E5580/hourly1!$E$8763</f>
        <v>950.58065954506765</v>
      </c>
      <c r="C5579" s="441">
        <f>hourly1!$F5580*유형화!$G$71/hourly1!$F$8763+유형화!$G$72*hourly1!$G5580/hourly1!$F$8763+유형화!$G$74*hourly1!I5580/hourly1!$I$8763</f>
        <v>0.42037527072905384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443">
        <f>유형화!$F$71*hourly1!B5581/hourly1!$B$8763+유형화!$F$72*hourly1!C5581/hourly1!$C$8763+유형화!$F$73*hourly1!D5581/hourly1!$D$8763+유형화!$F$74*hourly1!E5581/hourly1!$E$8763</f>
        <v>1050.9761764278924</v>
      </c>
      <c r="C5580" s="441">
        <f>hourly1!$F5581*유형화!$G$71/hourly1!$F$8763+유형화!$G$72*hourly1!$G5581/hourly1!$F$8763+유형화!$G$74*hourly1!I5581/hourly1!$I$8763</f>
        <v>0.39660518739305217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443">
        <f>유형화!$F$71*hourly1!B5582/hourly1!$B$8763+유형화!$F$72*hourly1!C5582/hourly1!$C$8763+유형화!$F$73*hourly1!D5582/hourly1!$D$8763+유형화!$F$74*hourly1!E5582/hourly1!$E$8763</f>
        <v>984.27734279250251</v>
      </c>
      <c r="C5581" s="441">
        <f>hourly1!$F5582*유형화!$G$71/hourly1!$F$8763+유형화!$G$72*hourly1!$G5582/hourly1!$F$8763+유형화!$G$74*hourly1!I5582/hourly1!$I$8763</f>
        <v>0.38471065537469462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443">
        <f>유형화!$F$71*hourly1!B5583/hourly1!$B$8763+유형화!$F$72*hourly1!C5583/hourly1!$C$8763+유형화!$F$73*hourly1!D5583/hourly1!$D$8763+유형화!$F$74*hourly1!E5583/hourly1!$E$8763</f>
        <v>774.84873259563744</v>
      </c>
      <c r="C5582" s="441">
        <f>hourly1!$F5583*유형화!$G$71/hourly1!$F$8763+유형화!$G$72*hourly1!$G5583/hourly1!$F$8763+유형화!$G$74*hourly1!I5583/hourly1!$I$8763</f>
        <v>0.46783199508738782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443">
        <f>유형화!$F$71*hourly1!B5584/hourly1!$B$8763+유형화!$F$72*hourly1!C5584/hourly1!$C$8763+유형화!$F$73*hourly1!D5584/hourly1!$D$8763+유형화!$F$74*hourly1!E5584/hourly1!$E$8763</f>
        <v>877.55911557798277</v>
      </c>
      <c r="C5583" s="441">
        <f>hourly1!$F5584*유형화!$G$71/hourly1!$F$8763+유형화!$G$72*hourly1!$G5584/hourly1!$F$8763+유형화!$G$74*hourly1!I5584/hourly1!$I$8763</f>
        <v>0.44007547947225284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443">
        <f>유형화!$F$71*hourly1!B5585/hourly1!$B$8763+유형화!$F$72*hourly1!C5585/hourly1!$C$8763+유형화!$F$73*hourly1!D5585/hourly1!$D$8763+유형화!$F$74*hourly1!E5585/hourly1!$E$8763</f>
        <v>1100.1202946492385</v>
      </c>
      <c r="C5584" s="441">
        <f>hourly1!$F5585*유형화!$G$71/hourly1!$F$8763+유형화!$G$72*hourly1!$G5585/hourly1!$F$8763+유형화!$G$74*hourly1!I5585/hourly1!$I$8763</f>
        <v>0.34510387582912477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443">
        <f>유형화!$F$71*hourly1!B5586/hourly1!$B$8763+유형화!$F$72*hourly1!C5586/hourly1!$C$8763+유형화!$F$73*hourly1!D5586/hourly1!$D$8763+유형화!$F$74*hourly1!E5586/hourly1!$E$8763</f>
        <v>1008.1501505619781</v>
      </c>
      <c r="C5585" s="441">
        <f>hourly1!$F5586*유형화!$G$71/hourly1!$F$8763+유형화!$G$72*hourly1!$G5586/hourly1!$F$8763+유형화!$G$74*hourly1!I5586/hourly1!$I$8763</f>
        <v>0.3293053835858441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443">
        <f>유형화!$F$71*hourly1!B5587/hourly1!$B$8763+유형화!$F$72*hourly1!C5587/hourly1!$C$8763+유형화!$F$73*hourly1!D5587/hourly1!$D$8763+유형화!$F$74*hourly1!E5587/hourly1!$E$8763</f>
        <v>971.67574697069949</v>
      </c>
      <c r="C5586" s="441">
        <f>hourly1!$F5587*유형화!$G$71/hourly1!$F$8763+유형화!$G$72*hourly1!$G5587/hourly1!$F$8763+유형화!$G$74*hourly1!I5587/hourly1!$I$8763</f>
        <v>0.34510739301967192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443">
        <f>유형화!$F$71*hourly1!B5588/hourly1!$B$8763+유형화!$F$72*hourly1!C5588/hourly1!$C$8763+유형화!$F$73*hourly1!D5588/hourly1!$D$8763+유형화!$F$74*hourly1!E5588/hourly1!$E$8763</f>
        <v>724.69616295970752</v>
      </c>
      <c r="C5587" s="441">
        <f>hourly1!$F5588*유형화!$G$71/hourly1!$F$8763+유형화!$G$72*hourly1!$G5588/hourly1!$F$8763+유형화!$G$74*hourly1!I5588/hourly1!$I$8763</f>
        <v>0.44007996692226126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443">
        <f>유형화!$F$71*hourly1!B5589/hourly1!$B$8763+유형화!$F$72*hourly1!C5589/hourly1!$C$8763+유형화!$F$73*hourly1!D5589/hourly1!$D$8763+유형화!$F$74*hourly1!E5589/hourly1!$E$8763</f>
        <v>261.2288388986309</v>
      </c>
      <c r="C5588" s="441">
        <f>hourly1!$F5589*유형화!$G$71/hourly1!$F$8763+유형화!$G$72*hourly1!$G5589/hourly1!$F$8763+유형화!$G$74*hourly1!I5589/hourly1!$I$8763</f>
        <v>0.53119218163446968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443">
        <f>유형화!$F$71*hourly1!B5590/hourly1!$B$8763+유형화!$F$72*hourly1!C5590/hourly1!$C$8763+유형화!$F$73*hourly1!D5590/hourly1!$D$8763+유형화!$F$74*hourly1!E5590/hourly1!$E$8763</f>
        <v>261.49680399834364</v>
      </c>
      <c r="C5589" s="441">
        <f>hourly1!$F5590*유형화!$G$71/hourly1!$F$8763+유형화!$G$72*hourly1!$G5590/hourly1!$F$8763+유형화!$G$74*hourly1!I5590/hourly1!$I$8763</f>
        <v>0.53521360389542505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443">
        <f>유형화!$F$71*hourly1!B5591/hourly1!$B$8763+유형화!$F$72*hourly1!C5591/hourly1!$C$8763+유형화!$F$73*hourly1!D5591/hourly1!$D$8763+유형화!$F$74*hourly1!E5591/hourly1!$E$8763</f>
        <v>130.20118469119311</v>
      </c>
      <c r="C5590" s="441">
        <f>hourly1!$F5591*유형화!$G$71/hourly1!$F$8763+유형화!$G$72*hourly1!$G5591/hourly1!$F$8763+유형화!$G$74*hourly1!I5591/hourly1!$I$8763</f>
        <v>0.46390856903202249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443">
        <f>유형화!$F$71*hourly1!B5592/hourly1!$B$8763+유형화!$F$72*hourly1!C5592/hourly1!$C$8763+유형화!$F$73*hourly1!D5592/hourly1!$D$8763+유형화!$F$74*hourly1!E5592/hourly1!$E$8763</f>
        <v>104.9536285650662</v>
      </c>
      <c r="C5591" s="441">
        <f>hourly1!$F5592*유형화!$G$71/hourly1!$F$8763+유형화!$G$72*hourly1!$G5592/hourly1!$F$8763+유형화!$G$74*hourly1!I5592/hourly1!$I$8763</f>
        <v>0.39648208572390131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443">
        <f>유형화!$F$71*hourly1!B5593/hourly1!$B$8763+유형화!$F$72*hourly1!C5593/hourly1!$C$8763+유형화!$F$73*hourly1!D5593/hourly1!$D$8763+유형화!$F$74*hourly1!E5593/hourly1!$E$8763</f>
        <v>100.35335424805768</v>
      </c>
      <c r="C5592" s="441">
        <f>hourly1!$F5593*유형화!$G$71/hourly1!$F$8763+유형화!$G$72*hourly1!$G5593/hourly1!$F$8763+유형화!$G$74*hourly1!I5593/hourly1!$I$8763</f>
        <v>0.31745087477026535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443">
        <f>유형화!$F$71*hourly1!B5594/hourly1!$B$8763+유형화!$F$72*hourly1!C5594/hourly1!$C$8763+유형화!$F$73*hourly1!D5594/hourly1!$D$8763+유형화!$F$74*hourly1!E5594/hourly1!$E$8763</f>
        <v>95.505363144847692</v>
      </c>
      <c r="C5593" s="441">
        <f>hourly1!$F5594*유형화!$G$71/hourly1!$F$8763+유형화!$G$72*hourly1!$G5594/hourly1!$F$8763+유형화!$G$74*hourly1!I5594/hourly1!$I$8763</f>
        <v>0.29383506268860837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443">
        <f>유형화!$F$71*hourly1!B5595/hourly1!$B$8763+유형화!$F$72*hourly1!C5595/hourly1!$C$8763+유형화!$F$73*hourly1!D5595/hourly1!$D$8763+유형화!$F$74*hourly1!E5595/hourly1!$E$8763</f>
        <v>93.601169706982006</v>
      </c>
      <c r="C5594" s="441">
        <f>hourly1!$F5595*유형화!$G$71/hourly1!$F$8763+유형화!$G$72*hourly1!$G5595/hourly1!$F$8763+유형화!$G$74*hourly1!I5595/hourly1!$I$8763</f>
        <v>0.25103958606473259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443">
        <f>유형화!$F$71*hourly1!B5596/hourly1!$B$8763+유형화!$F$72*hourly1!C5596/hourly1!$C$8763+유형화!$F$73*hourly1!D5596/hourly1!$D$8763+유형화!$F$74*hourly1!E5596/hourly1!$E$8763</f>
        <v>87.627404390290764</v>
      </c>
      <c r="C5595" s="441">
        <f>hourly1!$F5596*유형화!$G$71/hourly1!$F$8763+유형화!$G$72*hourly1!$G5596/hourly1!$F$8763+유형화!$G$74*hourly1!I5596/hourly1!$I$8763</f>
        <v>0.23654924614013351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443">
        <f>유형화!$F$71*hourly1!B5597/hourly1!$B$8763+유형화!$F$72*hourly1!C5597/hourly1!$C$8763+유형화!$F$73*hourly1!D5597/hourly1!$D$8763+유형화!$F$74*hourly1!E5597/hourly1!$E$8763</f>
        <v>89.36854921895349</v>
      </c>
      <c r="C5596" s="441">
        <f>hourly1!$F5597*유형화!$G$71/hourly1!$F$8763+유형화!$G$72*hourly1!$G5597/hourly1!$F$8763+유형화!$G$74*hourly1!I5597/hourly1!$I$8763</f>
        <v>0.23209102519794986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443">
        <f>유형화!$F$71*hourly1!B5598/hourly1!$B$8763+유형화!$F$72*hourly1!C5598/hourly1!$C$8763+유형화!$F$73*hourly1!D5598/hourly1!$D$8763+유형화!$F$74*hourly1!E5598/hourly1!$E$8763</f>
        <v>88.296261548654613</v>
      </c>
      <c r="C5597" s="441">
        <f>hourly1!$F5598*유형화!$G$71/hourly1!$F$8763+유형화!$G$72*hourly1!$G5598/hourly1!$F$8763+유형화!$G$74*hourly1!I5598/hourly1!$I$8763</f>
        <v>0.23209921176215448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443">
        <f>유형화!$F$71*hourly1!B5599/hourly1!$B$8763+유형화!$F$72*hourly1!C5599/hourly1!$C$8763+유형화!$F$73*hourly1!D5599/hourly1!$D$8763+유형화!$F$74*hourly1!E5599/hourly1!$E$8763</f>
        <v>87.246363666292496</v>
      </c>
      <c r="C5598" s="441">
        <f>hourly1!$F5599*유형화!$G$71/hourly1!$F$8763+유형화!$G$72*hourly1!$G5599/hourly1!$F$8763+유형화!$G$74*hourly1!I5599/hourly1!$I$8763</f>
        <v>0.23122731235375488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443">
        <f>유형화!$F$71*hourly1!B5600/hourly1!$B$8763+유형화!$F$72*hourly1!C5600/hourly1!$C$8763+유형화!$F$73*hourly1!D5600/hourly1!$D$8763+유형화!$F$74*hourly1!E5600/hourly1!$E$8763</f>
        <v>86.213570151113259</v>
      </c>
      <c r="C5599" s="441">
        <f>hourly1!$F5600*유형화!$G$71/hourly1!$F$8763+유형화!$G$72*hourly1!$G5600/hourly1!$F$8763+유형화!$G$74*hourly1!I5600/hourly1!$I$8763</f>
        <v>0.36893320563348192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443">
        <f>유형화!$F$71*hourly1!B5601/hourly1!$B$8763+유형화!$F$72*hourly1!C5601/hourly1!$C$8763+유형화!$F$73*hourly1!D5601/hourly1!$D$8763+유형화!$F$74*hourly1!E5601/hourly1!$E$8763</f>
        <v>116.28775343147663</v>
      </c>
      <c r="C5600" s="441">
        <f>hourly1!$F5601*유형화!$G$71/hourly1!$F$8763+유형화!$G$72*hourly1!$G5601/hourly1!$F$8763+유형화!$G$74*hourly1!I5601/hourly1!$I$8763</f>
        <v>0.61469980589518847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443">
        <f>유형화!$F$71*hourly1!B5602/hourly1!$B$8763+유형화!$F$72*hourly1!C5602/hourly1!$C$8763+유형화!$F$73*hourly1!D5602/hourly1!$D$8763+유형화!$F$74*hourly1!E5602/hourly1!$E$8763</f>
        <v>625.96145349357323</v>
      </c>
      <c r="C5601" s="441">
        <f>hourly1!$F5602*유형화!$G$71/hourly1!$F$8763+유형화!$G$72*hourly1!$G5602/hourly1!$F$8763+유형화!$G$74*hourly1!I5602/hourly1!$I$8763</f>
        <v>0.53935079023835575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443">
        <f>유형화!$F$71*hourly1!B5603/hourly1!$B$8763+유형화!$F$72*hourly1!C5603/hourly1!$C$8763+유형화!$F$73*hourly1!D5603/hourly1!$D$8763+유형화!$F$74*hourly1!E5603/hourly1!$E$8763</f>
        <v>789.88925810926514</v>
      </c>
      <c r="C5602" s="441">
        <f>hourly1!$F5603*유형화!$G$71/hourly1!$F$8763+유형화!$G$72*hourly1!$G5603/hourly1!$F$8763+유형화!$G$74*hourly1!I5603/hourly1!$I$8763</f>
        <v>0.48384655198445381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443">
        <f>유형화!$F$71*hourly1!B5604/hourly1!$B$8763+유형화!$F$72*hourly1!C5604/hourly1!$C$8763+유형화!$F$73*hourly1!D5604/hourly1!$D$8763+유형화!$F$74*hourly1!E5604/hourly1!$E$8763</f>
        <v>923.04751426692985</v>
      </c>
      <c r="C5603" s="441">
        <f>hourly1!$F5604*유형화!$G$71/hourly1!$F$8763+유형화!$G$72*hourly1!$G5604/hourly1!$F$8763+유형화!$G$74*hourly1!I5604/hourly1!$I$8763</f>
        <v>0.42042960525888595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443">
        <f>유형화!$F$71*hourly1!B5605/hourly1!$B$8763+유형화!$F$72*hourly1!C5605/hourly1!$C$8763+유형화!$F$73*hourly1!D5605/hourly1!$D$8763+유형화!$F$74*hourly1!E5605/hourly1!$E$8763</f>
        <v>1027.3765877934543</v>
      </c>
      <c r="C5604" s="441">
        <f>hourly1!$F5605*유형화!$G$71/hourly1!$F$8763+유형화!$G$72*hourly1!$G5605/hourly1!$F$8763+유형화!$G$74*hourly1!I5605/hourly1!$I$8763</f>
        <v>0.39665370036611591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443">
        <f>유형화!$F$71*hourly1!B5606/hourly1!$B$8763+유형화!$F$72*hourly1!C5606/hourly1!$C$8763+유형화!$F$73*hourly1!D5606/hourly1!$D$8763+유형화!$F$74*hourly1!E5606/hourly1!$E$8763</f>
        <v>917.84094103812208</v>
      </c>
      <c r="C5605" s="441">
        <f>hourly1!$F5606*유형화!$G$71/hourly1!$F$8763+유형화!$G$72*hourly1!$G5606/hourly1!$F$8763+유형화!$G$74*hourly1!I5606/hourly1!$I$8763</f>
        <v>0.38476838581264194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443">
        <f>유형화!$F$71*hourly1!B5607/hourly1!$B$8763+유형화!$F$72*hourly1!C5607/hourly1!$C$8763+유형화!$F$73*hourly1!D5607/hourly1!$D$8763+유형화!$F$74*hourly1!E5607/hourly1!$E$8763</f>
        <v>671.25169138785873</v>
      </c>
      <c r="C5606" s="441">
        <f>hourly1!$F5607*유형화!$G$71/hourly1!$F$8763+유형화!$G$72*hourly1!$G5607/hourly1!$F$8763+유형화!$G$74*hourly1!I5607/hourly1!$I$8763</f>
        <v>0.46793441810176994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443">
        <f>유형화!$F$71*hourly1!B5608/hourly1!$B$8763+유형화!$F$72*hourly1!C5608/hourly1!$C$8763+유형화!$F$73*hourly1!D5608/hourly1!$D$8763+유형화!$F$74*hourly1!E5608/hourly1!$E$8763</f>
        <v>784.39607504323033</v>
      </c>
      <c r="C5607" s="441">
        <f>hourly1!$F5608*유형화!$G$71/hourly1!$F$8763+유형화!$G$72*hourly1!$G5608/hourly1!$F$8763+유형화!$G$74*hourly1!I5608/hourly1!$I$8763</f>
        <v>0.44019748959951033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443">
        <f>유형화!$F$71*hourly1!B5609/hourly1!$B$8763+유형화!$F$72*hourly1!C5609/hourly1!$C$8763+유형화!$F$73*hourly1!D5609/hourly1!$D$8763+유형화!$F$74*hourly1!E5609/hourly1!$E$8763</f>
        <v>992.20961125699591</v>
      </c>
      <c r="C5608" s="441">
        <f>hourly1!$F5609*유형화!$G$71/hourly1!$F$8763+유형화!$G$72*hourly1!$G5609/hourly1!$F$8763+유형화!$G$74*hourly1!I5609/hourly1!$I$8763</f>
        <v>0.34519210879888562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443">
        <f>유형화!$F$71*hourly1!B5610/hourly1!$B$8763+유형화!$F$72*hourly1!C5610/hourly1!$C$8763+유형화!$F$73*hourly1!D5610/hourly1!$D$8763+유형화!$F$74*hourly1!E5610/hourly1!$E$8763</f>
        <v>896.78236175679967</v>
      </c>
      <c r="C5609" s="441">
        <f>hourly1!$F5610*유형화!$G$71/hourly1!$F$8763+유형화!$G$72*hourly1!$G5610/hourly1!$F$8763+유형화!$G$74*hourly1!I5610/hourly1!$I$8763</f>
        <v>0.32938257985423341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443">
        <f>유형화!$F$71*hourly1!B5611/hourly1!$B$8763+유형화!$F$72*hourly1!C5611/hourly1!$C$8763+유형화!$F$73*hourly1!D5611/hourly1!$D$8763+유형화!$F$74*hourly1!E5611/hourly1!$E$8763</f>
        <v>808.93611483199072</v>
      </c>
      <c r="C5610" s="441">
        <f>hourly1!$F5611*유형화!$G$71/hourly1!$F$8763+유형화!$G$72*hourly1!$G5611/hourly1!$F$8763+유형화!$G$74*hourly1!I5611/hourly1!$I$8763</f>
        <v>0.3451982335617344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443">
        <f>유형화!$F$71*hourly1!B5612/hourly1!$B$8763+유형화!$F$72*hourly1!C5612/hourly1!$C$8763+유형화!$F$73*hourly1!D5612/hourly1!$D$8763+유형화!$F$74*hourly1!E5612/hourly1!$E$8763</f>
        <v>603.49788474544368</v>
      </c>
      <c r="C5611" s="441">
        <f>hourly1!$F5612*유형화!$G$71/hourly1!$F$8763+유형화!$G$72*hourly1!$G5612/hourly1!$F$8763+유형화!$G$74*hourly1!I5612/hourly1!$I$8763</f>
        <v>0.44021246797994396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443">
        <f>유형화!$F$71*hourly1!B5613/hourly1!$B$8763+유형화!$F$72*hourly1!C5613/hourly1!$C$8763+유형화!$F$73*hourly1!D5613/hourly1!$D$8763+유형화!$F$74*hourly1!E5613/hourly1!$E$8763</f>
        <v>235.27252611075806</v>
      </c>
      <c r="C5612" s="441">
        <f>hourly1!$F5613*유형화!$G$71/hourly1!$F$8763+유형화!$G$72*hourly1!$G5613/hourly1!$F$8763+유형화!$G$74*hourly1!I5613/hourly1!$I$8763</f>
        <v>0.53135664061315857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443">
        <f>유형화!$F$71*hourly1!B5614/hourly1!$B$8763+유형화!$F$72*hourly1!C5614/hourly1!$C$8763+유형화!$F$73*hourly1!D5614/hourly1!$D$8763+유형화!$F$74*hourly1!E5614/hourly1!$E$8763</f>
        <v>239.78031380688577</v>
      </c>
      <c r="C5613" s="441">
        <f>hourly1!$F5614*유형화!$G$71/hourly1!$F$8763+유형화!$G$72*hourly1!$G5614/hourly1!$F$8763+유형화!$G$74*hourly1!I5614/hourly1!$I$8763</f>
        <v>0.5353602343565127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443">
        <f>유형화!$F$71*hourly1!B5615/hourly1!$B$8763+유형화!$F$72*hourly1!C5615/hourly1!$C$8763+유형화!$F$73*hourly1!D5615/hourly1!$D$8763+유형화!$F$74*hourly1!E5615/hourly1!$E$8763</f>
        <v>99.082713164393894</v>
      </c>
      <c r="C5614" s="441">
        <f>hourly1!$F5615*유형화!$G$71/hourly1!$F$8763+유형화!$G$72*hourly1!$G5615/hourly1!$F$8763+유형화!$G$74*hourly1!I5615/hourly1!$I$8763</f>
        <v>0.46408970434520164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443">
        <f>유형화!$F$71*hourly1!B5616/hourly1!$B$8763+유형화!$F$72*hourly1!C5616/hourly1!$C$8763+유형화!$F$73*hourly1!D5616/hourly1!$D$8763+유형화!$F$74*hourly1!E5616/hourly1!$E$8763</f>
        <v>91.743267316350952</v>
      </c>
      <c r="C5615" s="441">
        <f>hourly1!$F5616*유형화!$G$71/hourly1!$F$8763+유형화!$G$72*hourly1!$G5616/hourly1!$F$8763+유형화!$G$74*hourly1!I5616/hourly1!$I$8763</f>
        <v>0.39665109279381372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443">
        <f>유형화!$F$71*hourly1!B5617/hourly1!$B$8763+유형화!$F$72*hourly1!C5617/hourly1!$C$8763+유형화!$F$73*hourly1!D5617/hourly1!$D$8763+유형화!$F$74*hourly1!E5617/hourly1!$E$8763</f>
        <v>85.853920248737168</v>
      </c>
      <c r="C5616" s="441">
        <f>hourly1!$F5617*유형화!$G$71/hourly1!$F$8763+유형화!$G$72*hourly1!$G5617/hourly1!$F$8763+유형화!$G$74*hourly1!I5617/hourly1!$I$8763</f>
        <v>0.3175689432184608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443">
        <f>유형화!$F$71*hourly1!B5618/hourly1!$B$8763+유형화!$F$72*hourly1!C5618/hourly1!$C$8763+유형화!$F$73*hourly1!D5618/hourly1!$D$8763+유형화!$F$74*hourly1!E5618/hourly1!$E$8763</f>
        <v>82.477606030685337</v>
      </c>
      <c r="C5617" s="441">
        <f>hourly1!$F5618*유형화!$G$71/hourly1!$F$8763+유형화!$G$72*hourly1!$G5618/hourly1!$F$8763+유형화!$G$74*hourly1!I5618/hourly1!$I$8763</f>
        <v>0.29393275568811617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443">
        <f>유형화!$F$71*hourly1!B5619/hourly1!$B$8763+유형화!$F$72*hourly1!C5619/hourly1!$C$8763+유형화!$F$73*hourly1!D5619/hourly1!$D$8763+유형화!$F$74*hourly1!E5619/hourly1!$E$8763</f>
        <v>80.247779127981971</v>
      </c>
      <c r="C5618" s="441">
        <f>hourly1!$F5619*유형화!$G$71/hourly1!$F$8763+유형화!$G$72*hourly1!$G5619/hourly1!$F$8763+유형화!$G$74*hourly1!I5619/hourly1!$I$8763</f>
        <v>0.25111508437906399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443">
        <f>유형화!$F$71*hourly1!B5620/hourly1!$B$8763+유형화!$F$72*hourly1!C5620/hourly1!$C$8763+유형화!$F$73*hourly1!D5620/hourly1!$D$8763+유형화!$F$74*hourly1!E5620/hourly1!$E$8763</f>
        <v>78.232747384471665</v>
      </c>
      <c r="C5619" s="441">
        <f>hourly1!$F5620*유형화!$G$71/hourly1!$F$8763+유형화!$G$72*hourly1!$G5620/hourly1!$F$8763+유형화!$G$74*hourly1!I5620/hourly1!$I$8763</f>
        <v>0.23661934738621157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443">
        <f>유형화!$F$71*hourly1!B5621/hourly1!$B$8763+유형화!$F$72*hourly1!C5621/hourly1!$C$8763+유형화!$F$73*hourly1!D5621/hourly1!$D$8763+유형화!$F$74*hourly1!E5621/hourly1!$E$8763</f>
        <v>77.169318988880619</v>
      </c>
      <c r="C5620" s="441">
        <f>hourly1!$F5621*유형화!$G$71/hourly1!$F$8763+유형화!$G$72*hourly1!$G5621/hourly1!$F$8763+유형화!$G$74*hourly1!I5621/hourly1!$I$8763</f>
        <v>0.23230430035578414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443">
        <f>유형화!$F$71*hourly1!B5622/hourly1!$B$8763+유형화!$F$72*hourly1!C5622/hourly1!$C$8763+유형화!$F$73*hourly1!D5622/hourly1!$D$8763+유형화!$F$74*hourly1!E5622/hourly1!$E$8763</f>
        <v>75.973589966687356</v>
      </c>
      <c r="C5621" s="441">
        <f>hourly1!$F5622*유형화!$G$71/hourly1!$F$8763+유형화!$G$72*hourly1!$G5622/hourly1!$F$8763+유형화!$G$74*hourly1!I5622/hourly1!$I$8763</f>
        <v>0.23233177082678186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443">
        <f>유형화!$F$71*hourly1!B5623/hourly1!$B$8763+유형화!$F$72*hourly1!C5623/hourly1!$C$8763+유형화!$F$73*hourly1!D5623/hourly1!$D$8763+유형화!$F$74*hourly1!E5623/hourly1!$E$8763</f>
        <v>75.829410643204398</v>
      </c>
      <c r="C5622" s="441">
        <f>hourly1!$F5623*유형화!$G$71/hourly1!$F$8763+유형화!$G$72*hourly1!$G5623/hourly1!$F$8763+유형화!$G$74*hourly1!I5623/hourly1!$I$8763</f>
        <v>0.23135938892292265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443">
        <f>유형화!$F$71*hourly1!B5624/hourly1!$B$8763+유형화!$F$72*hourly1!C5624/hourly1!$C$8763+유형화!$F$73*hourly1!D5624/hourly1!$D$8763+유형화!$F$74*hourly1!E5624/hourly1!$E$8763</f>
        <v>76.739504039591466</v>
      </c>
      <c r="C5623" s="441">
        <f>hourly1!$F5624*유형화!$G$71/hourly1!$F$8763+유형화!$G$72*hourly1!$G5624/hourly1!$F$8763+유형화!$G$74*hourly1!I5624/hourly1!$I$8763</f>
        <v>0.36907546992699325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443">
        <f>유형화!$F$71*hourly1!B5625/hourly1!$B$8763+유형화!$F$72*hourly1!C5625/hourly1!$C$8763+유형화!$F$73*hourly1!D5625/hourly1!$D$8763+유형화!$F$74*hourly1!E5625/hourly1!$E$8763</f>
        <v>89.180497950717708</v>
      </c>
      <c r="C5624" s="441">
        <f>hourly1!$F5625*유형화!$G$71/hourly1!$F$8763+유형화!$G$72*hourly1!$G5625/hourly1!$F$8763+유형화!$G$74*hourly1!I5625/hourly1!$I$8763</f>
        <v>0.61484582994411163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443">
        <f>유형화!$F$71*hourly1!B5626/hourly1!$B$8763+유형화!$F$72*hourly1!C5626/hourly1!$C$8763+유형화!$F$73*hourly1!D5626/hourly1!$D$8763+유형화!$F$74*hourly1!E5626/hourly1!$E$8763</f>
        <v>378.81504788476087</v>
      </c>
      <c r="C5625" s="441">
        <f>hourly1!$F5626*유형화!$G$71/hourly1!$F$8763+유형화!$G$72*hourly1!$G5626/hourly1!$F$8763+유형화!$G$74*hourly1!I5626/hourly1!$I$8763</f>
        <v>0.53943841679595328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443">
        <f>유형화!$F$71*hourly1!B5627/hourly1!$B$8763+유형화!$F$72*hourly1!C5627/hourly1!$C$8763+유형화!$F$73*hourly1!D5627/hourly1!$D$8763+유형화!$F$74*hourly1!E5627/hourly1!$E$8763</f>
        <v>687.21678905605984</v>
      </c>
      <c r="C5626" s="441">
        <f>hourly1!$F5627*유형화!$G$71/hourly1!$F$8763+유형화!$G$72*hourly1!$G5627/hourly1!$F$8763+유형화!$G$74*hourly1!I5627/hourly1!$I$8763</f>
        <v>0.48387475015004688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443">
        <f>유형화!$F$71*hourly1!B5628/hourly1!$B$8763+유형화!$F$72*hourly1!C5628/hourly1!$C$8763+유형화!$F$73*hourly1!D5628/hourly1!$D$8763+유형화!$F$74*hourly1!E5628/hourly1!$E$8763</f>
        <v>858.79113588674306</v>
      </c>
      <c r="C5627" s="441">
        <f>hourly1!$F5628*유형화!$G$71/hourly1!$F$8763+유형화!$G$72*hourly1!$G5628/hourly1!$F$8763+유형화!$G$74*hourly1!I5628/hourly1!$I$8763</f>
        <v>0.42042044843522008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443">
        <f>유형화!$F$71*hourly1!B5629/hourly1!$B$8763+유형화!$F$72*hourly1!C5629/hourly1!$C$8763+유형화!$F$73*hourly1!D5629/hourly1!$D$8763+유형화!$F$74*hourly1!E5629/hourly1!$E$8763</f>
        <v>953.15589074424179</v>
      </c>
      <c r="C5628" s="441">
        <f>hourly1!$F5629*유형화!$G$71/hourly1!$F$8763+유형화!$G$72*hourly1!$G5629/hourly1!$F$8763+유형화!$G$74*hourly1!I5629/hourly1!$I$8763</f>
        <v>0.39661337395725677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443">
        <f>유형화!$F$71*hourly1!B5630/hourly1!$B$8763+유형화!$F$72*hourly1!C5630/hourly1!$C$8763+유형화!$F$73*hourly1!D5630/hourly1!$D$8763+유형화!$F$74*hourly1!E5630/hourly1!$E$8763</f>
        <v>889.62045679107132</v>
      </c>
      <c r="C5629" s="441">
        <f>hourly1!$F5630*유형화!$G$71/hourly1!$F$8763+유형화!$G$72*hourly1!$G5630/hourly1!$F$8763+유형화!$G$74*hourly1!I5630/hourly1!$I$8763</f>
        <v>0.38470283265778865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443">
        <f>유형화!$F$71*hourly1!B5631/hourly1!$B$8763+유형화!$F$72*hourly1!C5631/hourly1!$C$8763+유형화!$F$73*hourly1!D5631/hourly1!$D$8763+유형화!$F$74*hourly1!E5631/hourly1!$E$8763</f>
        <v>680.26136520762532</v>
      </c>
      <c r="C5630" s="441">
        <f>hourly1!$F5631*유형화!$G$71/hourly1!$F$8763+유형화!$G$72*hourly1!$G5631/hourly1!$F$8763+유형화!$G$74*hourly1!I5631/hourly1!$I$8763</f>
        <v>0.46780488846368806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443">
        <f>유형화!$F$71*hourly1!B5632/hourly1!$B$8763+유형화!$F$72*hourly1!C5632/hourly1!$C$8763+유형화!$F$73*hourly1!D5632/hourly1!$D$8763+유형화!$F$74*hourly1!E5632/hourly1!$E$8763</f>
        <v>809.29622493935506</v>
      </c>
      <c r="C5631" s="441">
        <f>hourly1!$F5632*유형화!$G$71/hourly1!$F$8763+유형화!$G$72*hourly1!$G5632/hourly1!$F$8763+유형화!$G$74*hourly1!I5632/hourly1!$I$8763</f>
        <v>0.4400608042979014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443">
        <f>유형화!$F$71*hourly1!B5633/hourly1!$B$8763+유형화!$F$72*hourly1!C5633/hourly1!$C$8763+유형화!$F$73*hourly1!D5633/hourly1!$D$8763+유형화!$F$74*hourly1!E5633/hourly1!$E$8763</f>
        <v>1039.4808511044716</v>
      </c>
      <c r="C5632" s="441">
        <f>hourly1!$F5633*유형화!$G$71/hourly1!$F$8763+유형화!$G$72*hourly1!$G5633/hourly1!$F$8763+유형화!$G$74*hourly1!I5633/hourly1!$I$8763</f>
        <v>0.34509126245612803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443">
        <f>유형화!$F$71*hourly1!B5634/hourly1!$B$8763+유형화!$F$72*hourly1!C5634/hourly1!$C$8763+유형화!$F$73*hourly1!D5634/hourly1!$D$8763+유형화!$F$74*hourly1!E5634/hourly1!$E$8763</f>
        <v>947.60951843453483</v>
      </c>
      <c r="C5633" s="441">
        <f>hourly1!$F5634*유형화!$G$71/hourly1!$F$8763+유형화!$G$72*hourly1!$G5634/hourly1!$F$8763+유형화!$G$74*hourly1!I5634/hourly1!$I$8763</f>
        <v>0.32928525070202241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443">
        <f>유형화!$F$71*hourly1!B5635/hourly1!$B$8763+유형화!$F$72*hourly1!C5635/hourly1!$C$8763+유형화!$F$73*hourly1!D5635/hourly1!$D$8763+유형화!$F$74*hourly1!E5635/hourly1!$E$8763</f>
        <v>858.87682184272398</v>
      </c>
      <c r="C5634" s="441">
        <f>hourly1!$F5635*유형화!$G$71/hourly1!$F$8763+유형화!$G$72*hourly1!$G5635/hourly1!$F$8763+유형화!$G$74*hourly1!I5635/hourly1!$I$8763</f>
        <v>0.34509423387572757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443">
        <f>유형화!$F$71*hourly1!B5636/hourly1!$B$8763+유형화!$F$72*hourly1!C5636/hourly1!$C$8763+유형화!$F$73*hourly1!D5636/hourly1!$D$8763+유형화!$F$74*hourly1!E5636/hourly1!$E$8763</f>
        <v>638.42076670727454</v>
      </c>
      <c r="C5635" s="441">
        <f>hourly1!$F5636*유형화!$G$71/hourly1!$F$8763+유형화!$G$72*hourly1!$G5636/hourly1!$F$8763+유형화!$G$74*hourly1!I5636/hourly1!$I$8763</f>
        <v>0.44007026432764901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443">
        <f>유형화!$F$71*hourly1!B5637/hourly1!$B$8763+유형화!$F$72*hourly1!C5637/hourly1!$C$8763+유형화!$F$73*hourly1!D5637/hourly1!$D$8763+유형화!$F$74*hourly1!E5637/hourly1!$E$8763</f>
        <v>238.16524589545327</v>
      </c>
      <c r="C5636" s="441">
        <f>hourly1!$F5637*유형화!$G$71/hourly1!$F$8763+유형화!$G$72*hourly1!$G5637/hourly1!$F$8763+유형화!$G$74*hourly1!I5637/hourly1!$I$8763</f>
        <v>0.53120534077841408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443">
        <f>유형화!$F$71*hourly1!B5638/hourly1!$B$8763+유형화!$F$72*hourly1!C5638/hourly1!$C$8763+유형화!$F$73*hourly1!D5638/hourly1!$D$8763+유형화!$F$74*hourly1!E5638/hourly1!$E$8763</f>
        <v>239.29546544461363</v>
      </c>
      <c r="C5637" s="441">
        <f>hourly1!$F5638*유형화!$G$71/hourly1!$F$8763+유형화!$G$72*hourly1!$G5638/hourly1!$F$8763+유형화!$G$74*hourly1!I5638/hourly1!$I$8763</f>
        <v>0.53521360389542505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443">
        <f>유형화!$F$71*hourly1!B5639/hourly1!$B$8763+유형화!$F$72*hourly1!C5639/hourly1!$C$8763+유형화!$F$73*hourly1!D5639/hourly1!$D$8763+유형화!$F$74*hourly1!E5639/hourly1!$E$8763</f>
        <v>112.46383925134259</v>
      </c>
      <c r="C5638" s="441">
        <f>hourly1!$F5639*유형화!$G$71/hourly1!$F$8763+유형화!$G$72*hourly1!$G5639/hourly1!$F$8763+유형화!$G$74*hourly1!I5639/hourly1!$I$8763</f>
        <v>0.46395113916588704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443">
        <f>유형화!$F$71*hourly1!B5640/hourly1!$B$8763+유형화!$F$72*hourly1!C5640/hourly1!$C$8763+유형화!$F$73*hourly1!D5640/hourly1!$D$8763+유형화!$F$74*hourly1!E5640/hourly1!$E$8763</f>
        <v>93.595004470345998</v>
      </c>
      <c r="C5639" s="441">
        <f>hourly1!$F5640*유형화!$G$71/hourly1!$F$8763+유형화!$G$72*hourly1!$G5640/hourly1!$F$8763+유형화!$G$74*hourly1!I5640/hourly1!$I$8763</f>
        <v>0.396566983426764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443">
        <f>유형화!$F$71*hourly1!B5641/hourly1!$B$8763+유형화!$F$72*hourly1!C5641/hourly1!$C$8763+유형화!$F$73*hourly1!D5641/hourly1!$D$8763+유형화!$F$74*hourly1!E5641/hourly1!$E$8763</f>
        <v>87.97685160027163</v>
      </c>
      <c r="C5640" s="441">
        <f>hourly1!$F5641*유형화!$G$71/hourly1!$F$8763+유형화!$G$72*hourly1!$G5641/hourly1!$F$8763+유형화!$G$74*hourly1!I5641/hourly1!$I$8763</f>
        <v>0.31753104245825481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443">
        <f>유형화!$F$71*hourly1!B5642/hourly1!$B$8763+유형화!$F$72*hourly1!C5642/hourly1!$C$8763+유형화!$F$73*hourly1!D5642/hourly1!$D$8763+유형화!$F$74*hourly1!E5642/hourly1!$E$8763</f>
        <v>83.465456518044618</v>
      </c>
      <c r="C5641" s="441">
        <f>hourly1!$F5642*유형화!$G$71/hourly1!$F$8763+유형화!$G$72*hourly1!$G5642/hourly1!$F$8763+유형화!$G$74*hourly1!I5642/hourly1!$I$8763</f>
        <v>0.29391523037659728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443">
        <f>유형화!$F$71*hourly1!B5643/hourly1!$B$8763+유형화!$F$72*hourly1!C5643/hourly1!$C$8763+유형화!$F$73*hourly1!D5643/hourly1!$D$8763+유형화!$F$74*hourly1!E5643/hourly1!$E$8763</f>
        <v>79.926276165917244</v>
      </c>
      <c r="C5642" s="441">
        <f>hourly1!$F5643*유형화!$G$71/hourly1!$F$8763+유형화!$G$72*hourly1!$G5643/hourly1!$F$8763+유형화!$G$74*hourly1!I5643/hourly1!$I$8763</f>
        <v>0.25001711451618452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443">
        <f>유형화!$F$71*hourly1!B5644/hourly1!$B$8763+유형화!$F$72*hourly1!C5644/hourly1!$C$8763+유형화!$F$73*hourly1!D5644/hourly1!$D$8763+유형화!$F$74*hourly1!E5644/hourly1!$E$8763</f>
        <v>76.134942072370933</v>
      </c>
      <c r="C5643" s="441">
        <f>hourly1!$F5644*유형화!$G$71/hourly1!$F$8763+유형화!$G$72*hourly1!$G5644/hourly1!$F$8763+유형화!$G$74*hourly1!I5644/hourly1!$I$8763</f>
        <v>0.25329780431966309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443">
        <f>유형화!$F$71*hourly1!B5645/hourly1!$B$8763+유형화!$F$72*hourly1!C5645/hourly1!$C$8763+유형화!$F$73*hourly1!D5645/hourly1!$D$8763+유형화!$F$74*hourly1!E5645/hourly1!$E$8763</f>
        <v>75.065608139927065</v>
      </c>
      <c r="C5644" s="441">
        <f>hourly1!$F5645*유형화!$G$71/hourly1!$F$8763+유형화!$G$72*hourly1!$G5645/hourly1!$F$8763+유형화!$G$74*hourly1!I5645/hourly1!$I$8763</f>
        <v>0.24057091096595409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443">
        <f>유형화!$F$71*hourly1!B5646/hourly1!$B$8763+유형화!$F$72*hourly1!C5646/hourly1!$C$8763+유형화!$F$73*hourly1!D5646/hourly1!$D$8763+유형화!$F$74*hourly1!E5646/hourly1!$E$8763</f>
        <v>74.972240912825754</v>
      </c>
      <c r="C5645" s="441">
        <f>hourly1!$F5646*유형화!$G$71/hourly1!$F$8763+유형화!$G$72*hourly1!$G5646/hourly1!$F$8763+유형화!$G$74*hourly1!I5646/hourly1!$I$8763</f>
        <v>0.23112234240828683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443">
        <f>유형화!$F$71*hourly1!B5647/hourly1!$B$8763+유형화!$F$72*hourly1!C5647/hourly1!$C$8763+유형화!$F$73*hourly1!D5647/hourly1!$D$8763+유형화!$F$74*hourly1!E5647/hourly1!$E$8763</f>
        <v>74.910034014233133</v>
      </c>
      <c r="C5646" s="441">
        <f>hourly1!$F5647*유형화!$G$71/hourly1!$F$8763+유형화!$G$72*hourly1!$G5647/hourly1!$F$8763+유형화!$G$74*hourly1!I5647/hourly1!$I$8763</f>
        <v>0.23114647761238638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443">
        <f>유형화!$F$71*hourly1!B5648/hourly1!$B$8763+유형화!$F$72*hourly1!C5648/hourly1!$C$8763+유형화!$F$73*hourly1!D5648/hourly1!$D$8763+유형화!$F$74*hourly1!E5648/hourly1!$E$8763</f>
        <v>75.948996746107568</v>
      </c>
      <c r="C5647" s="441">
        <f>hourly1!$F5648*유형화!$G$71/hourly1!$F$8763+유형화!$G$72*hourly1!$G5648/hourly1!$F$8763+유형화!$G$74*hourly1!I5648/hourly1!$I$8763</f>
        <v>0.25992485836390605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443">
        <f>유형화!$F$71*hourly1!B5649/hourly1!$B$8763+유형화!$F$72*hourly1!C5649/hourly1!$C$8763+유형화!$F$73*hourly1!D5649/hourly1!$D$8763+유형화!$F$74*hourly1!E5649/hourly1!$E$8763</f>
        <v>83.185489760137614</v>
      </c>
      <c r="C5648" s="441">
        <f>hourly1!$F5649*유형화!$G$71/hourly1!$F$8763+유형화!$G$72*hourly1!$G5649/hourly1!$F$8763+유형화!$G$74*hourly1!I5649/hourly1!$I$8763</f>
        <v>0.33061159538560309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443">
        <f>유형화!$F$71*hourly1!B5650/hourly1!$B$8763+유형화!$F$72*hourly1!C5650/hourly1!$C$8763+유형화!$F$73*hourly1!D5650/hourly1!$D$8763+유형화!$F$74*hourly1!E5650/hourly1!$E$8763</f>
        <v>172.19756232730728</v>
      </c>
      <c r="C5649" s="441">
        <f>hourly1!$F5650*유형화!$G$71/hourly1!$F$8763+유형화!$G$72*hourly1!$G5650/hourly1!$F$8763+유형화!$G$74*hourly1!I5650/hourly1!$I$8763</f>
        <v>0.40863525252990762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443">
        <f>유형화!$F$71*hourly1!B5651/hourly1!$B$8763+유형화!$F$72*hourly1!C5651/hourly1!$C$8763+유형화!$F$73*hourly1!D5651/hourly1!$D$8763+유형화!$F$74*hourly1!E5651/hourly1!$E$8763</f>
        <v>183.96410466550262</v>
      </c>
      <c r="C5650" s="441">
        <f>hourly1!$F5651*유형화!$G$71/hourly1!$F$8763+유형화!$G$72*hourly1!$G5651/hourly1!$F$8763+유형화!$G$74*hourly1!I5651/hourly1!$I$8763</f>
        <v>0.52745328680039805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443">
        <f>유형화!$F$71*hourly1!B5652/hourly1!$B$8763+유형화!$F$72*hourly1!C5652/hourly1!$C$8763+유형화!$F$73*hourly1!D5652/hourly1!$D$8763+유형화!$F$74*hourly1!E5652/hourly1!$E$8763</f>
        <v>203.78355568019376</v>
      </c>
      <c r="C5651" s="441">
        <f>hourly1!$F5652*유형화!$G$71/hourly1!$F$8763+유형화!$G$72*hourly1!$G5652/hourly1!$F$8763+유형화!$G$74*hourly1!I5652/hourly1!$I$8763</f>
        <v>0.52397084367018798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443">
        <f>유형화!$F$71*hourly1!B5653/hourly1!$B$8763+유형화!$F$72*hourly1!C5653/hourly1!$C$8763+유형화!$F$73*hourly1!D5653/hourly1!$D$8763+유형화!$F$74*hourly1!E5653/hourly1!$E$8763</f>
        <v>218.36813361933568</v>
      </c>
      <c r="C5652" s="441">
        <f>hourly1!$F5653*유형화!$G$71/hourly1!$F$8763+유형화!$G$72*hourly1!$G5653/hourly1!$F$8763+유형화!$G$74*hourly1!I5653/hourly1!$I$8763</f>
        <v>0.49334375479761816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443">
        <f>유형화!$F$71*hourly1!B5654/hourly1!$B$8763+유형화!$F$72*hourly1!C5654/hourly1!$C$8763+유형화!$F$73*hourly1!D5654/hourly1!$D$8763+유형화!$F$74*hourly1!E5654/hourly1!$E$8763</f>
        <v>226.72432231824115</v>
      </c>
      <c r="C5653" s="441">
        <f>hourly1!$F5654*유형화!$G$71/hourly1!$F$8763+유형화!$G$72*hourly1!$G5654/hourly1!$F$8763+유형화!$G$74*hourly1!I5654/hourly1!$I$8763</f>
        <v>0.51365619726088962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443">
        <f>유형화!$F$71*hourly1!B5655/hourly1!$B$8763+유형화!$F$72*hourly1!C5655/hourly1!$C$8763+유형화!$F$73*hourly1!D5655/hourly1!$D$8763+유형화!$F$74*hourly1!E5655/hourly1!$E$8763</f>
        <v>234.63704730586733</v>
      </c>
      <c r="C5654" s="441">
        <f>hourly1!$F5655*유형화!$G$71/hourly1!$F$8763+유형화!$G$72*hourly1!$G5655/hourly1!$F$8763+유형화!$G$74*hourly1!I5655/hourly1!$I$8763</f>
        <v>0.51700698831044611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443">
        <f>유형화!$F$71*hourly1!B5656/hourly1!$B$8763+유형화!$F$72*hourly1!C5656/hourly1!$C$8763+유형화!$F$73*hourly1!D5656/hourly1!$D$8763+유형화!$F$74*hourly1!E5656/hourly1!$E$8763</f>
        <v>226.56036425364175</v>
      </c>
      <c r="C5655" s="441">
        <f>hourly1!$F5656*유형화!$G$71/hourly1!$F$8763+유형화!$G$72*hourly1!$G5656/hourly1!$F$8763+유형화!$G$74*hourly1!I5656/hourly1!$I$8763</f>
        <v>0.45588136994392514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443">
        <f>유형화!$F$71*hourly1!B5657/hourly1!$B$8763+유형화!$F$72*hourly1!C5657/hourly1!$C$8763+유형화!$F$73*hourly1!D5657/hourly1!$D$8763+유형화!$F$74*hourly1!E5657/hourly1!$E$8763</f>
        <v>231.84452543550702</v>
      </c>
      <c r="C5656" s="441">
        <f>hourly1!$F5657*유형화!$G$71/hourly1!$F$8763+유형화!$G$72*hourly1!$G5657/hourly1!$F$8763+유형화!$G$74*hourly1!I5657/hourly1!$I$8763</f>
        <v>0.40837219093346544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443">
        <f>유형화!$F$71*hourly1!B5658/hourly1!$B$8763+유형화!$F$72*hourly1!C5658/hourly1!$C$8763+유형화!$F$73*hourly1!D5658/hourly1!$D$8763+유형화!$F$74*hourly1!E5658/hourly1!$E$8763</f>
        <v>230.76745440059014</v>
      </c>
      <c r="C5657" s="441">
        <f>hourly1!$F5658*유형화!$G$71/hourly1!$F$8763+유형화!$G$72*hourly1!$G5658/hourly1!$F$8763+유형화!$G$74*hourly1!I5658/hourly1!$I$8763</f>
        <v>0.36767866015003714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443">
        <f>유형화!$F$71*hourly1!B5659/hourly1!$B$8763+유형화!$F$72*hourly1!C5659/hourly1!$C$8763+유형화!$F$73*hourly1!D5659/hourly1!$D$8763+유형화!$F$74*hourly1!E5659/hourly1!$E$8763</f>
        <v>224.47876050052383</v>
      </c>
      <c r="C5658" s="441">
        <f>hourly1!$F5659*유형화!$G$71/hourly1!$F$8763+유형화!$G$72*hourly1!$G5659/hourly1!$F$8763+유형화!$G$74*hourly1!I5659/hourly1!$I$8763</f>
        <v>0.40838062006253595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443">
        <f>유형화!$F$71*hourly1!B5660/hourly1!$B$8763+유형화!$F$72*hourly1!C5660/hourly1!$C$8763+유형화!$F$73*hourly1!D5660/hourly1!$D$8763+유형화!$F$74*hourly1!E5660/hourly1!$E$8763</f>
        <v>217.98682292319694</v>
      </c>
      <c r="C5659" s="441">
        <f>hourly1!$F5660*유형화!$G$71/hourly1!$F$8763+유형화!$G$72*hourly1!$G5660/hourly1!$F$8763+유형화!$G$74*hourly1!I5660/hourly1!$I$8763</f>
        <v>0.46270077792636849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443">
        <f>유형화!$F$71*hourly1!B5661/hourly1!$B$8763+유형화!$F$72*hourly1!C5661/hourly1!$C$8763+유형화!$F$73*hourly1!D5661/hourly1!$D$8763+유형화!$F$74*hourly1!E5661/hourly1!$E$8763</f>
        <v>219.14227137303251</v>
      </c>
      <c r="C5660" s="441">
        <f>hourly1!$F5661*유형화!$G$71/hourly1!$F$8763+유형화!$G$72*hourly1!$G5661/hourly1!$F$8763+유형화!$G$74*hourly1!I5661/hourly1!$I$8763</f>
        <v>0.55780421557380022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443">
        <f>유형화!$F$71*hourly1!B5662/hourly1!$B$8763+유형화!$F$72*hourly1!C5662/hourly1!$C$8763+유형화!$F$73*hourly1!D5662/hourly1!$D$8763+유형화!$F$74*hourly1!E5662/hourly1!$E$8763</f>
        <v>223.34227804321682</v>
      </c>
      <c r="C5661" s="441">
        <f>hourly1!$F5662*유형화!$G$71/hourly1!$F$8763+유형화!$G$72*hourly1!$G5662/hourly1!$F$8763+유형화!$G$74*hourly1!I5662/hourly1!$I$8763</f>
        <v>0.48654708727129881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443">
        <f>유형화!$F$71*hourly1!B5663/hourly1!$B$8763+유형화!$F$72*hourly1!C5663/hourly1!$C$8763+유형화!$F$73*hourly1!D5663/hourly1!$D$8763+유형화!$F$74*hourly1!E5663/hourly1!$E$8763</f>
        <v>99.744997422860237</v>
      </c>
      <c r="C5662" s="441">
        <f>hourly1!$F5663*유형화!$G$71/hourly1!$F$8763+유형화!$G$72*hourly1!$G5663/hourly1!$F$8763+유형화!$G$74*hourly1!I5663/hourly1!$I$8763</f>
        <v>0.36778933036983963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443">
        <f>유형화!$F$71*hourly1!B5664/hourly1!$B$8763+유형화!$F$72*hourly1!C5664/hourly1!$C$8763+유형화!$F$73*hourly1!D5664/hourly1!$D$8763+유형화!$F$74*hourly1!E5664/hourly1!$E$8763</f>
        <v>87.256810347553014</v>
      </c>
      <c r="C5663" s="441">
        <f>hourly1!$F5664*유형화!$G$71/hourly1!$F$8763+유형화!$G$72*hourly1!$G5664/hourly1!$F$8763+유형화!$G$74*hourly1!I5664/hourly1!$I$8763</f>
        <v>0.36438232491274525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443">
        <f>유형화!$F$71*hourly1!B5665/hourly1!$B$8763+유형화!$F$72*hourly1!C5665/hourly1!$C$8763+유형화!$F$73*hourly1!D5665/hourly1!$D$8763+유형화!$F$74*hourly1!E5665/hourly1!$E$8763</f>
        <v>81.734724956724818</v>
      </c>
      <c r="C5664" s="441">
        <f>hourly1!$F5665*유형화!$G$71/hourly1!$F$8763+유형화!$G$72*hourly1!$G5665/hourly1!$F$8763+유형화!$G$74*hourly1!I5665/hourly1!$I$8763</f>
        <v>0.33730365681375241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443">
        <f>유형화!$F$71*hourly1!B5666/hourly1!$B$8763+유형화!$F$72*hourly1!C5666/hourly1!$C$8763+유형화!$F$73*hourly1!D5666/hourly1!$D$8763+유형화!$F$74*hourly1!E5666/hourly1!$E$8763</f>
        <v>78.118135703978169</v>
      </c>
      <c r="C5665" s="441">
        <f>hourly1!$F5666*유형화!$G$71/hourly1!$F$8763+유형화!$G$72*hourly1!$G5666/hourly1!$F$8763+유형화!$G$74*hourly1!I5666/hourly1!$I$8763</f>
        <v>0.28999889934354212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443">
        <f>유형화!$F$71*hourly1!B5667/hourly1!$B$8763+유형화!$F$72*hourly1!C5667/hourly1!$C$8763+유형화!$F$73*hourly1!D5667/hourly1!$D$8763+유형화!$F$74*hourly1!E5667/hourly1!$E$8763</f>
        <v>76.888098683066815</v>
      </c>
      <c r="C5666" s="441">
        <f>hourly1!$F5667*유형화!$G$71/hourly1!$F$8763+유형화!$G$72*hourly1!$G5667/hourly1!$F$8763+유형화!$G$74*hourly1!I5667/hourly1!$I$8763</f>
        <v>0.26036371884648973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443">
        <f>유형화!$F$71*hourly1!B5668/hourly1!$B$8763+유형화!$F$72*hourly1!C5668/hourly1!$C$8763+유형화!$F$73*hourly1!D5668/hourly1!$D$8763+유형화!$F$74*hourly1!E5668/hourly1!$E$8763</f>
        <v>75.588726256071212</v>
      </c>
      <c r="C5667" s="441">
        <f>hourly1!$F5668*유형화!$G$71/hourly1!$F$8763+유형화!$G$72*hourly1!$G5668/hourly1!$F$8763+유형화!$G$74*hourly1!I5668/hourly1!$I$8763</f>
        <v>0.24951215510780067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443">
        <f>유형화!$F$71*hourly1!B5669/hourly1!$B$8763+유형화!$F$72*hourly1!C5669/hourly1!$C$8763+유형화!$F$73*hourly1!D5669/hourly1!$D$8763+유형화!$F$74*hourly1!E5669/hourly1!$E$8763</f>
        <v>75.269121961778069</v>
      </c>
      <c r="C5668" s="441">
        <f>hourly1!$F5669*유형화!$G$71/hourly1!$F$8763+유형화!$G$72*hourly1!$G5669/hourly1!$F$8763+유형화!$G$74*hourly1!I5669/hourly1!$I$8763</f>
        <v>0.24249511740133639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443">
        <f>유형화!$F$71*hourly1!B5670/hourly1!$B$8763+유형화!$F$72*hourly1!C5670/hourly1!$C$8763+유형화!$F$73*hourly1!D5670/hourly1!$D$8763+유형화!$F$74*hourly1!E5670/hourly1!$E$8763</f>
        <v>75.06972240295498</v>
      </c>
      <c r="C5669" s="441">
        <f>hourly1!$F5670*유형화!$G$71/hourly1!$F$8763+유형화!$G$72*hourly1!$G5670/hourly1!$F$8763+유형화!$G$74*hourly1!I5670/hourly1!$I$8763</f>
        <v>0.23125441897745461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443">
        <f>유형화!$F$71*hourly1!B5671/hourly1!$B$8763+유형화!$F$72*hourly1!C5671/hourly1!$C$8763+유형화!$F$73*hourly1!D5671/hourly1!$D$8763+유형화!$F$74*hourly1!E5671/hourly1!$E$8763</f>
        <v>75.040069373574028</v>
      </c>
      <c r="C5670" s="441">
        <f>hourly1!$F5671*유형화!$G$71/hourly1!$F$8763+유형화!$G$72*hourly1!$G5671/hourly1!$F$8763+유형화!$G$74*hourly1!I5671/hourly1!$I$8763</f>
        <v>0.23126478862544711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443">
        <f>유형화!$F$71*hourly1!B5672/hourly1!$B$8763+유형화!$F$72*hourly1!C5672/hourly1!$C$8763+유형화!$F$73*hourly1!D5672/hourly1!$D$8763+유형화!$F$74*hourly1!E5672/hourly1!$E$8763</f>
        <v>76.104011559546521</v>
      </c>
      <c r="C5671" s="441">
        <f>hourly1!$F5672*유형화!$G$71/hourly1!$F$8763+유형화!$G$72*hourly1!$G5672/hourly1!$F$8763+유형화!$G$74*hourly1!I5672/hourly1!$I$8763</f>
        <v>0.24250391037770425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443">
        <f>유형화!$F$71*hourly1!B5673/hourly1!$B$8763+유형화!$F$72*hourly1!C5673/hourly1!$C$8763+유형화!$F$73*hourly1!D5673/hourly1!$D$8763+유형화!$F$74*hourly1!E5673/hourly1!$E$8763</f>
        <v>84.859174775421025</v>
      </c>
      <c r="C5672" s="441">
        <f>hourly1!$F5673*유형화!$G$71/hourly1!$F$8763+유형화!$G$72*hourly1!$G5673/hourly1!$F$8763+유형화!$G$74*hourly1!I5673/hourly1!$I$8763</f>
        <v>0.29366575241261311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443">
        <f>유형화!$F$71*hourly1!B5674/hourly1!$B$8763+유형화!$F$72*hourly1!C5674/hourly1!$C$8763+유형화!$F$73*hourly1!D5674/hourly1!$D$8763+유형화!$F$74*hourly1!E5674/hourly1!$E$8763</f>
        <v>81.872149070935265</v>
      </c>
      <c r="C5673" s="441">
        <f>hourly1!$F5674*유형화!$G$71/hourly1!$F$8763+유형화!$G$72*hourly1!$G5674/hourly1!$F$8763+유형화!$G$74*hourly1!I5674/hourly1!$I$8763</f>
        <v>0.37218224072203598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443">
        <f>유형화!$F$71*hourly1!B5675/hourly1!$B$8763+유형화!$F$72*hourly1!C5675/hourly1!$C$8763+유형화!$F$73*hourly1!D5675/hourly1!$D$8763+유형화!$F$74*hourly1!E5675/hourly1!$E$8763</f>
        <v>90.747205795407794</v>
      </c>
      <c r="C5674" s="441">
        <f>hourly1!$F5675*유형화!$G$71/hourly1!$F$8763+유형화!$G$72*hourly1!$G5675/hourly1!$F$8763+유형화!$G$74*hourly1!I5675/hourly1!$I$8763</f>
        <v>0.46214336386585875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443">
        <f>유형화!$F$71*hourly1!B5676/hourly1!$B$8763+유형화!$F$72*hourly1!C5676/hourly1!$C$8763+유형화!$F$73*hourly1!D5676/hourly1!$D$8763+유형화!$F$74*hourly1!E5676/hourly1!$E$8763</f>
        <v>102.95637748929106</v>
      </c>
      <c r="C5675" s="441">
        <f>hourly1!$F5676*유형화!$G$71/hourly1!$F$8763+유형화!$G$72*hourly1!$G5676/hourly1!$F$8763+유형화!$G$74*hourly1!I5676/hourly1!$I$8763</f>
        <v>0.54085602651011067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443">
        <f>유형화!$F$71*hourly1!B5677/hourly1!$B$8763+유형화!$F$72*hourly1!C5677/hourly1!$C$8763+유형화!$F$73*hourly1!D5677/hourly1!$D$8763+유형화!$F$74*hourly1!E5677/hourly1!$E$8763</f>
        <v>120.14568633467924</v>
      </c>
      <c r="C5676" s="441">
        <f>hourly1!$F5677*유형화!$G$71/hourly1!$F$8763+유형화!$G$72*hourly1!$G5677/hourly1!$F$8763+유형화!$G$74*hourly1!I5677/hourly1!$I$8763</f>
        <v>0.57451657094718045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443">
        <f>유형화!$F$71*hourly1!B5678/hourly1!$B$8763+유형화!$F$72*hourly1!C5678/hourly1!$C$8763+유형화!$F$73*hourly1!D5678/hourly1!$D$8763+유형화!$F$74*hourly1!E5678/hourly1!$E$8763</f>
        <v>127.7720264030506</v>
      </c>
      <c r="C5677" s="441">
        <f>hourly1!$F5678*유형화!$G$71/hourly1!$F$8763+유형화!$G$72*hourly1!$G5678/hourly1!$F$8763+유형화!$G$74*hourly1!I5678/hourly1!$I$8763</f>
        <v>0.59316896011340459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443">
        <f>유형화!$F$71*hourly1!B5679/hourly1!$B$8763+유형화!$F$72*hourly1!C5679/hourly1!$C$8763+유형화!$F$73*hourly1!D5679/hourly1!$D$8763+유형화!$F$74*hourly1!E5679/hourly1!$E$8763</f>
        <v>134.43737062037675</v>
      </c>
      <c r="C5678" s="441">
        <f>hourly1!$F5679*유형화!$G$71/hourly1!$F$8763+유형화!$G$72*hourly1!$G5679/hourly1!$F$8763+유형화!$G$74*hourly1!I5679/hourly1!$I$8763</f>
        <v>0.54059520863867283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443">
        <f>유형화!$F$71*hourly1!B5680/hourly1!$B$8763+유형화!$F$72*hourly1!C5680/hourly1!$C$8763+유형화!$F$73*hourly1!D5680/hourly1!$D$8763+유형화!$F$74*hourly1!E5680/hourly1!$E$8763</f>
        <v>127.30139956803494</v>
      </c>
      <c r="C5679" s="441">
        <f>hourly1!$F5680*유형화!$G$71/hourly1!$F$8763+유형화!$G$72*hourly1!$G5680/hourly1!$F$8763+유형화!$G$74*hourly1!I5680/hourly1!$I$8763</f>
        <v>0.49556401165112574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443">
        <f>유형화!$F$71*hourly1!B5681/hourly1!$B$8763+유형화!$F$72*hourly1!C5681/hourly1!$C$8763+유형화!$F$73*hourly1!D5681/hourly1!$D$8763+유형화!$F$74*hourly1!E5681/hourly1!$E$8763</f>
        <v>131.71358067862064</v>
      </c>
      <c r="C5680" s="441">
        <f>hourly1!$F5681*유형화!$G$71/hourly1!$F$8763+유형화!$G$72*hourly1!$G5681/hourly1!$F$8763+유형화!$G$74*hourly1!I5681/hourly1!$I$8763</f>
        <v>0.43559936937125221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443">
        <f>유형화!$F$71*hourly1!B5682/hourly1!$B$8763+유형화!$F$72*hourly1!C5682/hourly1!$C$8763+유형화!$F$73*hourly1!D5682/hourly1!$D$8763+유형화!$F$74*hourly1!E5682/hourly1!$E$8763</f>
        <v>125.52907306858697</v>
      </c>
      <c r="C5681" s="441">
        <f>hourly1!$F5682*유형화!$G$71/hourly1!$F$8763+유형화!$G$72*hourly1!$G5682/hourly1!$F$8763+유형화!$G$74*hourly1!I5682/hourly1!$I$8763</f>
        <v>0.40939648171850407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443">
        <f>유형화!$F$71*hourly1!B5683/hourly1!$B$8763+유형화!$F$72*hourly1!C5683/hourly1!$C$8763+유형화!$F$73*hourly1!D5683/hourly1!$D$8763+유형화!$F$74*hourly1!E5683/hourly1!$E$8763</f>
        <v>118.54391676058925</v>
      </c>
      <c r="C5682" s="441">
        <f>hourly1!$F5683*유형화!$G$71/hourly1!$F$8763+유형화!$G$72*hourly1!$G5683/hourly1!$F$8763+유형화!$G$74*hourly1!I5683/hourly1!$I$8763</f>
        <v>0.32710732141751347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443">
        <f>유형화!$F$71*hourly1!B5684/hourly1!$B$8763+유형화!$F$72*hourly1!C5684/hourly1!$C$8763+유형화!$F$73*hourly1!D5684/hourly1!$D$8763+유형화!$F$74*hourly1!E5684/hourly1!$E$8763</f>
        <v>118.98284461420353</v>
      </c>
      <c r="C5683" s="441">
        <f>hourly1!$F5684*유형화!$G$71/hourly1!$F$8763+유형화!$G$72*hourly1!$G5684/hourly1!$F$8763+유형화!$G$74*hourly1!I5684/hourly1!$I$8763</f>
        <v>0.42443695875765258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443">
        <f>유형화!$F$71*hourly1!B5685/hourly1!$B$8763+유형화!$F$72*hourly1!C5685/hourly1!$C$8763+유형화!$F$73*hourly1!D5685/hourly1!$D$8763+유형화!$F$74*hourly1!E5685/hourly1!$E$8763</f>
        <v>119.87616667607951</v>
      </c>
      <c r="C5684" s="441">
        <f>hourly1!$F5685*유형화!$G$71/hourly1!$F$8763+유형화!$G$72*hourly1!$G5685/hourly1!$F$8763+유형화!$G$74*hourly1!I5685/hourly1!$I$8763</f>
        <v>0.48817421238787739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443">
        <f>유형화!$F$71*hourly1!B5686/hourly1!$B$8763+유형화!$F$72*hourly1!C5686/hourly1!$C$8763+유형화!$F$73*hourly1!D5686/hourly1!$D$8763+유형화!$F$74*hourly1!E5686/hourly1!$E$8763</f>
        <v>126.68060002009547</v>
      </c>
      <c r="C5685" s="441">
        <f>hourly1!$F5686*유형화!$G$71/hourly1!$F$8763+유형화!$G$72*hourly1!$G5686/hourly1!$F$8763+유형화!$G$74*hourly1!I5686/hourly1!$I$8763</f>
        <v>0.5107089735060123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443">
        <f>유형화!$F$71*hourly1!B5687/hourly1!$B$8763+유형화!$F$72*hourly1!C5687/hourly1!$C$8763+유형화!$F$73*hourly1!D5687/hourly1!$D$8763+유형화!$F$74*hourly1!E5687/hourly1!$E$8763</f>
        <v>110.27693186275197</v>
      </c>
      <c r="C5686" s="441">
        <f>hourly1!$F5687*유형화!$G$71/hourly1!$F$8763+유형화!$G$72*hourly1!$G5687/hourly1!$F$8763+유형화!$G$74*hourly1!I5687/hourly1!$I$8763</f>
        <v>0.36832121447827482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443">
        <f>유형화!$F$71*hourly1!B5688/hourly1!$B$8763+유형화!$F$72*hourly1!C5688/hourly1!$C$8763+유형화!$F$73*hourly1!D5688/hourly1!$D$8763+유형화!$F$74*hourly1!E5688/hourly1!$E$8763</f>
        <v>94.202551296588055</v>
      </c>
      <c r="C5687" s="441">
        <f>hourly1!$F5688*유형화!$G$71/hourly1!$F$8763+유형화!$G$72*hourly1!$G5688/hourly1!$F$8763+유형화!$G$74*hourly1!I5688/hourly1!$I$8763</f>
        <v>0.35705110506447224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443">
        <f>유형화!$F$71*hourly1!B5689/hourly1!$B$8763+유형화!$F$72*hourly1!C5689/hourly1!$C$8763+유형화!$F$73*hourly1!D5689/hourly1!$D$8763+유형화!$F$74*hourly1!E5689/hourly1!$E$8763</f>
        <v>88.879672867367916</v>
      </c>
      <c r="C5688" s="441">
        <f>hourly1!$F5689*유형화!$G$71/hourly1!$F$8763+유형화!$G$72*hourly1!$G5689/hourly1!$F$8763+유형화!$G$74*hourly1!I5689/hourly1!$I$8763</f>
        <v>0.34585218843864218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443">
        <f>유형화!$F$71*hourly1!B5690/hourly1!$B$8763+유형화!$F$72*hourly1!C5690/hourly1!$C$8763+유형화!$F$73*hourly1!D5690/hourly1!$D$8763+유형화!$F$74*hourly1!E5690/hourly1!$E$8763</f>
        <v>85.75287456079198</v>
      </c>
      <c r="C5689" s="441">
        <f>hourly1!$F5690*유형화!$G$71/hourly1!$F$8763+유형화!$G$72*hourly1!$G5690/hourly1!$F$8763+유형화!$G$74*hourly1!I5690/hourly1!$I$8763</f>
        <v>0.28987779883453013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443">
        <f>유형화!$F$71*hourly1!B5691/hourly1!$B$8763+유형화!$F$72*hourly1!C5691/hourly1!$C$8763+유형화!$F$73*hourly1!D5691/hourly1!$D$8763+유형화!$F$74*hourly1!E5691/hourly1!$E$8763</f>
        <v>83.176452290028706</v>
      </c>
      <c r="C5690" s="441">
        <f>hourly1!$F5691*유형화!$G$71/hourly1!$F$8763+유형화!$G$72*hourly1!$G5691/hourly1!$F$8763+유형화!$G$74*hourly1!I5691/hourly1!$I$8763</f>
        <v>0.25110034856349572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443">
        <f>유형화!$F$71*hourly1!B5692/hourly1!$B$8763+유형화!$F$72*hourly1!C5692/hourly1!$C$8763+유형화!$F$73*hourly1!D5692/hourly1!$D$8763+유형화!$F$74*hourly1!E5692/hourly1!$E$8763</f>
        <v>80.63490470714828</v>
      </c>
      <c r="C5691" s="441">
        <f>hourly1!$F5692*유형화!$G$71/hourly1!$F$8763+유형화!$G$72*hourly1!$G5692/hourly1!$F$8763+유형화!$G$74*hourly1!I5692/hourly1!$I$8763</f>
        <v>0.23660703721929649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443">
        <f>유형화!$F$71*hourly1!B5693/hourly1!$B$8763+유형화!$F$72*hourly1!C5693/hourly1!$C$8763+유형화!$F$73*hourly1!D5693/hourly1!$D$8763+유형화!$F$74*hourly1!E5693/hourly1!$E$8763</f>
        <v>78.609038270170203</v>
      </c>
      <c r="C5692" s="441">
        <f>hourly1!$F5693*유형화!$G$71/hourly1!$F$8763+유형화!$G$72*hourly1!$G5693/hourly1!$F$8763+유형화!$G$74*hourly1!I5693/hourly1!$I$8763</f>
        <v>0.23228756338007686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443">
        <f>유형화!$F$71*hourly1!B5694/hourly1!$B$8763+유형화!$F$72*hourly1!C5694/hourly1!$C$8763+유형화!$F$73*hourly1!D5694/hourly1!$D$8763+유형화!$F$74*hourly1!E5694/hourly1!$E$8763</f>
        <v>77.075705285192385</v>
      </c>
      <c r="C5693" s="441">
        <f>hourly1!$F5694*유형화!$G$71/hourly1!$F$8763+유형화!$G$72*hourly1!$G5694/hourly1!$F$8763+유형화!$G$74*hourly1!I5694/hourly1!$I$8763</f>
        <v>0.2323137603855317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443">
        <f>유형화!$F$71*hourly1!B5695/hourly1!$B$8763+유형화!$F$72*hourly1!C5695/hourly1!$C$8763+유형화!$F$73*hourly1!D5695/hourly1!$D$8763+유형화!$F$74*hourly1!E5695/hourly1!$E$8763</f>
        <v>76.25353523015724</v>
      </c>
      <c r="C5694" s="441">
        <f>hourly1!$F5695*유형화!$G$71/hourly1!$F$8763+유형화!$G$72*hourly1!$G5695/hourly1!$F$8763+유형화!$G$74*hourly1!I5695/hourly1!$I$8763</f>
        <v>0.23135666006818784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443">
        <f>유형화!$F$71*hourly1!B5696/hourly1!$B$8763+유형화!$F$72*hourly1!C5696/hourly1!$C$8763+유형화!$F$73*hourly1!D5696/hourly1!$D$8763+유형화!$F$74*hourly1!E5696/hourly1!$E$8763</f>
        <v>76.544811235591794</v>
      </c>
      <c r="C5695" s="441">
        <f>hourly1!$F5696*유형화!$G$71/hourly1!$F$8763+유형화!$G$72*hourly1!$G5696/hourly1!$F$8763+유형화!$G$74*hourly1!I5696/hourly1!$I$8763</f>
        <v>0.36908286815538555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443">
        <f>유형화!$F$71*hourly1!B5697/hourly1!$B$8763+유형화!$F$72*hourly1!C5697/hourly1!$C$8763+유형화!$F$73*hourly1!D5697/hourly1!$D$8763+유형화!$F$74*hourly1!E5697/hourly1!$E$8763</f>
        <v>86.69323006994064</v>
      </c>
      <c r="C5696" s="441">
        <f>hourly1!$F5697*유형화!$G$71/hourly1!$F$8763+유형화!$G$72*hourly1!$G5697/hourly1!$F$8763+유형화!$G$74*hourly1!I5697/hourly1!$I$8763</f>
        <v>0.61487875812457971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443">
        <f>유형화!$F$71*hourly1!B5698/hourly1!$B$8763+유형화!$F$72*hourly1!C5698/hourly1!$C$8763+유형화!$F$73*hourly1!D5698/hourly1!$D$8763+유형화!$F$74*hourly1!E5698/hourly1!$E$8763</f>
        <v>329.20871867766914</v>
      </c>
      <c r="C5697" s="441">
        <f>hourly1!$F5698*유형화!$G$71/hourly1!$F$8763+유형화!$G$72*hourly1!$G5698/hourly1!$F$8763+유형화!$G$74*hourly1!I5698/hourly1!$I$8763</f>
        <v>0.53946400738924472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443">
        <f>유형화!$F$71*hourly1!B5699/hourly1!$B$8763+유형화!$F$72*hourly1!C5699/hourly1!$C$8763+유형화!$F$73*hourly1!D5699/hourly1!$D$8763+유형화!$F$74*hourly1!E5699/hourly1!$E$8763</f>
        <v>608.7123618677798</v>
      </c>
      <c r="C5698" s="441">
        <f>hourly1!$F5699*유형화!$G$71/hourly1!$F$8763+유형화!$G$72*hourly1!$G5699/hourly1!$F$8763+유형화!$G$74*hourly1!I5699/hourly1!$I$8763</f>
        <v>0.48390998269673557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443">
        <f>유형화!$F$71*hourly1!B5700/hourly1!$B$8763+유형화!$F$72*hourly1!C5700/hourly1!$C$8763+유형화!$F$73*hourly1!D5700/hourly1!$D$8763+유형화!$F$74*hourly1!E5700/hourly1!$E$8763</f>
        <v>843.24632209379888</v>
      </c>
      <c r="C5699" s="441">
        <f>hourly1!$F5700*유형화!$G$71/hourly1!$F$8763+유형화!$G$72*hourly1!$G5700/hourly1!$F$8763+유형화!$G$74*hourly1!I5700/hourly1!$I$8763</f>
        <v>0.42042960525888595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443">
        <f>유형화!$F$71*hourly1!B5701/hourly1!$B$8763+유형화!$F$72*hourly1!C5701/hourly1!$C$8763+유형화!$F$73*hourly1!D5701/hourly1!$D$8763+유형화!$F$74*hourly1!E5701/hourly1!$E$8763</f>
        <v>947.75445124259784</v>
      </c>
      <c r="C5700" s="441">
        <f>hourly1!$F5701*유형화!$G$71/hourly1!$F$8763+유형화!$G$72*hourly1!$G5701/hourly1!$F$8763+유형화!$G$74*hourly1!I5701/hourly1!$I$8763</f>
        <v>0.39662968644444963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443">
        <f>유형화!$F$71*hourly1!B5702/hourly1!$B$8763+유형화!$F$72*hourly1!C5702/hourly1!$C$8763+유형화!$F$73*hourly1!D5702/hourly1!$D$8763+유형화!$F$74*hourly1!E5702/hourly1!$E$8763</f>
        <v>866.2729248202711</v>
      </c>
      <c r="C5701" s="441">
        <f>hourly1!$F5702*유형화!$G$71/hourly1!$F$8763+유형화!$G$72*hourly1!$G5702/hourly1!$F$8763+유형화!$G$74*hourly1!I5702/hourly1!$I$8763</f>
        <v>0.38472611888485952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443">
        <f>유형화!$F$71*hourly1!B5703/hourly1!$B$8763+유형화!$F$72*hourly1!C5703/hourly1!$C$8763+유형화!$F$73*hourly1!D5703/hourly1!$D$8763+유형화!$F$74*hourly1!E5703/hourly1!$E$8763</f>
        <v>624.91883016580402</v>
      </c>
      <c r="C5702" s="441">
        <f>hourly1!$F5703*유형화!$G$71/hourly1!$F$8763+유형화!$G$72*hourly1!$G5703/hourly1!$F$8763+유형화!$G$74*hourly1!I5703/hourly1!$I$8763</f>
        <v>0.46786971392394527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443">
        <f>유형화!$F$71*hourly1!B5704/hourly1!$B$8763+유형화!$F$72*hourly1!C5704/hourly1!$C$8763+유형화!$F$73*hourly1!D5704/hourly1!$D$8763+유형화!$F$74*hourly1!E5704/hourly1!$E$8763</f>
        <v>754.30758828192143</v>
      </c>
      <c r="C5703" s="441">
        <f>hourly1!$F5704*유형화!$G$71/hourly1!$F$8763+유형화!$G$72*hourly1!$G5704/hourly1!$F$8763+유형화!$G$74*hourly1!I5704/hourly1!$I$8763</f>
        <v>0.44013369503993011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443">
        <f>유형화!$F$71*hourly1!B5705/hourly1!$B$8763+유형화!$F$72*hourly1!C5705/hourly1!$C$8763+유형화!$F$73*hourly1!D5705/hourly1!$D$8763+유형화!$F$74*hourly1!E5705/hourly1!$E$8763</f>
        <v>952.95476713419566</v>
      </c>
      <c r="C5704" s="441">
        <f>hourly1!$F5705*유형화!$G$71/hourly1!$F$8763+유형화!$G$72*hourly1!$G5705/hourly1!$F$8763+유형화!$G$74*hourly1!I5705/hourly1!$I$8763</f>
        <v>0.34515432932111167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443">
        <f>유형화!$F$71*hourly1!B5706/hourly1!$B$8763+유형화!$F$72*hourly1!C5706/hourly1!$C$8763+유형화!$F$73*hourly1!D5706/hourly1!$D$8763+유형화!$F$74*hourly1!E5706/hourly1!$E$8763</f>
        <v>828.26061764464964</v>
      </c>
      <c r="C5705" s="441">
        <f>hourly1!$F5706*유형화!$G$71/hourly1!$F$8763+유형화!$G$72*hourly1!$G5706/hourly1!$F$8763+유형화!$G$74*hourly1!I5706/hourly1!$I$8763</f>
        <v>0.32936857173326106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443">
        <f>유형화!$F$71*hourly1!B5707/hourly1!$B$8763+유형화!$F$72*hourly1!C5707/hourly1!$C$8763+유형화!$F$73*hourly1!D5707/hourly1!$D$8763+유형화!$F$74*hourly1!E5707/hourly1!$E$8763</f>
        <v>743.14087215960114</v>
      </c>
      <c r="C5706" s="441">
        <f>hourly1!$F5707*유형화!$G$71/hourly1!$F$8763+유형화!$G$72*hourly1!$G5707/hourly1!$F$8763+유형화!$G$74*hourly1!I5707/hourly1!$I$8763</f>
        <v>0.34519210879888562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443">
        <f>유형화!$F$71*hourly1!B5708/hourly1!$B$8763+유형화!$F$72*hourly1!C5708/hourly1!$C$8763+유형화!$F$73*hourly1!D5708/hourly1!$D$8763+유형화!$F$74*hourly1!E5708/hourly1!$E$8763</f>
        <v>542.67829185677169</v>
      </c>
      <c r="C5707" s="441">
        <f>hourly1!$F5708*유형화!$G$71/hourly1!$F$8763+유형화!$G$72*hourly1!$G5708/hourly1!$F$8763+유형화!$G$74*hourly1!I5708/hourly1!$I$8763</f>
        <v>0.44021750120089875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443">
        <f>유형화!$F$71*hourly1!B5709/hourly1!$B$8763+유형화!$F$72*hourly1!C5709/hourly1!$C$8763+유형화!$F$73*hourly1!D5709/hourly1!$D$8763+유형화!$F$74*hourly1!E5709/hourly1!$E$8763</f>
        <v>216.95442829889132</v>
      </c>
      <c r="C5708" s="441">
        <f>hourly1!$F5709*유형화!$G$71/hourly1!$F$8763+유형화!$G$72*hourly1!$G5709/hourly1!$F$8763+유형화!$G$74*hourly1!I5709/hourly1!$I$8763</f>
        <v>0.53138938686997705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443">
        <f>유형화!$F$71*hourly1!B5710/hourly1!$B$8763+유형화!$F$72*hourly1!C5710/hourly1!$C$8763+유형화!$F$73*hourly1!D5710/hourly1!$D$8763+유형화!$F$74*hourly1!E5710/hourly1!$E$8763</f>
        <v>220.25944721722485</v>
      </c>
      <c r="C5709" s="441">
        <f>hourly1!$F5710*유형화!$G$71/hourly1!$F$8763+유형화!$G$72*hourly1!$G5710/hourly1!$F$8763+유형화!$G$74*hourly1!I5710/hourly1!$I$8763</f>
        <v>0.53538649200318378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443">
        <f>유형화!$F$71*hourly1!B5711/hourly1!$B$8763+유형화!$F$72*hourly1!C5711/hourly1!$C$8763+유형화!$F$73*hourly1!D5711/hourly1!$D$8763+유형화!$F$74*hourly1!E5711/hourly1!$E$8763</f>
        <v>97.624700495574075</v>
      </c>
      <c r="C5710" s="441">
        <f>hourly1!$F5711*유형화!$G$71/hourly1!$F$8763+유형화!$G$72*hourly1!$G5711/hourly1!$F$8763+유형화!$G$74*hourly1!I5711/hourly1!$I$8763</f>
        <v>0.46406884376678392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443">
        <f>유형화!$F$71*hourly1!B5712/hourly1!$B$8763+유형화!$F$72*hourly1!C5712/hourly1!$C$8763+유형화!$F$73*hourly1!D5712/hourly1!$D$8763+유형화!$F$74*hourly1!E5712/hourly1!$E$8763</f>
        <v>86.032133659160905</v>
      </c>
      <c r="C5711" s="441">
        <f>hourly1!$F5712*유형화!$G$71/hourly1!$F$8763+유형화!$G$72*hourly1!$G5712/hourly1!$F$8763+유형화!$G$74*hourly1!I5712/hourly1!$I$8763</f>
        <v>0.39670427514053613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443">
        <f>유형화!$F$71*hourly1!B5713/hourly1!$B$8763+유형화!$F$72*hourly1!C5713/hourly1!$C$8763+유형화!$F$73*hourly1!D5713/hourly1!$D$8763+유형화!$F$74*hourly1!E5713/hourly1!$E$8763</f>
        <v>81.06680812480748</v>
      </c>
      <c r="C5712" s="441">
        <f>hourly1!$F5713*유형화!$G$71/hourly1!$F$8763+유형화!$G$72*hourly1!$G5713/hourly1!$F$8763+유형화!$G$74*hourly1!I5713/hourly1!$I$8763</f>
        <v>0.3176077535969129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443">
        <f>유형화!$F$71*hourly1!B5714/hourly1!$B$8763+유형화!$F$72*hourly1!C5714/hourly1!$C$8763+유형화!$F$73*hourly1!D5714/hourly1!$D$8763+유형화!$F$74*hourly1!E5714/hourly1!$E$8763</f>
        <v>79.211272508725372</v>
      </c>
      <c r="C5713" s="441">
        <f>hourly1!$F5714*유형화!$G$71/hourly1!$F$8763+유형화!$G$72*hourly1!$G5714/hourly1!$F$8763+유형화!$G$74*hourly1!I5714/hourly1!$I$8763</f>
        <v>0.29395961974695117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443">
        <f>유형화!$F$71*hourly1!B5715/hourly1!$B$8763+유형화!$F$72*hourly1!C5715/hourly1!$C$8763+유형화!$F$73*hourly1!D5715/hourly1!$D$8763+유형화!$F$74*hourly1!E5715/hourly1!$E$8763</f>
        <v>76.962425593828101</v>
      </c>
      <c r="C5714" s="441">
        <f>hourly1!$F5715*유형화!$G$71/hourly1!$F$8763+유형화!$G$72*hourly1!$G5715/hourly1!$F$8763+유형화!$G$74*hourly1!I5715/hourly1!$I$8763</f>
        <v>0.25113830996491859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443">
        <f>유형화!$F$71*hourly1!B5716/hourly1!$B$8763+유형화!$F$72*hourly1!C5716/hourly1!$C$8763+유형화!$F$73*hourly1!D5716/hourly1!$D$8763+유형화!$F$74*hourly1!E5716/hourly1!$E$8763</f>
        <v>75.918455050165761</v>
      </c>
      <c r="C5715" s="441">
        <f>hourly1!$F5716*유형화!$G$71/hourly1!$F$8763+유형화!$G$72*hourly1!$G5716/hourly1!$F$8763+유형화!$G$74*hourly1!I5716/hourly1!$I$8763</f>
        <v>0.2366428761781478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443">
        <f>유형화!$F$71*hourly1!B5717/hourly1!$B$8763+유형화!$F$72*hourly1!C5717/hourly1!$C$8763+유형화!$F$73*hourly1!D5717/hourly1!$D$8763+유형화!$F$74*hourly1!E5717/hourly1!$E$8763</f>
        <v>75.092161252233964</v>
      </c>
      <c r="C5716" s="441">
        <f>hourly1!$F5717*유형화!$G$71/hourly1!$F$8763+유형화!$G$72*hourly1!$G5717/hourly1!$F$8763+유형화!$G$74*hourly1!I5717/hourly1!$I$8763</f>
        <v>0.23237888905187057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443">
        <f>유형화!$F$71*hourly1!B5718/hourly1!$B$8763+유형화!$F$72*hourly1!C5718/hourly1!$C$8763+유형화!$F$73*hourly1!D5718/hourly1!$D$8763+유형화!$F$74*hourly1!E5718/hourly1!$E$8763</f>
        <v>74.970586675732733</v>
      </c>
      <c r="C5717" s="441">
        <f>hourly1!$F5718*유형화!$G$71/hourly1!$F$8763+유형화!$G$72*hourly1!$G5718/hourly1!$F$8763+유형화!$G$74*hourly1!I5718/hourly1!$I$8763</f>
        <v>0.23242764458980031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443">
        <f>유형화!$F$71*hourly1!B5719/hourly1!$B$8763+유형화!$F$72*hourly1!C5719/hourly1!$C$8763+유형화!$F$73*hourly1!D5719/hourly1!$D$8763+유형화!$F$74*hourly1!E5719/hourly1!$E$8763</f>
        <v>74.998950442966674</v>
      </c>
      <c r="C5718" s="441">
        <f>hourly1!$F5719*유형화!$G$71/hourly1!$F$8763+유형화!$G$72*hourly1!$G5719/hourly1!$F$8763+유형화!$G$74*hourly1!I5719/hourly1!$I$8763</f>
        <v>0.23141020626220765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443">
        <f>유형화!$F$71*hourly1!B5720/hourly1!$B$8763+유형화!$F$72*hourly1!C5720/hourly1!$C$8763+유형화!$F$73*hourly1!D5720/hourly1!$D$8763+유형화!$F$74*hourly1!E5720/hourly1!$E$8763</f>
        <v>76.019579108721302</v>
      </c>
      <c r="C5719" s="441">
        <f>hourly1!$F5720*유형화!$G$71/hourly1!$F$8763+유형화!$G$72*hourly1!$G5720/hourly1!$F$8763+유형화!$G$74*hourly1!I5720/hourly1!$I$8763</f>
        <v>0.36914375193658133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443">
        <f>유형화!$F$71*hourly1!B5721/hourly1!$B$8763+유형화!$F$72*hourly1!C5721/hourly1!$C$8763+유형화!$F$73*hourly1!D5721/hourly1!$D$8763+유형화!$F$74*hourly1!E5721/hourly1!$E$8763</f>
        <v>83.318843098834492</v>
      </c>
      <c r="C5720" s="441">
        <f>hourly1!$F5721*유형화!$G$71/hourly1!$F$8763+유형화!$G$72*hourly1!$G5721/hourly1!$F$8763+유형화!$G$74*hourly1!I5721/hourly1!$I$8763</f>
        <v>0.61494303781388937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443">
        <f>유형화!$F$71*hourly1!B5722/hourly1!$B$8763+유형화!$F$72*hourly1!C5722/hourly1!$C$8763+유형화!$F$73*hourly1!D5722/hourly1!$D$8763+유형화!$F$74*hourly1!E5722/hourly1!$E$8763</f>
        <v>244.24943756724676</v>
      </c>
      <c r="C5721" s="441">
        <f>hourly1!$F5722*유형화!$G$71/hourly1!$F$8763+유형화!$G$72*hourly1!$G5722/hourly1!$F$8763+유형화!$G$74*hourly1!I5722/hourly1!$I$8763</f>
        <v>0.53956612719754471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443">
        <f>유형화!$F$71*hourly1!B5723/hourly1!$B$8763+유형화!$F$72*hourly1!C5723/hourly1!$C$8763+유형화!$F$73*hourly1!D5723/hourly1!$D$8763+유형화!$F$74*hourly1!E5723/hourly1!$E$8763</f>
        <v>459.32394014265128</v>
      </c>
      <c r="C5722" s="441">
        <f>hourly1!$F5723*유형화!$G$71/hourly1!$F$8763+유형화!$G$72*hourly1!$G5723/hourly1!$F$8763+유형화!$G$74*hourly1!I5723/hourly1!$I$8763</f>
        <v>0.48404290824293195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443">
        <f>유형화!$F$71*hourly1!B5724/hourly1!$B$8763+유형화!$F$72*hourly1!C5724/hourly1!$C$8763+유형화!$F$73*hourly1!D5724/hourly1!$D$8763+유형화!$F$74*hourly1!E5724/hourly1!$E$8763</f>
        <v>628.57882303912254</v>
      </c>
      <c r="C5723" s="441">
        <f>hourly1!$F5724*유형화!$G$71/hourly1!$F$8763+유형화!$G$72*hourly1!$G5724/hourly1!$F$8763+유형화!$G$74*hourly1!I5724/hourly1!$I$8763</f>
        <v>0.4206159557166701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443">
        <f>유형화!$F$71*hourly1!B5725/hourly1!$B$8763+유형화!$F$72*hourly1!C5725/hourly1!$C$8763+유형화!$F$73*hourly1!D5725/hourly1!$D$8763+유형화!$F$74*hourly1!E5725/hourly1!$E$8763</f>
        <v>791.59762860124113</v>
      </c>
      <c r="C5724" s="441">
        <f>hourly1!$F5725*유형화!$G$71/hourly1!$F$8763+유형화!$G$72*hourly1!$G5725/hourly1!$F$8763+유형화!$G$74*hourly1!I5725/hourly1!$I$8763</f>
        <v>0.39677273907377264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443">
        <f>유형화!$F$71*hourly1!B5726/hourly1!$B$8763+유형화!$F$72*hourly1!C5726/hourly1!$C$8763+유형화!$F$73*hourly1!D5726/hourly1!$D$8763+유형화!$F$74*hourly1!E5726/hourly1!$E$8763</f>
        <v>634.88627091219041</v>
      </c>
      <c r="C5725" s="441">
        <f>hourly1!$F5726*유형화!$G$71/hourly1!$F$8763+유형화!$G$72*hourly1!$G5726/hourly1!$F$8763+유형화!$G$74*hourly1!I5726/hourly1!$I$8763</f>
        <v>0.38491149908318123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443">
        <f>유형화!$F$71*hourly1!B5727/hourly1!$B$8763+유형화!$F$72*hourly1!C5727/hourly1!$C$8763+유형화!$F$73*hourly1!D5727/hourly1!$D$8763+유형화!$F$74*hourly1!E5727/hourly1!$E$8763</f>
        <v>362.09393187403919</v>
      </c>
      <c r="C5726" s="441">
        <f>hourly1!$F5727*유형화!$G$71/hourly1!$F$8763+유형화!$G$72*hourly1!$G5727/hourly1!$F$8763+유형화!$G$74*hourly1!I5727/hourly1!$I$8763</f>
        <v>0.46807534828852193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443">
        <f>유형화!$F$71*hourly1!B5728/hourly1!$B$8763+유형화!$F$72*hourly1!C5728/hourly1!$C$8763+유형화!$F$73*hourly1!D5728/hourly1!$D$8763+유형화!$F$74*hourly1!E5728/hourly1!$E$8763</f>
        <v>597.87578640750996</v>
      </c>
      <c r="C5727" s="441">
        <f>hourly1!$F5728*유형화!$G$71/hourly1!$F$8763+유형화!$G$72*hourly1!$G5728/hourly1!$F$8763+유형화!$G$74*hourly1!I5728/hourly1!$I$8763</f>
        <v>0.44028111383683005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443">
        <f>유형화!$F$71*hourly1!B5729/hourly1!$B$8763+유형화!$F$72*hourly1!C5729/hourly1!$C$8763+유형화!$F$73*hourly1!D5729/hourly1!$D$8763+유형화!$F$74*hourly1!E5729/hourly1!$E$8763</f>
        <v>860.79971019791515</v>
      </c>
      <c r="C5728" s="441">
        <f>hourly1!$F5729*유형화!$G$71/hourly1!$F$8763+유형화!$G$72*hourly1!$G5729/hourly1!$F$8763+유형화!$G$74*hourly1!I5729/hourly1!$I$8763</f>
        <v>0.34522006439961339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443">
        <f>유형화!$F$71*hourly1!B5730/hourly1!$B$8763+유형화!$F$72*hourly1!C5730/hourly1!$C$8763+유형화!$F$73*hourly1!D5730/hourly1!$D$8763+유형화!$F$74*hourly1!E5730/hourly1!$E$8763</f>
        <v>779.6257486055091</v>
      </c>
      <c r="C5729" s="441">
        <f>hourly1!$F5730*유형화!$G$71/hourly1!$F$8763+유형화!$G$72*hourly1!$G5730/hourly1!$F$8763+유형화!$G$74*hourly1!I5730/hourly1!$I$8763</f>
        <v>0.32939137283060133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443">
        <f>유형화!$F$71*hourly1!B5731/hourly1!$B$8763+유형화!$F$72*hourly1!C5731/hourly1!$C$8763+유형화!$F$73*hourly1!D5731/hourly1!$D$8763+유형화!$F$74*hourly1!E5731/hourly1!$E$8763</f>
        <v>704.86238329162109</v>
      </c>
      <c r="C5730" s="441">
        <f>hourly1!$F5731*유형화!$G$71/hourly1!$F$8763+유형화!$G$72*hourly1!$G5731/hourly1!$F$8763+유형화!$G$74*hourly1!I5731/hourly1!$I$8763</f>
        <v>0.3451982335617344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443">
        <f>유형화!$F$71*hourly1!B5732/hourly1!$B$8763+유형화!$F$72*hourly1!C5732/hourly1!$C$8763+유형화!$F$73*hourly1!D5732/hourly1!$D$8763+유형화!$F$74*hourly1!E5732/hourly1!$E$8763</f>
        <v>469.48564296740938</v>
      </c>
      <c r="C5731" s="441">
        <f>hourly1!$F5732*유형화!$G$71/hourly1!$F$8763+유형화!$G$72*hourly1!$G5732/hourly1!$F$8763+유형화!$G$74*hourly1!I5732/hourly1!$I$8763</f>
        <v>0.44021246797994396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443">
        <f>유형화!$F$71*hourly1!B5733/hourly1!$B$8763+유형화!$F$72*hourly1!C5733/hourly1!$C$8763+유형화!$F$73*hourly1!D5733/hourly1!$D$8763+유형화!$F$74*hourly1!E5733/hourly1!$E$8763</f>
        <v>211.36340998775518</v>
      </c>
      <c r="C5732" s="441">
        <f>hourly1!$F5733*유형화!$G$71/hourly1!$F$8763+유형화!$G$72*hourly1!$G5733/hourly1!$F$8763+유형화!$G$74*hourly1!I5733/hourly1!$I$8763</f>
        <v>0.53138332274834388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443">
        <f>유형화!$F$71*hourly1!B5734/hourly1!$B$8763+유형화!$F$72*hourly1!C5734/hourly1!$C$8763+유형화!$F$73*hourly1!D5734/hourly1!$D$8763+유형화!$F$74*hourly1!E5734/hourly1!$E$8763</f>
        <v>216.67798778220495</v>
      </c>
      <c r="C5733" s="441">
        <f>hourly1!$F5734*유형화!$G$71/hourly1!$F$8763+유형화!$G$72*hourly1!$G5734/hourly1!$F$8763+유형화!$G$74*hourly1!I5734/hourly1!$I$8763</f>
        <v>0.5353799427518201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443">
        <f>유형화!$F$71*hourly1!B5735/hourly1!$B$8763+유형화!$F$72*hourly1!C5735/hourly1!$C$8763+유형화!$F$73*hourly1!D5735/hourly1!$D$8763+유형화!$F$74*hourly1!E5735/hourly1!$E$8763</f>
        <v>95.83168083368777</v>
      </c>
      <c r="C5734" s="441">
        <f>hourly1!$F5735*유형화!$G$71/hourly1!$F$8763+유형화!$G$72*hourly1!$G5735/hourly1!$F$8763+유형화!$G$74*hourly1!I5735/hourly1!$I$8763</f>
        <v>0.46405804963027769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443">
        <f>유형화!$F$71*hourly1!B5736/hourly1!$B$8763+유형화!$F$72*hourly1!C5736/hourly1!$C$8763+유형화!$F$73*hourly1!D5736/hourly1!$D$8763+유형화!$F$74*hourly1!E5736/hourly1!$E$8763</f>
        <v>85.899184155410083</v>
      </c>
      <c r="C5735" s="441">
        <f>hourly1!$F5736*유형화!$G$71/hourly1!$F$8763+유형화!$G$72*hourly1!$G5736/hourly1!$F$8763+유형화!$G$74*hourly1!I5736/hourly1!$I$8763</f>
        <v>0.39670106115607007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443">
        <f>유형화!$F$71*hourly1!B5737/hourly1!$B$8763+유형화!$F$72*hourly1!C5737/hourly1!$C$8763+유형화!$F$73*hourly1!D5737/hourly1!$D$8763+유형화!$F$74*hourly1!E5737/hourly1!$E$8763</f>
        <v>81.142230778905983</v>
      </c>
      <c r="C5736" s="441">
        <f>hourly1!$F5737*유형화!$G$71/hourly1!$F$8763+유형화!$G$72*hourly1!$G5737/hourly1!$F$8763+유형화!$G$74*hourly1!I5737/hourly1!$I$8763</f>
        <v>0.31760059793338591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443">
        <f>유형화!$F$71*hourly1!B5738/hourly1!$B$8763+유형화!$F$72*hourly1!C5738/hourly1!$C$8763+유형화!$F$73*hourly1!D5738/hourly1!$D$8763+유형화!$F$74*hourly1!E5738/hourly1!$E$8763</f>
        <v>78.543151679405511</v>
      </c>
      <c r="C5737" s="441">
        <f>hourly1!$F5738*유형화!$G$71/hourly1!$F$8763+유형화!$G$72*hourly1!$G5738/hourly1!$F$8763+유형화!$G$74*hourly1!I5738/hourly1!$I$8763</f>
        <v>0.29396065064762877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443">
        <f>유형화!$F$71*hourly1!B5739/hourly1!$B$8763+유형화!$F$72*hourly1!C5739/hourly1!$C$8763+유형화!$F$73*hourly1!D5739/hourly1!$D$8763+유형화!$F$74*hourly1!E5739/hourly1!$E$8763</f>
        <v>77.14078932394392</v>
      </c>
      <c r="C5738" s="441">
        <f>hourly1!$F5739*유형화!$G$71/hourly1!$F$8763+유형화!$G$72*hourly1!$G5739/hourly1!$F$8763+유형화!$G$74*hourly1!I5739/hourly1!$I$8763</f>
        <v>0.25113758227032262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443">
        <f>유형화!$F$71*hourly1!B5740/hourly1!$B$8763+유형화!$F$72*hourly1!C5740/hourly1!$C$8763+유형화!$F$73*hourly1!D5740/hourly1!$D$8763+유형화!$F$74*hourly1!E5740/hourly1!$E$8763</f>
        <v>75.504113687740144</v>
      </c>
      <c r="C5739" s="441">
        <f>hourly1!$F5740*유형화!$G$71/hourly1!$F$8763+유형화!$G$72*hourly1!$G5740/hourly1!$F$8763+유형화!$G$74*hourly1!I5740/hourly1!$I$8763</f>
        <v>0.23665354903222197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443">
        <f>유형화!$F$71*hourly1!B5741/hourly1!$B$8763+유형화!$F$72*hourly1!C5741/hourly1!$C$8763+유형화!$F$73*hourly1!D5741/hourly1!$D$8763+유형화!$F$74*hourly1!E5741/hourly1!$E$8763</f>
        <v>75.004287609060498</v>
      </c>
      <c r="C5740" s="441">
        <f>hourly1!$F5741*유형화!$G$71/hourly1!$F$8763+유형화!$G$72*hourly1!$G5741/hourly1!$F$8763+유형화!$G$74*hourly1!I5741/hourly1!$I$8763</f>
        <v>0.23241891225464872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443">
        <f>유형화!$F$71*hourly1!B5742/hourly1!$B$8763+유형화!$F$72*hourly1!C5742/hourly1!$C$8763+유형화!$F$73*hourly1!D5742/hourly1!$D$8763+유형화!$F$74*hourly1!E5742/hourly1!$E$8763</f>
        <v>74.967467798921248</v>
      </c>
      <c r="C5741" s="441">
        <f>hourly1!$F5742*유형화!$G$71/hourly1!$F$8763+유형화!$G$72*hourly1!$G5742/hourly1!$F$8763+유형화!$G$74*hourly1!I5742/hourly1!$I$8763</f>
        <v>0.2324411069398257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443">
        <f>유형화!$F$71*hourly1!B5743/hourly1!$B$8763+유형화!$F$72*hourly1!C5743/hourly1!$C$8763+유형화!$F$73*hourly1!D5743/hourly1!$D$8763+유형화!$F$74*hourly1!E5743/hourly1!$E$8763</f>
        <v>74.916783680767423</v>
      </c>
      <c r="C5742" s="441">
        <f>hourly1!$F5743*유형화!$G$71/hourly1!$F$8763+유형화!$G$72*hourly1!$G5743/hourly1!$F$8763+유형화!$G$74*hourly1!I5743/hourly1!$I$8763</f>
        <v>0.23143682775617666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443">
        <f>유형화!$F$71*hourly1!B5744/hourly1!$B$8763+유형화!$F$72*hourly1!C5744/hourly1!$C$8763+유형화!$F$73*hourly1!D5744/hourly1!$D$8763+유형화!$F$74*hourly1!E5744/hourly1!$E$8763</f>
        <v>75.937819980877336</v>
      </c>
      <c r="C5743" s="441">
        <f>hourly1!$F5744*유형화!$G$71/hourly1!$F$8763+유형화!$G$72*hourly1!$G5744/hourly1!$F$8763+유형화!$G$74*hourly1!I5744/hourly1!$I$8763</f>
        <v>0.36917649819339982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443">
        <f>유형화!$F$71*hourly1!B5745/hourly1!$B$8763+유형화!$F$72*hourly1!C5745/hourly1!$C$8763+유형화!$F$73*hourly1!D5745/hourly1!$D$8763+유형화!$F$74*hourly1!E5745/hourly1!$E$8763</f>
        <v>82.853269353292958</v>
      </c>
      <c r="C5744" s="441">
        <f>hourly1!$F5745*유형화!$G$71/hourly1!$F$8763+유형화!$G$72*hourly1!$G5745/hourly1!$F$8763+유형화!$G$74*hourly1!I5745/hourly1!$I$8763</f>
        <v>0.6150195063876821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443">
        <f>유형화!$F$71*hourly1!B5746/hourly1!$B$8763+유형화!$F$72*hourly1!C5746/hourly1!$C$8763+유형화!$F$73*hourly1!D5746/hourly1!$D$8763+유형화!$F$74*hourly1!E5746/hourly1!$E$8763</f>
        <v>239.72864417790674</v>
      </c>
      <c r="C5745" s="441">
        <f>hourly1!$F5746*유형화!$G$71/hourly1!$F$8763+유형화!$G$72*hourly1!$G5746/hourly1!$F$8763+유형화!$G$74*hourly1!I5746/hourly1!$I$8763</f>
        <v>0.53954114301641709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443">
        <f>유형화!$F$71*hourly1!B5747/hourly1!$B$8763+유형화!$F$72*hourly1!C5747/hourly1!$C$8763+유형화!$F$73*hourly1!D5747/hourly1!$D$8763+유형화!$F$74*hourly1!E5747/hourly1!$E$8763</f>
        <v>509.05660732901083</v>
      </c>
      <c r="C5746" s="441">
        <f>hourly1!$F5747*유형화!$G$71/hourly1!$F$8763+유형화!$G$72*hourly1!$G5747/hourly1!$F$8763+유형화!$G$74*hourly1!I5747/hourly1!$I$8763</f>
        <v>0.48393696803800257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443">
        <f>유형화!$F$71*hourly1!B5748/hourly1!$B$8763+유형화!$F$72*hourly1!C5748/hourly1!$C$8763+유형화!$F$73*hourly1!D5748/hourly1!$D$8763+유형화!$F$74*hourly1!E5748/hourly1!$E$8763</f>
        <v>728.62832797447595</v>
      </c>
      <c r="C5747" s="441">
        <f>hourly1!$F5748*유형화!$G$71/hourly1!$F$8763+유형화!$G$72*hourly1!$G5748/hourly1!$F$8763+유형화!$G$74*hourly1!I5748/hourly1!$I$8763</f>
        <v>0.42047381270559148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443">
        <f>유형화!$F$71*hourly1!B5749/hourly1!$B$8763+유형화!$F$72*hourly1!C5749/hourly1!$C$8763+유형화!$F$73*hourly1!D5749/hourly1!$D$8763+유형화!$F$74*hourly1!E5749/hourly1!$E$8763</f>
        <v>836.88851912994051</v>
      </c>
      <c r="C5748" s="441">
        <f>hourly1!$F5749*유형화!$G$71/hourly1!$F$8763+유형화!$G$72*hourly1!$G5749/hourly1!$F$8763+유형화!$G$74*hourly1!I5749/hourly1!$I$8763</f>
        <v>0.39669141920267348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443">
        <f>유형화!$F$71*hourly1!B5750/hourly1!$B$8763+유형화!$F$72*hourly1!C5750/hourly1!$C$8763+유형화!$F$73*hourly1!D5750/hourly1!$D$8763+유형화!$F$74*hourly1!E5750/hourly1!$E$8763</f>
        <v>786.94434197624537</v>
      </c>
      <c r="C5749" s="441">
        <f>hourly1!$F5750*유형화!$G$71/hourly1!$F$8763+유형화!$G$72*hourly1!$G5750/hourly1!$F$8763+유형화!$G$74*hourly1!I5750/hourly1!$I$8763</f>
        <v>0.38478427381132052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443">
        <f>유형화!$F$71*hourly1!B5751/hourly1!$B$8763+유형화!$F$72*hourly1!C5751/hourly1!$C$8763+유형화!$F$73*hourly1!D5751/hourly1!$D$8763+유형화!$F$74*hourly1!E5751/hourly1!$E$8763</f>
        <v>536.52891946865088</v>
      </c>
      <c r="C5750" s="441">
        <f>hourly1!$F5751*유형화!$G$71/hourly1!$F$8763+유형화!$G$72*hourly1!$G5751/hourly1!$F$8763+유형화!$G$74*hourly1!I5751/hourly1!$I$8763</f>
        <v>0.46793441810176994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443">
        <f>유형화!$F$71*hourly1!B5752/hourly1!$B$8763+유형화!$F$72*hourly1!C5752/hourly1!$C$8763+유형화!$F$73*hourly1!D5752/hourly1!$D$8763+유형화!$F$74*hourly1!E5752/hourly1!$E$8763</f>
        <v>697.20836011972824</v>
      </c>
      <c r="C5751" s="441">
        <f>hourly1!$F5752*유형화!$G$71/hourly1!$F$8763+유형화!$G$72*hourly1!$G5752/hourly1!$F$8763+유형화!$G$74*hourly1!I5752/hourly1!$I$8763</f>
        <v>0.44018287506637466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443">
        <f>유형화!$F$71*hourly1!B5753/hourly1!$B$8763+유형화!$F$72*hourly1!C5753/hourly1!$C$8763+유형화!$F$73*hourly1!D5753/hourly1!$D$8763+유형화!$F$74*hourly1!E5753/hourly1!$E$8763</f>
        <v>907.41934549217217</v>
      </c>
      <c r="C5752" s="441">
        <f>hourly1!$F5753*유형화!$G$71/hourly1!$F$8763+유형화!$G$72*hourly1!$G5753/hourly1!$F$8763+유형화!$G$74*hourly1!I5753/hourly1!$I$8763</f>
        <v>0.34518258812792169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443">
        <f>유형화!$F$71*hourly1!B5754/hourly1!$B$8763+유형화!$F$72*hourly1!C5754/hourly1!$C$8763+유형화!$F$73*hourly1!D5754/hourly1!$D$8763+유형화!$F$74*hourly1!E5754/hourly1!$E$8763</f>
        <v>823.42169693741471</v>
      </c>
      <c r="C5753" s="441">
        <f>hourly1!$F5754*유형화!$G$71/hourly1!$F$8763+유형화!$G$72*hourly1!$G5754/hourly1!$F$8763+유형화!$G$74*hourly1!I5754/hourly1!$I$8763</f>
        <v>0.32937154315286127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443">
        <f>유형화!$F$71*hourly1!B5755/hourly1!$B$8763+유형화!$F$72*hourly1!C5755/hourly1!$C$8763+유형화!$F$73*hourly1!D5755/hourly1!$D$8763+유형화!$F$74*hourly1!E5755/hourly1!$E$8763</f>
        <v>741.48090794614154</v>
      </c>
      <c r="C5754" s="441">
        <f>hourly1!$F5755*유형화!$G$71/hourly1!$F$8763+유형화!$G$72*hourly1!$G5755/hourly1!$F$8763+유형화!$G$74*hourly1!I5755/hourly1!$I$8763</f>
        <v>0.34518913737928542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443">
        <f>유형화!$F$71*hourly1!B5756/hourly1!$B$8763+유형화!$F$72*hourly1!C5756/hourly1!$C$8763+유형화!$F$73*hourly1!D5756/hourly1!$D$8763+유형화!$F$74*hourly1!E5756/hourly1!$E$8763</f>
        <v>460.3160208264033</v>
      </c>
      <c r="C5755" s="441">
        <f>hourly1!$F5756*유형화!$G$71/hourly1!$F$8763+유형화!$G$72*hourly1!$G5756/hourly1!$F$8763+유형화!$G$74*hourly1!I5756/hourly1!$I$8763</f>
        <v>0.44022732507794426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443">
        <f>유형화!$F$71*hourly1!B5757/hourly1!$B$8763+유형화!$F$72*hourly1!C5757/hourly1!$C$8763+유형화!$F$73*hourly1!D5757/hourly1!$D$8763+유형화!$F$74*hourly1!E5757/hourly1!$E$8763</f>
        <v>215.22513504342288</v>
      </c>
      <c r="C5756" s="441">
        <f>hourly1!$F5757*유형화!$G$71/hourly1!$F$8763+유형화!$G$72*hourly1!$G5757/hourly1!$F$8763+유형화!$G$74*hourly1!I5757/hourly1!$I$8763</f>
        <v>0.53140945911258242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443">
        <f>유형화!$F$71*hourly1!B5758/hourly1!$B$8763+유형화!$F$72*hourly1!C5758/hourly1!$C$8763+유형화!$F$73*hourly1!D5758/hourly1!$D$8763+유형화!$F$74*hourly1!E5758/hourly1!$E$8763</f>
        <v>213.66150798842065</v>
      </c>
      <c r="C5757" s="441">
        <f>hourly1!$F5758*유형화!$G$71/hourly1!$F$8763+유형화!$G$72*hourly1!$G5758/hourly1!$F$8763+유형화!$G$74*hourly1!I5758/hourly1!$I$8763</f>
        <v>0.53541960210730022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443">
        <f>유형화!$F$71*hourly1!B5759/hourly1!$B$8763+유형화!$F$72*hourly1!C5759/hourly1!$C$8763+유형화!$F$73*hourly1!D5759/hourly1!$D$8763+유형화!$F$74*hourly1!E5759/hourly1!$E$8763</f>
        <v>92.490788905396698</v>
      </c>
      <c r="C5758" s="441">
        <f>hourly1!$F5759*유형화!$G$71/hourly1!$F$8763+유형화!$G$72*hourly1!$G5759/hourly1!$F$8763+유형화!$G$74*hourly1!I5759/hourly1!$I$8763</f>
        <v>0.4640955259019699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443">
        <f>유형화!$F$71*hourly1!B5760/hourly1!$B$8763+유형화!$F$72*hourly1!C5760/hourly1!$C$8763+유형화!$F$73*hourly1!D5760/hourly1!$D$8763+유형화!$F$74*hourly1!E5760/hourly1!$E$8763</f>
        <v>84.422952992518859</v>
      </c>
      <c r="C5759" s="441">
        <f>hourly1!$F5760*유형화!$G$71/hourly1!$F$8763+유형화!$G$72*hourly1!$G5760/hourly1!$F$8763+유형화!$G$74*hourly1!I5760/hourly1!$I$8763</f>
        <v>0.39673811293924854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443">
        <f>유형화!$F$71*hourly1!B5761/hourly1!$B$8763+유형화!$F$72*hourly1!C5761/hourly1!$C$8763+유형화!$F$73*hourly1!D5761/hourly1!$D$8763+유형화!$F$74*hourly1!E5761/hourly1!$E$8763</f>
        <v>79.406098447628352</v>
      </c>
      <c r="C5760" s="441">
        <f>hourly1!$F5761*유형화!$G$71/hourly1!$F$8763+유형화!$G$72*hourly1!$G5761/hourly1!$F$8763+유형화!$G$74*hourly1!I5761/hourly1!$I$8763</f>
        <v>0.31762594596181143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443">
        <f>유형화!$F$71*hourly1!B5762/hourly1!$B$8763+유형화!$F$72*hourly1!C5762/hourly1!$C$8763+유형화!$F$73*hourly1!D5762/hourly1!$D$8763+유형화!$F$74*hourly1!E5762/hourly1!$E$8763</f>
        <v>76.673943708568714</v>
      </c>
      <c r="C5761" s="441">
        <f>hourly1!$F5762*유형화!$G$71/hourly1!$F$8763+유형화!$G$72*hourly1!$G5762/hourly1!$F$8763+유형화!$G$74*hourly1!I5762/hourly1!$I$8763</f>
        <v>0.2939859986760549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443">
        <f>유형화!$F$71*hourly1!B5763/hourly1!$B$8763+유형화!$F$72*hourly1!C5763/hourly1!$C$8763+유형화!$F$73*hourly1!D5763/hourly1!$D$8763+유형화!$F$74*hourly1!E5763/hourly1!$E$8763</f>
        <v>76.04621524101195</v>
      </c>
      <c r="C5762" s="441">
        <f>hourly1!$F5763*유형화!$G$71/hourly1!$F$8763+유형화!$G$72*hourly1!$G5763/hourly1!$F$8763+유형화!$G$74*hourly1!I5763/hourly1!$I$8763</f>
        <v>0.25115146910886232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443">
        <f>유형화!$F$71*hourly1!B5764/hourly1!$B$8763+유형화!$F$72*hourly1!C5764/hourly1!$C$8763+유형화!$F$73*hourly1!D5764/hourly1!$D$8763+유형화!$F$74*hourly1!E5764/hourly1!$E$8763</f>
        <v>75.060607509173067</v>
      </c>
      <c r="C5763" s="441">
        <f>hourly1!$F5764*유형화!$G$71/hourly1!$F$8763+유형화!$G$72*hourly1!$G5764/hourly1!$F$8763+유형화!$G$74*hourly1!I5764/hourly1!$I$8763</f>
        <v>0.2366641612450798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443">
        <f>유형화!$F$71*hourly1!B5765/hourly1!$B$8763+유형화!$F$72*hourly1!C5765/hourly1!$C$8763+유형화!$F$73*hourly1!D5765/hourly1!$D$8763+유형화!$F$74*hourly1!E5765/hourly1!$E$8763</f>
        <v>75.010515882814744</v>
      </c>
      <c r="C5764" s="441">
        <f>hourly1!$F5765*유형화!$G$71/hourly1!$F$8763+유형화!$G$72*hourly1!$G5765/hourly1!$F$8763+유형화!$G$74*hourly1!I5765/hourly1!$I$8763</f>
        <v>0.23243595243643761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443">
        <f>유형화!$F$71*hourly1!B5766/hourly1!$B$8763+유형화!$F$72*hourly1!C5766/hourly1!$C$8763+유형화!$F$73*hourly1!D5766/hourly1!$D$8763+유형화!$F$74*hourly1!E5766/hourly1!$E$8763</f>
        <v>74.983228080681428</v>
      </c>
      <c r="C5765" s="441">
        <f>hourly1!$F5766*유형화!$G$71/hourly1!$F$8763+유형화!$G$72*hourly1!$G5766/hourly1!$F$8763+유형화!$G$74*hourly1!I5766/hourly1!$I$8763</f>
        <v>0.23245523634323068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443">
        <f>유형화!$F$71*hourly1!B5767/hourly1!$B$8763+유형화!$F$72*hourly1!C5767/hourly1!$C$8763+유형화!$F$73*hourly1!D5767/hourly1!$D$8763+유형화!$F$74*hourly1!E5767/hourly1!$E$8763</f>
        <v>74.941881633224597</v>
      </c>
      <c r="C5766" s="441">
        <f>hourly1!$F5767*유형화!$G$71/hourly1!$F$8763+유형화!$G$72*hourly1!$G5767/hourly1!$F$8763+유형화!$G$74*hourly1!I5767/hourly1!$I$8763</f>
        <v>0.23144070879402182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443">
        <f>유형화!$F$71*hourly1!B5768/hourly1!$B$8763+유형화!$F$72*hourly1!C5768/hourly1!$C$8763+유형화!$F$73*hourly1!D5768/hourly1!$D$8763+유형화!$F$74*hourly1!E5768/hourly1!$E$8763</f>
        <v>75.977535890912975</v>
      </c>
      <c r="C5767" s="441">
        <f>hourly1!$F5768*유형화!$G$71/hourly1!$F$8763+유형화!$G$72*hourly1!$G5768/hourly1!$F$8763+유형화!$G$74*hourly1!I5768/hourly1!$I$8763</f>
        <v>0.3691703127893341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443">
        <f>유형화!$F$71*hourly1!B5769/hourly1!$B$8763+유형화!$F$72*hourly1!C5769/hourly1!$C$8763+유형화!$F$73*hourly1!D5769/hourly1!$D$8763+유형화!$F$74*hourly1!E5769/hourly1!$E$8763</f>
        <v>82.919630951087925</v>
      </c>
      <c r="C5768" s="441">
        <f>hourly1!$F5769*유형화!$G$71/hourly1!$F$8763+유형화!$G$72*hourly1!$G5769/hourly1!$F$8763+유형화!$G$74*hourly1!I5769/hourly1!$I$8763</f>
        <v>0.61500434608359955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443">
        <f>유형화!$F$71*hourly1!B5770/hourly1!$B$8763+유형화!$F$72*hourly1!C5770/hourly1!$C$8763+유형화!$F$73*hourly1!D5770/hourly1!$D$8763+유형화!$F$74*hourly1!E5770/hourly1!$E$8763</f>
        <v>240.83935979116737</v>
      </c>
      <c r="C5769" s="441">
        <f>hourly1!$F5770*유형화!$G$71/hourly1!$F$8763+유형화!$G$72*hourly1!$G5770/hourly1!$F$8763+유형화!$G$74*hourly1!I5770/hourly1!$I$8763</f>
        <v>0.53954520597791122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443">
        <f>유형화!$F$71*hourly1!B5771/hourly1!$B$8763+유형화!$F$72*hourly1!C5771/hourly1!$C$8763+유형화!$F$73*hourly1!D5771/hourly1!$D$8763+유형화!$F$74*hourly1!E5771/hourly1!$E$8763</f>
        <v>532.87939402002689</v>
      </c>
      <c r="C5770" s="441">
        <f>hourly1!$F5771*유형화!$G$71/hourly1!$F$8763+유형화!$G$72*hourly1!$G5771/hourly1!$F$8763+유형화!$G$74*hourly1!I5771/hourly1!$I$8763</f>
        <v>0.48391829054337221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443">
        <f>유형화!$F$71*hourly1!B5772/hourly1!$B$8763+유형화!$F$72*hourly1!C5772/hourly1!$C$8763+유형화!$F$73*hourly1!D5772/hourly1!$D$8763+유형화!$F$74*hourly1!E5772/hourly1!$E$8763</f>
        <v>794.63131682314861</v>
      </c>
      <c r="C5771" s="441">
        <f>hourly1!$F5772*유형화!$G$71/hourly1!$F$8763+유형화!$G$72*hourly1!$G5772/hourly1!$F$8763+유형화!$G$74*hourly1!I5772/hourly1!$I$8763</f>
        <v>0.42042990846496764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443">
        <f>유형화!$F$71*hourly1!B5773/hourly1!$B$8763+유형화!$F$72*hourly1!C5773/hourly1!$C$8763+유형화!$F$73*hourly1!D5773/hourly1!$D$8763+유형화!$F$74*hourly1!E5773/hourly1!$E$8763</f>
        <v>919.18009826947969</v>
      </c>
      <c r="C5772" s="441">
        <f>hourly1!$F5773*유형화!$G$71/hourly1!$F$8763+유형화!$G$72*hourly1!$G5773/hourly1!$F$8763+유형화!$G$74*hourly1!I5773/hourly1!$I$8763</f>
        <v>0.39661707307145294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443">
        <f>유형화!$F$71*hourly1!B5774/hourly1!$B$8763+유형화!$F$72*hourly1!C5774/hourly1!$C$8763+유형화!$F$73*hourly1!D5774/hourly1!$D$8763+유형화!$F$74*hourly1!E5774/hourly1!$E$8763</f>
        <v>853.43723371094279</v>
      </c>
      <c r="C5773" s="441">
        <f>hourly1!$F5774*유형화!$G$71/hourly1!$F$8763+유형화!$G$72*hourly1!$G5774/hourly1!$F$8763+유형화!$G$74*hourly1!I5774/hourly1!$I$8763</f>
        <v>0.38469870905507758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443">
        <f>유형화!$F$71*hourly1!B5775/hourly1!$B$8763+유형화!$F$72*hourly1!C5775/hourly1!$C$8763+유형화!$F$73*hourly1!D5775/hourly1!$D$8763+유형화!$F$74*hourly1!E5775/hourly1!$E$8763</f>
        <v>639.90424112337053</v>
      </c>
      <c r="C5774" s="441">
        <f>hourly1!$F5775*유형화!$G$71/hourly1!$F$8763+유형화!$G$72*hourly1!$G5775/hourly1!$F$8763+유형화!$G$74*hourly1!I5775/hourly1!$I$8763</f>
        <v>0.46780488846368806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443">
        <f>유형화!$F$71*hourly1!B5776/hourly1!$B$8763+유형화!$F$72*hourly1!C5776/hourly1!$C$8763+유형화!$F$73*hourly1!D5776/hourly1!$D$8763+유형화!$F$74*hourly1!E5776/hourly1!$E$8763</f>
        <v>767.10061669624849</v>
      </c>
      <c r="C5775" s="441">
        <f>hourly1!$F5776*유형화!$G$71/hourly1!$F$8763+유형화!$G$72*hourly1!$G5776/hourly1!$F$8763+유형화!$G$74*hourly1!I5776/hourly1!$I$8763</f>
        <v>0.44005583171816232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443">
        <f>유형화!$F$71*hourly1!B5777/hourly1!$B$8763+유형화!$F$72*hourly1!C5777/hourly1!$C$8763+유형화!$F$73*hourly1!D5777/hourly1!$D$8763+유형화!$F$74*hourly1!E5777/hourly1!$E$8763</f>
        <v>977.33236896960148</v>
      </c>
      <c r="C5776" s="441">
        <f>hourly1!$F5777*유형화!$G$71/hourly1!$F$8763+유형화!$G$72*hourly1!$G5777/hourly1!$F$8763+유형화!$G$74*hourly1!I5777/hourly1!$I$8763</f>
        <v>0.34509423387572757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443">
        <f>유형화!$F$71*hourly1!B5778/hourly1!$B$8763+유형화!$F$72*hourly1!C5778/hourly1!$C$8763+유형화!$F$73*hourly1!D5778/hourly1!$D$8763+유형화!$F$74*hourly1!E5778/hourly1!$E$8763</f>
        <v>900.4337214186686</v>
      </c>
      <c r="C5777" s="441">
        <f>hourly1!$F5778*유형화!$G$71/hourly1!$F$8763+유형화!$G$72*hourly1!$G5778/hourly1!$F$8763+유형화!$G$74*hourly1!I5778/hourly1!$I$8763</f>
        <v>0.32929671189190945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443">
        <f>유형화!$F$71*hourly1!B5779/hourly1!$B$8763+유형화!$F$72*hourly1!C5779/hourly1!$C$8763+유형화!$F$73*hourly1!D5779/hourly1!$D$8763+유형화!$F$74*hourly1!E5779/hourly1!$E$8763</f>
        <v>814.28246617340403</v>
      </c>
      <c r="C5778" s="441">
        <f>hourly1!$F5779*유형화!$G$71/hourly1!$F$8763+유형화!$G$72*hourly1!$G5779/hourly1!$F$8763+유형화!$G$74*hourly1!I5779/hourly1!$I$8763</f>
        <v>0.34511297201157431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443">
        <f>유형화!$F$71*hourly1!B5780/hourly1!$B$8763+유형화!$F$72*hourly1!C5780/hourly1!$C$8763+유형화!$F$73*hourly1!D5780/hourly1!$D$8763+유형화!$F$74*hourly1!E5780/hourly1!$E$8763</f>
        <v>603.5496523824014</v>
      </c>
      <c r="C5779" s="441">
        <f>hourly1!$F5780*유형화!$G$71/hourly1!$F$8763+유형화!$G$72*hourly1!$G5780/hourly1!$F$8763+유형화!$G$74*hourly1!I5780/hourly1!$I$8763</f>
        <v>0.4401098630419128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443">
        <f>유형화!$F$71*hourly1!B5781/hourly1!$B$8763+유형화!$F$72*hourly1!C5781/hourly1!$C$8763+유형화!$F$73*hourly1!D5781/hourly1!$D$8763+유형화!$F$74*hourly1!E5781/hourly1!$E$8763</f>
        <v>230.76748924756436</v>
      </c>
      <c r="C5780" s="441">
        <f>hourly1!$F5781*유형화!$G$71/hourly1!$F$8763+유형화!$G$72*hourly1!$G5781/hourly1!$F$8763+유형화!$G$74*hourly1!I5781/hourly1!$I$8763</f>
        <v>0.53127119713934889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443">
        <f>유형화!$F$71*hourly1!B5782/hourly1!$B$8763+유형화!$F$72*hourly1!C5782/hourly1!$C$8763+유형화!$F$73*hourly1!D5782/hourly1!$D$8763+유형화!$F$74*hourly1!E5782/hourly1!$E$8763</f>
        <v>231.23913115677803</v>
      </c>
      <c r="C5781" s="441">
        <f>hourly1!$F5782*유형화!$G$71/hourly1!$F$8763+유형화!$G$72*hourly1!$G5782/hourly1!$F$8763+유형화!$G$74*hourly1!I5782/hourly1!$I$8763</f>
        <v>0.53528673720232012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443">
        <f>유형화!$F$71*hourly1!B5783/hourly1!$B$8763+유형화!$F$72*hourly1!C5783/hourly1!$C$8763+유형화!$F$73*hourly1!D5783/hourly1!$D$8763+유형화!$F$74*hourly1!E5783/hourly1!$E$8763</f>
        <v>104.92118354810934</v>
      </c>
      <c r="C5782" s="441">
        <f>hourly1!$F5783*유형화!$G$71/hourly1!$F$8763+유형화!$G$72*hourly1!$G5783/hourly1!$F$8763+유형화!$G$74*hourly1!I5783/hourly1!$I$8763</f>
        <v>0.46400486728355528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443">
        <f>유형화!$F$71*hourly1!B5784/hourly1!$B$8763+유형화!$F$72*hourly1!C5784/hourly1!$C$8763+유형화!$F$73*hourly1!D5784/hourly1!$D$8763+유형화!$F$74*hourly1!E5784/hourly1!$E$8763</f>
        <v>89.685238467905819</v>
      </c>
      <c r="C5783" s="441">
        <f>hourly1!$F5784*유형화!$G$71/hourly1!$F$8763+유형화!$G$72*hourly1!$G5784/hourly1!$F$8763+유형화!$G$74*hourly1!I5784/hourly1!$I$8763</f>
        <v>0.39664624149650729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443">
        <f>유형화!$F$71*hourly1!B5785/hourly1!$B$8763+유형화!$F$72*hourly1!C5785/hourly1!$C$8763+유형화!$F$73*hourly1!D5785/hourly1!$D$8763+유형화!$F$74*hourly1!E5785/hourly1!$E$8763</f>
        <v>84.366510599347251</v>
      </c>
      <c r="C5784" s="441">
        <f>hourly1!$F5785*유형화!$G$71/hourly1!$F$8763+유형화!$G$72*hourly1!$G5785/hourly1!$F$8763+유형화!$G$74*hourly1!I5785/hourly1!$I$8763</f>
        <v>0.31757385515698355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443">
        <f>유형화!$F$71*hourly1!B5786/hourly1!$B$8763+유형화!$F$72*hourly1!C5786/hourly1!$C$8763+유형화!$F$73*hourly1!D5786/hourly1!$D$8763+유형화!$F$74*hourly1!E5786/hourly1!$E$8763</f>
        <v>79.804363512066416</v>
      </c>
      <c r="C5785" s="441">
        <f>hourly1!$F5786*유형화!$G$71/hourly1!$F$8763+유형화!$G$72*hourly1!$G5786/hourly1!$F$8763+유형화!$G$74*hourly1!I5786/hourly1!$I$8763</f>
        <v>0.29395149382396291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443">
        <f>유형화!$F$71*hourly1!B5787/hourly1!$B$8763+유형화!$F$72*hourly1!C5787/hourly1!$C$8763+유형화!$F$73*hourly1!D5787/hourly1!$D$8763+유형화!$F$74*hourly1!E5787/hourly1!$E$8763</f>
        <v>76.728794229028466</v>
      </c>
      <c r="C5786" s="441">
        <f>hourly1!$F5787*유형화!$G$71/hourly1!$F$8763+유형화!$G$72*hourly1!$G5787/hourly1!$F$8763+유형화!$G$74*hourly1!I5787/hourly1!$I$8763</f>
        <v>0.25114067497235548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443">
        <f>유형화!$F$71*hourly1!B5788/hourly1!$B$8763+유형화!$F$72*hourly1!C5788/hourly1!$C$8763+유형화!$F$73*hourly1!D5788/hourly1!$D$8763+유형화!$F$74*hourly1!E5788/hourly1!$E$8763</f>
        <v>75.047838125996563</v>
      </c>
      <c r="C5787" s="441">
        <f>hourly1!$F5788*유형화!$G$71/hourly1!$F$8763+유형화!$G$72*hourly1!$G5788/hourly1!$F$8763+유형화!$G$74*hourly1!I5788/hourly1!$I$8763</f>
        <v>0.23666367611534916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443">
        <f>유형화!$F$71*hourly1!B5789/hourly1!$B$8763+유형화!$F$72*hourly1!C5789/hourly1!$C$8763+유형화!$F$73*hourly1!D5789/hourly1!$D$8763+유형화!$F$74*hourly1!E5789/hourly1!$E$8763</f>
        <v>74.904450371552386</v>
      </c>
      <c r="C5788" s="441">
        <f>hourly1!$F5789*유형화!$G$71/hourly1!$F$8763+유형화!$G$72*hourly1!$G5789/hourly1!$F$8763+유형화!$G$74*hourly1!I5789/hourly1!$I$8763</f>
        <v>0.23246718266284772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443">
        <f>유형화!$F$71*hourly1!B5790/hourly1!$B$8763+유형화!$F$72*hourly1!C5790/hourly1!$C$8763+유형화!$F$73*hourly1!D5790/hourly1!$D$8763+유형화!$F$74*hourly1!E5790/hourly1!$E$8763</f>
        <v>74.85037246039397</v>
      </c>
      <c r="C5789" s="441">
        <f>hourly1!$F5790*유형화!$G$71/hourly1!$F$8763+유형화!$G$72*hourly1!$G5790/hourly1!$F$8763+유형화!$G$74*hourly1!I5790/hourly1!$I$8763</f>
        <v>0.2325113294683363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443">
        <f>유형화!$F$71*hourly1!B5791/hourly1!$B$8763+유형화!$F$72*hourly1!C5791/hourly1!$C$8763+유형화!$F$73*hourly1!D5791/hourly1!$D$8763+유형화!$F$74*hourly1!E5791/hourly1!$E$8763</f>
        <v>74.831825097227792</v>
      </c>
      <c r="C5790" s="441">
        <f>hourly1!$F5791*유형화!$G$71/hourly1!$F$8763+유형화!$G$72*hourly1!$G5791/hourly1!$F$8763+유형화!$G$74*hourly1!I5791/hourly1!$I$8763</f>
        <v>0.23148612906505334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443">
        <f>유형화!$F$71*hourly1!B5792/hourly1!$B$8763+유형화!$F$72*hourly1!C5792/hourly1!$C$8763+유형화!$F$73*hourly1!D5792/hourly1!$D$8763+유형화!$F$74*hourly1!E5792/hourly1!$E$8763</f>
        <v>75.870233256781631</v>
      </c>
      <c r="C5791" s="441">
        <f>hourly1!$F5792*유형화!$G$71/hourly1!$F$8763+유형화!$G$72*hourly1!$G5792/hourly1!$F$8763+유형화!$G$74*hourly1!I5792/hourly1!$I$8763</f>
        <v>0.36926133525504612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443">
        <f>유형화!$F$71*hourly1!B5793/hourly1!$B$8763+유형화!$F$72*hourly1!C5793/hourly1!$C$8763+유형화!$F$73*hourly1!D5793/hourly1!$D$8763+유형화!$F$74*hourly1!E5793/hourly1!$E$8763</f>
        <v>82.70469567962877</v>
      </c>
      <c r="C5792" s="441">
        <f>hourly1!$F5793*유형화!$G$71/hourly1!$F$8763+유형화!$G$72*hourly1!$G5793/hourly1!$F$8763+유형화!$G$74*hourly1!I5793/hourly1!$I$8763</f>
        <v>0.61524569812459473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443">
        <f>유형화!$F$71*hourly1!B5794/hourly1!$B$8763+유형화!$F$72*hourly1!C5794/hourly1!$C$8763+유형화!$F$73*hourly1!D5794/hourly1!$D$8763+유형화!$F$74*hourly1!E5794/hourly1!$E$8763</f>
        <v>217.71215042143024</v>
      </c>
      <c r="C5793" s="441">
        <f>hourly1!$F5794*유형화!$G$71/hourly1!$F$8763+유형화!$G$72*hourly1!$G5794/hourly1!$F$8763+유형화!$G$74*hourly1!I5794/hourly1!$I$8763</f>
        <v>0.53976909334860335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443">
        <f>유형화!$F$71*hourly1!B5795/hourly1!$B$8763+유형화!$F$72*hourly1!C5795/hourly1!$C$8763+유형화!$F$73*hourly1!D5795/hourly1!$D$8763+유형화!$F$74*hourly1!E5795/hourly1!$E$8763</f>
        <v>383.00319156061903</v>
      </c>
      <c r="C5794" s="441">
        <f>hourly1!$F5795*유형화!$G$71/hourly1!$F$8763+유형화!$G$72*hourly1!$G5795/hourly1!$F$8763+유형화!$G$74*hourly1!I5795/hourly1!$I$8763</f>
        <v>0.48412883684647157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443">
        <f>유형화!$F$71*hourly1!B5796/hourly1!$B$8763+유형화!$F$72*hourly1!C5796/hourly1!$C$8763+유형화!$F$73*hourly1!D5796/hourly1!$D$8763+유형화!$F$74*hourly1!E5796/hourly1!$E$8763</f>
        <v>627.39310289048547</v>
      </c>
      <c r="C5795" s="441">
        <f>hourly1!$F5796*유형화!$G$71/hourly1!$F$8763+유형화!$G$72*hourly1!$G5796/hourly1!$F$8763+유형화!$G$74*hourly1!I5796/hourly1!$I$8763</f>
        <v>0.4205806625287658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443">
        <f>유형화!$F$71*hourly1!B5797/hourly1!$B$8763+유형화!$F$72*hourly1!C5797/hourly1!$C$8763+유형화!$F$73*hourly1!D5797/hourly1!$D$8763+유형화!$F$74*hourly1!E5797/hourly1!$E$8763</f>
        <v>789.88123865872535</v>
      </c>
      <c r="C5796" s="441">
        <f>hourly1!$F5797*유형화!$G$71/hourly1!$F$8763+유형화!$G$72*hourly1!$G5797/hourly1!$F$8763+유형화!$G$74*hourly1!I5797/hourly1!$I$8763</f>
        <v>0.39674011409938748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443">
        <f>유형화!$F$71*hourly1!B5798/hourly1!$B$8763+유형화!$F$72*hourly1!C5798/hourly1!$C$8763+유형화!$F$73*hourly1!D5798/hourly1!$D$8763+유형화!$F$74*hourly1!E5798/hourly1!$E$8763</f>
        <v>698.05319620660453</v>
      </c>
      <c r="C5797" s="441">
        <f>hourly1!$F5798*유형화!$G$71/hourly1!$F$8763+유형화!$G$72*hourly1!$G5798/hourly1!$F$8763+유형화!$G$74*hourly1!I5798/hourly1!$I$8763</f>
        <v>0.38482356931950201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443">
        <f>유형화!$F$71*hourly1!B5799/hourly1!$B$8763+유형화!$F$72*hourly1!C5799/hourly1!$C$8763+유형화!$F$73*hourly1!D5799/hourly1!$D$8763+유형화!$F$74*hourly1!E5799/hourly1!$E$8763</f>
        <v>452.32707300385175</v>
      </c>
      <c r="C5798" s="441">
        <f>hourly1!$F5799*유형화!$G$71/hourly1!$F$8763+유형화!$G$72*hourly1!$G5799/hourly1!$F$8763+유형화!$G$74*hourly1!I5799/hourly1!$I$8763</f>
        <v>0.46798305235726756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443">
        <f>유형화!$F$71*hourly1!B5800/hourly1!$B$8763+유형화!$F$72*hourly1!C5800/hourly1!$C$8763+유형화!$F$73*hourly1!D5800/hourly1!$D$8763+유형화!$F$74*hourly1!E5800/hourly1!$E$8763</f>
        <v>625.80655192499114</v>
      </c>
      <c r="C5799" s="441">
        <f>hourly1!$F5800*유형화!$G$71/hourly1!$F$8763+유형화!$G$72*hourly1!$G5800/hourly1!$F$8763+유형화!$G$74*hourly1!I5800/hourly1!$I$8763</f>
        <v>0.44022732507794426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443">
        <f>유형화!$F$71*hourly1!B5801/hourly1!$B$8763+유형화!$F$72*hourly1!C5801/hourly1!$C$8763+유형화!$F$73*hourly1!D5801/hourly1!$D$8763+유형화!$F$74*hourly1!E5801/hourly1!$E$8763</f>
        <v>846.11071373335199</v>
      </c>
      <c r="C5800" s="441">
        <f>hourly1!$F5801*유형화!$G$71/hourly1!$F$8763+유형화!$G$72*hourly1!$G5801/hourly1!$F$8763+유형화!$G$74*hourly1!I5801/hourly1!$I$8763</f>
        <v>0.345204479607017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443">
        <f>유형화!$F$71*hourly1!B5802/hourly1!$B$8763+유형화!$F$72*hourly1!C5802/hourly1!$C$8763+유형화!$F$73*hourly1!D5802/hourly1!$D$8763+유형화!$F$74*hourly1!E5802/hourly1!$E$8763</f>
        <v>750.0884257197157</v>
      </c>
      <c r="C5801" s="441">
        <f>hourly1!$F5802*유형화!$G$71/hourly1!$F$8763+유형화!$G$72*hourly1!$G5802/hourly1!$F$8763+유형화!$G$74*hourly1!I5802/hourly1!$I$8763</f>
        <v>0.32939404104411985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443">
        <f>유형화!$F$71*hourly1!B5803/hourly1!$B$8763+유형화!$F$72*hourly1!C5803/hourly1!$C$8763+유형화!$F$73*hourly1!D5803/hourly1!$D$8763+유형화!$F$74*hourly1!E5803/hourly1!$E$8763</f>
        <v>658.50583542856612</v>
      </c>
      <c r="C5802" s="441">
        <f>hourly1!$F5803*유형화!$G$71/hourly1!$F$8763+유형화!$G$72*hourly1!$G5803/hourly1!$F$8763+유형화!$G$74*hourly1!I5803/hourly1!$I$8763</f>
        <v>0.34521727490366216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443">
        <f>유형화!$F$71*hourly1!B5804/hourly1!$B$8763+유형화!$F$72*hourly1!C5804/hourly1!$C$8763+유형화!$F$73*hourly1!D5804/hourly1!$D$8763+유형화!$F$74*hourly1!E5804/hourly1!$E$8763</f>
        <v>391.48837107116123</v>
      </c>
      <c r="C5803" s="441">
        <f>hourly1!$F5804*유형화!$G$71/hourly1!$F$8763+유형화!$G$72*hourly1!$G5804/hourly1!$F$8763+유형화!$G$74*hourly1!I5804/hourly1!$I$8763</f>
        <v>0.44027135060100087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443">
        <f>유형화!$F$71*hourly1!B5805/hourly1!$B$8763+유형화!$F$72*hourly1!C5805/hourly1!$C$8763+유형화!$F$73*hourly1!D5805/hourly1!$D$8763+유형화!$F$74*hourly1!E5805/hourly1!$E$8763</f>
        <v>193.90033652723665</v>
      </c>
      <c r="C5804" s="441">
        <f>hourly1!$F5805*유형화!$G$71/hourly1!$F$8763+유형화!$G$72*hourly1!$G5805/hourly1!$F$8763+유형화!$G$74*hourly1!I5805/hourly1!$I$8763</f>
        <v>0.53148162216001571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443">
        <f>유형화!$F$71*hourly1!B5806/hourly1!$B$8763+유형화!$F$72*hourly1!C5806/hourly1!$C$8763+유형화!$F$73*hourly1!D5806/hourly1!$D$8763+유형화!$F$74*hourly1!E5806/hourly1!$E$8763</f>
        <v>196.73736911843866</v>
      </c>
      <c r="C5805" s="441">
        <f>hourly1!$F5806*유형화!$G$71/hourly1!$F$8763+유형화!$G$72*hourly1!$G5806/hourly1!$F$8763+유형화!$G$74*hourly1!I5806/hourly1!$I$8763</f>
        <v>0.53550613712300377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443">
        <f>유형화!$F$71*hourly1!B5807/hourly1!$B$8763+유형화!$F$72*hourly1!C5807/hourly1!$C$8763+유형화!$F$73*hourly1!D5807/hourly1!$D$8763+유형화!$F$74*hourly1!E5807/hourly1!$E$8763</f>
        <v>83.660582923121012</v>
      </c>
      <c r="C5806" s="441">
        <f>hourly1!$F5807*유형화!$G$71/hourly1!$F$8763+유형화!$G$72*hourly1!$G5807/hourly1!$F$8763+유형화!$G$74*hourly1!I5807/hourly1!$I$8763</f>
        <v>0.46418994427579652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443">
        <f>유형화!$F$71*hourly1!B5808/hourly1!$B$8763+유형화!$F$72*hourly1!C5808/hourly1!$C$8763+유형화!$F$73*hourly1!D5808/hourly1!$D$8763+유형화!$F$74*hourly1!E5808/hourly1!$E$8763</f>
        <v>79.034471240130827</v>
      </c>
      <c r="C5807" s="441">
        <f>hourly1!$F5808*유형화!$G$71/hourly1!$F$8763+유형화!$G$72*hourly1!$G5808/hourly1!$F$8763+유형화!$G$74*hourly1!I5808/hourly1!$I$8763</f>
        <v>0.39684866187661899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443">
        <f>유형화!$F$71*hourly1!B5809/hourly1!$B$8763+유형화!$F$72*hourly1!C5809/hourly1!$C$8763+유형화!$F$73*hourly1!D5809/hourly1!$D$8763+유형화!$F$74*hourly1!E5809/hourly1!$E$8763</f>
        <v>76.324646024320174</v>
      </c>
      <c r="C5808" s="441">
        <f>hourly1!$F5809*유형화!$G$71/hourly1!$F$8763+유형화!$G$72*hourly1!$G5809/hourly1!$F$8763+유형화!$G$74*hourly1!I5809/hourly1!$I$8763</f>
        <v>0.317705689161286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443">
        <f>유형화!$F$71*hourly1!B5810/hourly1!$B$8763+유형화!$F$72*hourly1!C5810/hourly1!$C$8763+유형화!$F$73*hourly1!D5810/hourly1!$D$8763+유형화!$F$74*hourly1!E5810/hourly1!$E$8763</f>
        <v>75.159316642302556</v>
      </c>
      <c r="C5809" s="441">
        <f>hourly1!$F5810*유형화!$G$71/hourly1!$F$8763+유형화!$G$72*hourly1!$G5810/hourly1!$F$8763+유형화!$G$74*hourly1!I5810/hourly1!$I$8763</f>
        <v>0.2940616182728184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443">
        <f>유형화!$F$71*hourly1!B5811/hourly1!$B$8763+유형화!$F$72*hourly1!C5811/hourly1!$C$8763+유형화!$F$73*hourly1!D5811/hourly1!$D$8763+유형화!$F$74*hourly1!E5811/hourly1!$E$8763</f>
        <v>75.143295664152376</v>
      </c>
      <c r="C5810" s="441">
        <f>hourly1!$F5811*유형화!$G$71/hourly1!$F$8763+유형화!$G$72*hourly1!$G5811/hourly1!$F$8763+유형화!$G$74*hourly1!I5811/hourly1!$I$8763</f>
        <v>0.25011826406502374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443">
        <f>유형화!$F$71*hourly1!B5812/hourly1!$B$8763+유형화!$F$72*hourly1!C5812/hourly1!$C$8763+유형화!$F$73*hourly1!D5812/hourly1!$D$8763+유형화!$F$74*hourly1!E5812/hourly1!$E$8763</f>
        <v>74.816003196320892</v>
      </c>
      <c r="C5811" s="441">
        <f>hourly1!$F5812*유형화!$G$71/hourly1!$F$8763+유형화!$G$72*hourly1!$G5812/hourly1!$F$8763+유형화!$G$74*hourly1!I5812/hourly1!$I$8763</f>
        <v>0.25338494574753001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443">
        <f>유형화!$F$71*hourly1!B5813/hourly1!$B$8763+유형화!$F$72*hourly1!C5813/hourly1!$C$8763+유형화!$F$73*hourly1!D5813/hourly1!$D$8763+유형화!$F$74*hourly1!E5813/hourly1!$E$8763</f>
        <v>74.80244698403996</v>
      </c>
      <c r="C5812" s="441">
        <f>hourly1!$F5813*유형화!$G$71/hourly1!$F$8763+유형화!$G$72*hourly1!$G5813/hourly1!$F$8763+유형화!$G$74*hourly1!I5813/hourly1!$I$8763</f>
        <v>0.24066387395058877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443">
        <f>유형화!$F$71*hourly1!B5814/hourly1!$B$8763+유형화!$F$72*hourly1!C5814/hourly1!$C$8763+유형화!$F$73*hourly1!D5814/hourly1!$D$8763+유형화!$F$74*hourly1!E5814/hourly1!$E$8763</f>
        <v>74.796460446938283</v>
      </c>
      <c r="C5813" s="441">
        <f>hourly1!$F5814*유형화!$G$71/hourly1!$F$8763+유형화!$G$72*hourly1!$G5814/hourly1!$F$8763+유형화!$G$74*hourly1!I5814/hourly1!$I$8763</f>
        <v>0.23128546728021587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443">
        <f>유형화!$F$71*hourly1!B5815/hourly1!$B$8763+유형화!$F$72*hourly1!C5815/hourly1!$C$8763+유형화!$F$73*hourly1!D5815/hourly1!$D$8763+유형화!$F$74*hourly1!E5815/hourly1!$E$8763</f>
        <v>74.788241400751176</v>
      </c>
      <c r="C5814" s="441">
        <f>hourly1!$F5815*유형화!$G$71/hourly1!$F$8763+유형화!$G$72*hourly1!$G5815/hourly1!$F$8763+유형화!$G$74*hourly1!I5815/hourly1!$I$8763</f>
        <v>0.23130469054579256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443">
        <f>유형화!$F$71*hourly1!B5816/hourly1!$B$8763+유형화!$F$72*hourly1!C5816/hourly1!$C$8763+유형화!$F$73*hourly1!D5816/hourly1!$D$8763+유형화!$F$74*hourly1!E5816/hourly1!$E$8763</f>
        <v>75.839878717114829</v>
      </c>
      <c r="C5815" s="441">
        <f>hourly1!$F5816*유형화!$G$71/hourly1!$F$8763+유형화!$G$72*hourly1!$G5816/hourly1!$F$8763+유형화!$G$74*hourly1!I5816/hourly1!$I$8763</f>
        <v>0.26000253976202542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443">
        <f>유형화!$F$71*hourly1!B5817/hourly1!$B$8763+유형화!$F$72*hourly1!C5817/hourly1!$C$8763+유형화!$F$73*hourly1!D5817/hourly1!$D$8763+유형화!$F$74*hourly1!E5817/hourly1!$E$8763</f>
        <v>82.658992677717208</v>
      </c>
      <c r="C5816" s="441">
        <f>hourly1!$F5817*유형화!$G$71/hourly1!$F$8763+유형화!$G$72*hourly1!$G5817/hourly1!$F$8763+유형화!$G$74*hourly1!I5817/hourly1!$I$8763</f>
        <v>0.33074779555748074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443">
        <f>유형화!$F$71*hourly1!B5818/hourly1!$B$8763+유형화!$F$72*hourly1!C5818/hourly1!$C$8763+유형화!$F$73*hourly1!D5818/hourly1!$D$8763+유형화!$F$74*hourly1!E5818/hourly1!$E$8763</f>
        <v>145.11922863426534</v>
      </c>
      <c r="C5817" s="441">
        <f>hourly1!$F5818*유형화!$G$71/hourly1!$F$8763+유형화!$G$72*hourly1!$G5818/hourly1!$F$8763+유형화!$G$74*hourly1!I5818/hourly1!$I$8763</f>
        <v>0.40886690197628944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443">
        <f>유형화!$F$71*hourly1!B5819/hourly1!$B$8763+유형화!$F$72*hourly1!C5819/hourly1!$C$8763+유형화!$F$73*hourly1!D5819/hourly1!$D$8763+유형화!$F$74*hourly1!E5819/hourly1!$E$8763</f>
        <v>155.23873375903898</v>
      </c>
      <c r="C5818" s="441">
        <f>hourly1!$F5819*유형화!$G$71/hourly1!$F$8763+유형화!$G$72*hourly1!$G5819/hourly1!$F$8763+유형화!$G$74*hourly1!I5819/hourly1!$I$8763</f>
        <v>0.5278008822524044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443">
        <f>유형화!$F$71*hourly1!B5820/hourly1!$B$8763+유형화!$F$72*hourly1!C5820/hourly1!$C$8763+유형화!$F$73*hourly1!D5820/hourly1!$D$8763+유형화!$F$74*hourly1!E5820/hourly1!$E$8763</f>
        <v>166.62712854497232</v>
      </c>
      <c r="C5819" s="441">
        <f>hourly1!$F5820*유형화!$G$71/hourly1!$F$8763+유형화!$G$72*hourly1!$G5820/hourly1!$F$8763+유형화!$G$74*hourly1!I5820/hourly1!$I$8763</f>
        <v>0.5243269895336975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443">
        <f>유형화!$F$71*hourly1!B5821/hourly1!$B$8763+유형화!$F$72*hourly1!C5821/hourly1!$C$8763+유형화!$F$73*hourly1!D5821/hourly1!$D$8763+유형화!$F$74*hourly1!E5821/hourly1!$E$8763</f>
        <v>180.98044809931895</v>
      </c>
      <c r="C5820" s="441">
        <f>hourly1!$F5821*유형화!$G$71/hourly1!$F$8763+유형화!$G$72*hourly1!$G5821/hourly1!$F$8763+유형화!$G$74*hourly1!I5821/hourly1!$I$8763</f>
        <v>0.49363731892587337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443">
        <f>유형화!$F$71*hourly1!B5822/hourly1!$B$8763+유형화!$F$72*hourly1!C5822/hourly1!$C$8763+유형화!$F$73*hourly1!D5822/hourly1!$D$8763+유형화!$F$74*hourly1!E5822/hourly1!$E$8763</f>
        <v>178.71126046716162</v>
      </c>
      <c r="C5821" s="441">
        <f>hourly1!$F5822*유형화!$G$71/hourly1!$F$8763+유형화!$G$72*hourly1!$G5822/hourly1!$F$8763+유형화!$G$74*hourly1!I5822/hourly1!$I$8763</f>
        <v>0.5139993052628874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443">
        <f>유형화!$F$71*hourly1!B5823/hourly1!$B$8763+유형화!$F$72*hourly1!C5823/hourly1!$C$8763+유형화!$F$73*hourly1!D5823/hourly1!$D$8763+유형화!$F$74*hourly1!E5823/hourly1!$E$8763</f>
        <v>184.72295296503765</v>
      </c>
      <c r="C5822" s="441">
        <f>hourly1!$F5823*유형화!$G$71/hourly1!$F$8763+유형화!$G$72*hourly1!$G5823/hourly1!$F$8763+유형화!$G$74*hourly1!I5823/hourly1!$I$8763</f>
        <v>0.51723045119262401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443">
        <f>유형화!$F$71*hourly1!B5824/hourly1!$B$8763+유형화!$F$72*hourly1!C5824/hourly1!$C$8763+유형화!$F$73*hourly1!D5824/hourly1!$D$8763+유형화!$F$74*hourly1!E5824/hourly1!$E$8763</f>
        <v>178.11448758099937</v>
      </c>
      <c r="C5823" s="441">
        <f>hourly1!$F5824*유형화!$G$71/hourly1!$F$8763+유형화!$G$72*hourly1!$G5824/hourly1!$F$8763+유형화!$G$74*hourly1!I5824/hourly1!$I$8763</f>
        <v>0.45607766556118751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443">
        <f>유형화!$F$71*hourly1!B5825/hourly1!$B$8763+유형화!$F$72*hourly1!C5825/hourly1!$C$8763+유형화!$F$73*hourly1!D5825/hourly1!$D$8763+유형화!$F$74*hourly1!E5825/hourly1!$E$8763</f>
        <v>182.14349421011386</v>
      </c>
      <c r="C5824" s="441">
        <f>hourly1!$F5825*유형화!$G$71/hourly1!$F$8763+유형화!$G$72*hourly1!$G5825/hourly1!$F$8763+유형화!$G$74*hourly1!I5825/hourly1!$I$8763</f>
        <v>0.40853943940810544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443">
        <f>유형화!$F$71*hourly1!B5826/hourly1!$B$8763+유형화!$F$72*hourly1!C5826/hourly1!$C$8763+유형화!$F$73*hourly1!D5826/hourly1!$D$8763+유형화!$F$74*hourly1!E5826/hourly1!$E$8763</f>
        <v>177.81897205397303</v>
      </c>
      <c r="C5825" s="441">
        <f>hourly1!$F5826*유형화!$G$71/hourly1!$F$8763+유형화!$G$72*hourly1!$G5826/hourly1!$F$8763+유형화!$G$74*hourly1!I5826/hourly1!$I$8763</f>
        <v>0.36782571509963846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443">
        <f>유형화!$F$71*hourly1!B5827/hourly1!$B$8763+유형화!$F$72*hourly1!C5827/hourly1!$C$8763+유형화!$F$73*hourly1!D5827/hourly1!$D$8763+유형화!$F$74*hourly1!E5827/hourly1!$E$8763</f>
        <v>177.23687675082269</v>
      </c>
      <c r="C5826" s="441">
        <f>hourly1!$F5827*유형화!$G$71/hourly1!$F$8763+유형화!$G$72*hourly1!$G5827/hourly1!$F$8763+유형화!$G$74*hourly1!I5827/hourly1!$I$8763</f>
        <v>0.40854259275135407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443">
        <f>유형화!$F$71*hourly1!B5828/hourly1!$B$8763+유형화!$F$72*hourly1!C5828/hourly1!$C$8763+유형화!$F$73*hourly1!D5828/hourly1!$D$8763+유형화!$F$74*hourly1!E5828/hourly1!$E$8763</f>
        <v>174.38820118088069</v>
      </c>
      <c r="C5827" s="441">
        <f>hourly1!$F5828*유형화!$G$71/hourly1!$F$8763+유형화!$G$72*hourly1!$G5828/hourly1!$F$8763+유형화!$G$74*hourly1!I5828/hourly1!$I$8763</f>
        <v>0.46288664325442136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443">
        <f>유형화!$F$71*hourly1!B5829/hourly1!$B$8763+유형화!$F$72*hourly1!C5829/hourly1!$C$8763+유형화!$F$73*hourly1!D5829/hourly1!$D$8763+유형화!$F$74*hourly1!E5829/hourly1!$E$8763</f>
        <v>175.81111803843254</v>
      </c>
      <c r="C5828" s="441">
        <f>hourly1!$F5829*유형화!$G$71/hourly1!$F$8763+유형화!$G$72*hourly1!$G5829/hourly1!$F$8763+유형화!$G$74*hourly1!I5829/hourly1!$I$8763</f>
        <v>0.55801864291474412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443">
        <f>유형화!$F$71*hourly1!B5830/hourly1!$B$8763+유형화!$F$72*hourly1!C5830/hourly1!$C$8763+유형화!$F$73*hourly1!D5830/hourly1!$D$8763+유형화!$F$74*hourly1!E5830/hourly1!$E$8763</f>
        <v>179.60400498075174</v>
      </c>
      <c r="C5829" s="441">
        <f>hourly1!$F5830*유형화!$G$71/hourly1!$F$8763+유형화!$G$72*hourly1!$G5830/hourly1!$F$8763+유형화!$G$74*hourly1!I5830/hourly1!$I$8763</f>
        <v>0.4867171858831052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443">
        <f>유형화!$F$71*hourly1!B5831/hourly1!$B$8763+유형화!$F$72*hourly1!C5831/hourly1!$C$8763+유형화!$F$73*hourly1!D5831/hourly1!$D$8763+유형화!$F$74*hourly1!E5831/hourly1!$E$8763</f>
        <v>81.758321954271509</v>
      </c>
      <c r="C5830" s="441">
        <f>hourly1!$F5831*유형화!$G$71/hourly1!$F$8763+유형화!$G$72*hourly1!$G5831/hourly1!$F$8763+유형화!$G$74*hourly1!I5831/hourly1!$I$8763</f>
        <v>0.36792498477077151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443">
        <f>유형화!$F$71*hourly1!B5832/hourly1!$B$8763+유형화!$F$72*hourly1!C5832/hourly1!$C$8763+유형화!$F$73*hourly1!D5832/hourly1!$D$8763+유형화!$F$74*hourly1!E5832/hourly1!$E$8763</f>
        <v>78.57813879917488</v>
      </c>
      <c r="C5831" s="441">
        <f>hourly1!$F5832*유형화!$G$71/hourly1!$F$8763+유형화!$G$72*hourly1!$G5832/hourly1!$F$8763+유형화!$G$74*hourly1!I5832/hourly1!$I$8763</f>
        <v>0.36454805735697582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443">
        <f>유형화!$F$71*hourly1!B5833/hourly1!$B$8763+유형화!$F$72*hourly1!C5833/hourly1!$C$8763+유형화!$F$73*hourly1!D5833/hourly1!$D$8763+유형화!$F$74*hourly1!E5833/hourly1!$E$8763</f>
        <v>76.323029706702059</v>
      </c>
      <c r="C5832" s="441">
        <f>hourly1!$F5833*유형화!$G$71/hourly1!$F$8763+유형화!$G$72*hourly1!$G5833/hourly1!$F$8763+유형화!$G$74*hourly1!I5833/hourly1!$I$8763</f>
        <v>0.33742857771939316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443">
        <f>유형화!$F$71*hourly1!B5834/hourly1!$B$8763+유형화!$F$72*hourly1!C5834/hourly1!$C$8763+유형화!$F$73*hourly1!D5834/hourly1!$D$8763+유형화!$F$74*hourly1!E5834/hourly1!$E$8763</f>
        <v>75.220978448443319</v>
      </c>
      <c r="C5833" s="441">
        <f>hourly1!$F5834*유형화!$G$71/hourly1!$F$8763+유형화!$G$72*hourly1!$G5834/hourly1!$F$8763+유형화!$G$74*hourly1!I5834/hourly1!$I$8763</f>
        <v>0.29008015857342495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443">
        <f>유형화!$F$71*hourly1!B5835/hourly1!$B$8763+유형화!$F$72*hourly1!C5835/hourly1!$C$8763+유형화!$F$73*hourly1!D5835/hourly1!$D$8763+유형화!$F$74*hourly1!E5835/hourly1!$E$8763</f>
        <v>75.085871359332984</v>
      </c>
      <c r="C5834" s="441">
        <f>hourly1!$F5835*유형화!$G$71/hourly1!$F$8763+유형화!$G$72*hourly1!$G5835/hourly1!$F$8763+유형화!$G$74*hourly1!I5835/hourly1!$I$8763</f>
        <v>0.26042836238309802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443">
        <f>유형화!$F$71*hourly1!B5836/hourly1!$B$8763+유형화!$F$72*hourly1!C5836/hourly1!$C$8763+유형화!$F$73*hourly1!D5836/hourly1!$D$8763+유형화!$F$74*hourly1!E5836/hourly1!$E$8763</f>
        <v>74.768210438129074</v>
      </c>
      <c r="C5835" s="441">
        <f>hourly1!$F5836*유형화!$G$71/hourly1!$F$8763+유형화!$G$72*hourly1!$G5836/hourly1!$F$8763+유형화!$G$74*hourly1!I5836/hourly1!$I$8763</f>
        <v>0.24957115901129023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443">
        <f>유형화!$F$71*hourly1!B5837/hourly1!$B$8763+유형화!$F$72*hourly1!C5837/hourly1!$C$8763+유형화!$F$73*hourly1!D5837/hourly1!$D$8763+유형화!$F$74*hourly1!E5837/hourly1!$E$8763</f>
        <v>74.768210438129074</v>
      </c>
      <c r="C5836" s="441">
        <f>hourly1!$F5837*유형화!$G$71/hourly1!$F$8763+유형화!$G$72*hourly1!$G5837/hourly1!$F$8763+유형화!$G$74*hourly1!I5837/hourly1!$I$8763</f>
        <v>0.24255854811361804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443">
        <f>유형화!$F$71*hourly1!B5838/hourly1!$B$8763+유형화!$F$72*hourly1!C5838/hourly1!$C$8763+유형화!$F$73*hourly1!D5838/hourly1!$D$8763+유형화!$F$74*hourly1!E5838/hourly1!$E$8763</f>
        <v>74.768210438129074</v>
      </c>
      <c r="C5837" s="441">
        <f>hourly1!$F5838*유형화!$G$71/hourly1!$F$8763+유형화!$G$72*hourly1!$G5838/hourly1!$F$8763+유형화!$G$74*hourly1!I5838/hourly1!$I$8763</f>
        <v>0.2313724267844337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443">
        <f>유형화!$F$71*hourly1!B5839/hourly1!$B$8763+유형화!$F$72*hourly1!C5839/hourly1!$C$8763+유형화!$F$73*hourly1!D5839/hourly1!$D$8763+유형화!$F$74*hourly1!E5839/hourly1!$E$8763</f>
        <v>74.768210438129074</v>
      </c>
      <c r="C5838" s="441">
        <f>hourly1!$F5839*유형화!$G$71/hourly1!$F$8763+유형화!$G$72*hourly1!$G5839/hourly1!$F$8763+유형화!$G$74*hourly1!I5839/hourly1!$I$8763</f>
        <v>0.23138285707364253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443">
        <f>유형화!$F$71*hourly1!B5840/hourly1!$B$8763+유형화!$F$72*hourly1!C5840/hourly1!$C$8763+유형화!$F$73*hourly1!D5840/hourly1!$D$8763+유형화!$F$74*hourly1!E5840/hourly1!$E$8763</f>
        <v>75.823601782508987</v>
      </c>
      <c r="C5839" s="441">
        <f>hourly1!$F5840*유형화!$G$71/hourly1!$F$8763+유형화!$G$72*hourly1!$G5840/hourly1!$F$8763+유형화!$G$74*hourly1!I5840/hourly1!$I$8763</f>
        <v>0.24256527928863075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443">
        <f>유형화!$F$71*hourly1!B5841/hourly1!$B$8763+유형화!$F$72*hourly1!C5841/hourly1!$C$8763+유형화!$F$73*hourly1!D5841/hourly1!$D$8763+유형화!$F$74*hourly1!E5841/hourly1!$E$8763</f>
        <v>82.639672705249694</v>
      </c>
      <c r="C5840" s="441">
        <f>hourly1!$F5841*유형화!$G$71/hourly1!$F$8763+유형화!$G$72*hourly1!$G5841/hourly1!$F$8763+유형화!$G$74*hourly1!I5841/hourly1!$I$8763</f>
        <v>0.29373203326206293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443">
        <f>유형화!$F$71*hourly1!B5842/hourly1!$B$8763+유형화!$F$72*hourly1!C5842/hourly1!$C$8763+유형화!$F$73*hourly1!D5842/hourly1!$D$8763+유형화!$F$74*hourly1!E5842/hourly1!$E$8763</f>
        <v>77.938527316167665</v>
      </c>
      <c r="C5841" s="441">
        <f>hourly1!$F5842*유형화!$G$71/hourly1!$F$8763+유형화!$G$72*hourly1!$G5842/hourly1!$F$8763+유형화!$G$74*hourly1!I5842/hourly1!$I$8763</f>
        <v>0.37224348835052978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443">
        <f>유형화!$F$71*hourly1!B5843/hourly1!$B$8763+유형화!$F$72*hourly1!C5843/hourly1!$C$8763+유형화!$F$73*hourly1!D5843/hourly1!$D$8763+유형화!$F$74*hourly1!E5843/hourly1!$E$8763</f>
        <v>81.805534109089038</v>
      </c>
      <c r="C5842" s="441">
        <f>hourly1!$F5843*유형화!$G$71/hourly1!$F$8763+유형화!$G$72*hourly1!$G5843/hourly1!$F$8763+유형화!$G$74*hourly1!I5843/hourly1!$I$8763</f>
        <v>0.46214554694964727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443">
        <f>유형화!$F$71*hourly1!B5844/hourly1!$B$8763+유형화!$F$72*hourly1!C5844/hourly1!$C$8763+유형화!$F$73*hourly1!D5844/hourly1!$D$8763+유형화!$F$74*hourly1!E5844/hourly1!$E$8763</f>
        <v>87.290679615846273</v>
      </c>
      <c r="C5843" s="441">
        <f>hourly1!$F5844*유형화!$G$71/hourly1!$F$8763+유형화!$G$72*hourly1!$G5844/hourly1!$F$8763+유형화!$G$74*hourly1!I5844/hourly1!$I$8763</f>
        <v>0.54082279512356157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443">
        <f>유형화!$F$71*hourly1!B5845/hourly1!$B$8763+유형화!$F$72*hourly1!C5845/hourly1!$C$8763+유형화!$F$73*hourly1!D5845/hourly1!$D$8763+유형화!$F$74*hourly1!E5845/hourly1!$E$8763</f>
        <v>91.581522043068276</v>
      </c>
      <c r="C5844" s="441">
        <f>hourly1!$F5845*유형화!$G$71/hourly1!$F$8763+유형화!$G$72*hourly1!$G5845/hourly1!$F$8763+유형화!$G$74*hourly1!I5845/hourly1!$I$8763</f>
        <v>0.57443543299973032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443">
        <f>유형화!$F$71*hourly1!B5846/hourly1!$B$8763+유형화!$F$72*hourly1!C5846/hourly1!$C$8763+유형화!$F$73*hourly1!D5846/hourly1!$D$8763+유형화!$F$74*hourly1!E5846/hourly1!$E$8763</f>
        <v>89.755680366333195</v>
      </c>
      <c r="C5845" s="441">
        <f>hourly1!$F5846*유형화!$G$71/hourly1!$F$8763+유형화!$G$72*hourly1!$G5846/hourly1!$F$8763+유형화!$G$74*hourly1!I5846/hourly1!$I$8763</f>
        <v>0.59302912146854714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443">
        <f>유형화!$F$71*hourly1!B5847/hourly1!$B$8763+유형화!$F$72*hourly1!C5847/hourly1!$C$8763+유형화!$F$73*hourly1!D5847/hourly1!$D$8763+유형화!$F$74*hourly1!E5847/hourly1!$E$8763</f>
        <v>87.926447887893403</v>
      </c>
      <c r="C5846" s="441">
        <f>hourly1!$F5847*유형화!$G$71/hourly1!$F$8763+유형화!$G$72*hourly1!$G5847/hourly1!$F$8763+유형화!$G$74*hourly1!I5847/hourly1!$I$8763</f>
        <v>0.54029630808338047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443">
        <f>유형화!$F$71*hourly1!B5848/hourly1!$B$8763+유형화!$F$72*hourly1!C5848/hourly1!$C$8763+유형화!$F$73*hourly1!D5848/hourly1!$D$8763+유형화!$F$74*hourly1!E5848/hourly1!$E$8763</f>
        <v>80.637204206354284</v>
      </c>
      <c r="C5847" s="441">
        <f>hourly1!$F5848*유형화!$G$71/hourly1!$F$8763+유형화!$G$72*hourly1!$G5848/hourly1!$F$8763+유형화!$G$74*hourly1!I5848/hourly1!$I$8763</f>
        <v>0.49534515750138908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443">
        <f>유형화!$F$71*hourly1!B5849/hourly1!$B$8763+유형화!$F$72*hourly1!C5849/hourly1!$C$8763+유형화!$F$73*hourly1!D5849/hourly1!$D$8763+유형화!$F$74*hourly1!E5849/hourly1!$E$8763</f>
        <v>83.233505695313269</v>
      </c>
      <c r="C5848" s="441">
        <f>hourly1!$F5849*유형화!$G$71/hourly1!$F$8763+유형화!$G$72*hourly1!$G5849/hourly1!$F$8763+유형화!$G$74*hourly1!I5849/hourly1!$I$8763</f>
        <v>0.43541550520333827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443">
        <f>유형화!$F$71*hourly1!B5850/hourly1!$B$8763+유형화!$F$72*hourly1!C5850/hourly1!$C$8763+유형화!$F$73*hourly1!D5850/hourly1!$D$8763+유형화!$F$74*hourly1!E5850/hourly1!$E$8763</f>
        <v>81.407664018578174</v>
      </c>
      <c r="C5849" s="441">
        <f>hourly1!$F5850*유형화!$G$71/hourly1!$F$8763+유형화!$G$72*hourly1!$G5850/hourly1!$F$8763+유형화!$G$74*hourly1!I5850/hourly1!$I$8763</f>
        <v>0.40920236918503022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443">
        <f>유형화!$F$71*hourly1!B5851/hourly1!$B$8763+유형화!$F$72*hourly1!C5851/hourly1!$C$8763+유형화!$F$73*hourly1!D5851/hourly1!$D$8763+유형화!$F$74*hourly1!E5851/hourly1!$E$8763</f>
        <v>79.58181286197437</v>
      </c>
      <c r="C5850" s="441">
        <f>hourly1!$F5851*유형화!$G$71/hourly1!$F$8763+유형화!$G$72*hourly1!$G5851/hourly1!$F$8763+유형화!$G$74*hourly1!I5851/hourly1!$I$8763</f>
        <v>0.32699598414433073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443">
        <f>유형화!$F$71*hourly1!B5852/hourly1!$B$8763+유형화!$F$72*hourly1!C5852/hourly1!$C$8763+유형화!$F$73*hourly1!D5852/hourly1!$D$8763+유형화!$F$74*hourly1!E5852/hourly1!$E$8763</f>
        <v>77.303172294219308</v>
      </c>
      <c r="C5851" s="441">
        <f>hourly1!$F5852*유형화!$G$71/hourly1!$F$8763+유형화!$G$72*hourly1!$G5852/hourly1!$F$8763+유형화!$G$74*hourly1!I5852/hourly1!$I$8763</f>
        <v>0.42428038313708788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443">
        <f>유형화!$F$71*hourly1!B5853/hourly1!$B$8763+유형화!$F$72*hourly1!C5853/hourly1!$C$8763+유형화!$F$73*hourly1!D5853/hourly1!$D$8763+유형화!$F$74*hourly1!E5853/hourly1!$E$8763</f>
        <v>83.275027727198065</v>
      </c>
      <c r="C5852" s="441">
        <f>hourly1!$F5853*유형화!$G$71/hourly1!$F$8763+유형화!$G$72*hourly1!$G5853/hourly1!$F$8763+유형화!$G$74*hourly1!I5853/hourly1!$I$8763</f>
        <v>0.48794480666649931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443">
        <f>유형화!$F$71*hourly1!B5854/hourly1!$B$8763+유형화!$F$72*hourly1!C5854/hourly1!$C$8763+유형화!$F$73*hourly1!D5854/hourly1!$D$8763+유형화!$F$74*hourly1!E5854/hourly1!$E$8763</f>
        <v>91.441545264358254</v>
      </c>
      <c r="C5853" s="441">
        <f>hourly1!$F5854*유형화!$G$71/hourly1!$F$8763+유형화!$G$72*hourly1!$G5854/hourly1!$F$8763+유형화!$G$74*hourly1!I5854/hourly1!$I$8763</f>
        <v>0.51049163538668385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443">
        <f>유형화!$F$71*hourly1!B5855/hourly1!$B$8763+유형화!$F$72*hourly1!C5855/hourly1!$C$8763+유형화!$F$73*hourly1!D5855/hourly1!$D$8763+유형화!$F$74*hourly1!E5855/hourly1!$E$8763</f>
        <v>80.399719274916777</v>
      </c>
      <c r="C5854" s="441">
        <f>hourly1!$F5855*유형화!$G$71/hourly1!$F$8763+유형화!$G$72*hourly1!$G5855/hourly1!$F$8763+유형화!$G$74*hourly1!I5855/hourly1!$I$8763</f>
        <v>0.36829216733565251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443">
        <f>유형화!$F$71*hourly1!B5856/hourly1!$B$8763+유형화!$F$72*hourly1!C5856/hourly1!$C$8763+유형화!$F$73*hourly1!D5856/hourly1!$D$8763+유형화!$F$74*hourly1!E5856/hourly1!$E$8763</f>
        <v>78.270493359282014</v>
      </c>
      <c r="C5855" s="441">
        <f>hourly1!$F5856*유형화!$G$71/hourly1!$F$8763+유형화!$G$72*hourly1!$G5856/hourly1!$F$8763+유형화!$G$74*hourly1!I5856/hourly1!$I$8763</f>
        <v>0.35711320166999516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443">
        <f>유형화!$F$71*hourly1!B5857/hourly1!$B$8763+유형화!$F$72*hourly1!C5857/hourly1!$C$8763+유형화!$F$73*hourly1!D5857/hourly1!$D$8763+유형화!$F$74*hourly1!E5857/hourly1!$E$8763</f>
        <v>76.141262703712897</v>
      </c>
      <c r="C5856" s="441">
        <f>hourly1!$F5857*유형화!$G$71/hourly1!$F$8763+유형화!$G$72*hourly1!$G5857/hourly1!$F$8763+유형화!$G$74*hourly1!I5857/hourly1!$I$8763</f>
        <v>0.34594133102664859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443">
        <f>유형화!$F$71*hourly1!B5858/hourly1!$B$8763+유형화!$F$72*hourly1!C5858/hourly1!$C$8763+유형화!$F$73*hourly1!D5858/hourly1!$D$8763+유형화!$F$74*hourly1!E5858/hourly1!$E$8763</f>
        <v>75.085871359332984</v>
      </c>
      <c r="C5857" s="441">
        <f>hourly1!$F5858*유형화!$G$71/hourly1!$F$8763+유형화!$G$72*hourly1!$G5858/hourly1!$F$8763+유형화!$G$74*hourly1!I5858/hourly1!$I$8763</f>
        <v>0.28995990704144159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443">
        <f>유형화!$F$71*hourly1!B5859/hourly1!$B$8763+유형화!$F$72*hourly1!C5859/hourly1!$C$8763+유형화!$F$73*hourly1!D5859/hourly1!$D$8763+유형화!$F$74*hourly1!E5859/hourly1!$E$8763</f>
        <v>75.085871359332984</v>
      </c>
      <c r="C5858" s="441">
        <f>hourly1!$F5859*유형화!$G$71/hourly1!$F$8763+유형화!$G$72*hourly1!$G5859/hourly1!$F$8763+유형화!$G$74*hourly1!I5859/hourly1!$I$8763</f>
        <v>0.25118391215959912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443">
        <f>유형화!$F$71*hourly1!B5860/hourly1!$B$8763+유형화!$F$72*hourly1!C5860/hourly1!$C$8763+유형화!$F$73*hourly1!D5860/hourly1!$D$8763+유형화!$F$74*hourly1!E5860/hourly1!$E$8763</f>
        <v>74.768210438129074</v>
      </c>
      <c r="C5859" s="441">
        <f>hourly1!$F5860*유형화!$G$71/hourly1!$F$8763+유형화!$G$72*hourly1!$G5860/hourly1!$F$8763+유형화!$G$74*hourly1!I5860/hourly1!$I$8763</f>
        <v>0.23673092722425959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443">
        <f>유형화!$F$71*hourly1!B5861/hourly1!$B$8763+유형화!$F$72*hourly1!C5861/hourly1!$C$8763+유형화!$F$73*hourly1!D5861/hourly1!$D$8763+유형화!$F$74*hourly1!E5861/hourly1!$E$8763</f>
        <v>74.768210438129074</v>
      </c>
      <c r="C5860" s="441">
        <f>hourly1!$F5861*유형화!$G$71/hourly1!$F$8763+유형화!$G$72*hourly1!$G5861/hourly1!$F$8763+유형화!$G$74*hourly1!I5861/hourly1!$I$8763</f>
        <v>0.23266135583753797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443">
        <f>유형화!$F$71*hourly1!B5862/hourly1!$B$8763+유형화!$F$72*hourly1!C5862/hourly1!$C$8763+유형화!$F$73*hourly1!D5862/hourly1!$D$8763+유형화!$F$74*hourly1!E5862/hourly1!$E$8763</f>
        <v>74.768210438129074</v>
      </c>
      <c r="C5861" s="441">
        <f>hourly1!$F5862*유형화!$G$71/hourly1!$F$8763+유형화!$G$72*hourly1!$G5862/hourly1!$F$8763+유형화!$G$74*hourly1!I5862/hourly1!$I$8763</f>
        <v>0.2327360658160571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443">
        <f>유형화!$F$71*hourly1!B5863/hourly1!$B$8763+유형화!$F$72*hourly1!C5863/hourly1!$C$8763+유형화!$F$73*hourly1!D5863/hourly1!$D$8763+유형화!$F$74*hourly1!E5863/hourly1!$E$8763</f>
        <v>74.768210438129074</v>
      </c>
      <c r="C5862" s="441">
        <f>hourly1!$F5863*유형화!$G$71/hourly1!$F$8763+유형화!$G$72*hourly1!$G5863/hourly1!$F$8763+유형화!$G$74*hourly1!I5863/hourly1!$I$8763</f>
        <v>0.23163967262480209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443">
        <f>유형화!$F$71*hourly1!B5864/hourly1!$B$8763+유형화!$F$72*hourly1!C5864/hourly1!$C$8763+유형화!$F$73*hourly1!D5864/hourly1!$D$8763+유형화!$F$74*hourly1!E5864/hourly1!$E$8763</f>
        <v>75.823601782508987</v>
      </c>
      <c r="C5863" s="441">
        <f>hourly1!$F5864*유형화!$G$71/hourly1!$F$8763+유형화!$G$72*hourly1!$G5864/hourly1!$F$8763+유형화!$G$74*hourly1!I5864/hourly1!$I$8763</f>
        <v>0.36946848565003099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443">
        <f>유형화!$F$71*hourly1!B5865/hourly1!$B$8763+유형화!$F$72*hourly1!C5865/hourly1!$C$8763+유형화!$F$73*hourly1!D5865/hourly1!$D$8763+유형화!$F$74*hourly1!E5865/hourly1!$E$8763</f>
        <v>82.639672705249694</v>
      </c>
      <c r="C5864" s="441">
        <f>hourly1!$F5865*유형화!$G$71/hourly1!$F$8763+유형화!$G$72*hourly1!$G5865/hourly1!$F$8763+유형화!$G$74*hourly1!I5865/hourly1!$I$8763</f>
        <v>0.61571221100182505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443">
        <f>유형화!$F$71*hourly1!B5866/hourly1!$B$8763+유형화!$F$72*hourly1!C5866/hourly1!$C$8763+유형화!$F$73*hourly1!D5866/hourly1!$D$8763+유형화!$F$74*hourly1!E5866/hourly1!$E$8763</f>
        <v>213.6440805392954</v>
      </c>
      <c r="C5865" s="441">
        <f>hourly1!$F5866*유형화!$G$71/hourly1!$F$8763+유형화!$G$72*hourly1!$G5866/hourly1!$F$8763+유형화!$G$74*hourly1!I5866/hourly1!$I$8763</f>
        <v>0.54005131756940539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443">
        <f>유형화!$F$71*hourly1!B5867/hourly1!$B$8763+유형화!$F$72*hourly1!C5867/hourly1!$C$8763+유형화!$F$73*hourly1!D5867/hourly1!$D$8763+유형화!$F$74*hourly1!E5867/hourly1!$E$8763</f>
        <v>358.74578821070668</v>
      </c>
      <c r="C5866" s="441">
        <f>hourly1!$F5867*유형화!$G$71/hourly1!$F$8763+유형화!$G$72*hourly1!$G5867/hourly1!$F$8763+유형화!$G$74*hourly1!I5867/hourly1!$I$8763</f>
        <v>0.48425739622509223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443">
        <f>유형화!$F$71*hourly1!B5868/hourly1!$B$8763+유형화!$F$72*hourly1!C5868/hourly1!$C$8763+유형화!$F$73*hourly1!D5868/hourly1!$D$8763+유형화!$F$74*hourly1!E5868/hourly1!$E$8763</f>
        <v>450.98823702939808</v>
      </c>
      <c r="C5867" s="441">
        <f>hourly1!$F5868*유형화!$G$71/hourly1!$F$8763+유형화!$G$72*hourly1!$G5868/hourly1!$F$8763+유형화!$G$74*hourly1!I5868/hourly1!$I$8763</f>
        <v>0.42062177727343719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443">
        <f>유형화!$F$71*hourly1!B5869/hourly1!$B$8763+유형화!$F$72*hourly1!C5869/hourly1!$C$8763+유형화!$F$73*hourly1!D5869/hourly1!$D$8763+유형화!$F$74*hourly1!E5869/hourly1!$E$8763</f>
        <v>541.87469886746578</v>
      </c>
      <c r="C5868" s="441">
        <f>hourly1!$F5869*유형화!$G$71/hourly1!$F$8763+유형화!$G$72*hourly1!$G5869/hourly1!$F$8763+유형화!$G$74*hourly1!I5869/hourly1!$I$8763</f>
        <v>0.39672386225341089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443">
        <f>유형화!$F$71*hourly1!B5870/hourly1!$B$8763+유형화!$F$72*hourly1!C5870/hourly1!$C$8763+유형화!$F$73*hourly1!D5870/hourly1!$D$8763+유형화!$F$74*hourly1!E5870/hourly1!$E$8763</f>
        <v>453.35287440966243</v>
      </c>
      <c r="C5869" s="441">
        <f>hourly1!$F5870*유형화!$G$71/hourly1!$F$8763+유형화!$G$72*hourly1!$G5870/hourly1!$F$8763+유형화!$G$74*hourly1!I5870/hourly1!$I$8763</f>
        <v>0.38474303778421576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443">
        <f>유형화!$F$71*hourly1!B5871/hourly1!$B$8763+유형화!$F$72*hourly1!C5871/hourly1!$C$8763+유형화!$F$73*hourly1!D5871/hourly1!$D$8763+유형화!$F$74*hourly1!E5871/hourly1!$E$8763</f>
        <v>246.07903625665685</v>
      </c>
      <c r="C5870" s="441">
        <f>hourly1!$F5871*유형화!$G$71/hourly1!$F$8763+유형화!$G$72*hourly1!$G5871/hourly1!$F$8763+유형화!$G$74*hourly1!I5871/hourly1!$I$8763</f>
        <v>0.46769864505267766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443">
        <f>유형화!$F$71*hourly1!B5872/hourly1!$B$8763+유형화!$F$72*hourly1!C5872/hourly1!$C$8763+유형화!$F$73*hourly1!D5872/hourly1!$D$8763+유형화!$F$74*hourly1!E5872/hourly1!$E$8763</f>
        <v>357.60674162247244</v>
      </c>
      <c r="C5871" s="441">
        <f>hourly1!$F5872*유형화!$G$71/hourly1!$F$8763+유형화!$G$72*hourly1!$G5872/hourly1!$F$8763+유형화!$G$74*hourly1!I5872/hourly1!$I$8763</f>
        <v>0.43996753810718514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443">
        <f>유형화!$F$71*hourly1!B5873/hourly1!$B$8763+유형화!$F$72*hourly1!C5873/hourly1!$C$8763+유형화!$F$73*hourly1!D5873/hourly1!$D$8763+유형화!$F$74*hourly1!E5873/hourly1!$E$8763</f>
        <v>533.51933088151213</v>
      </c>
      <c r="C5872" s="441">
        <f>hourly1!$F5873*유형화!$G$71/hourly1!$F$8763+유형화!$G$72*hourly1!$G5873/hourly1!$F$8763+유형화!$G$74*hourly1!I5873/hourly1!$I$8763</f>
        <v>0.34502801366749536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443">
        <f>유형화!$F$71*hourly1!B5874/hourly1!$B$8763+유형화!$F$72*hourly1!C5874/hourly1!$C$8763+유형화!$F$73*hourly1!D5874/hourly1!$D$8763+유형화!$F$74*hourly1!E5874/hourly1!$E$8763</f>
        <v>445.06927850984806</v>
      </c>
      <c r="C5873" s="441">
        <f>hourly1!$F5874*유형화!$G$71/hourly1!$F$8763+유형화!$G$72*hourly1!$G5874/hourly1!$F$8763+유형화!$G$74*hourly1!I5874/hourly1!$I$8763</f>
        <v>0.32923788991206832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443">
        <f>유형화!$F$71*hourly1!B5875/hourly1!$B$8763+유형화!$F$72*hourly1!C5875/hourly1!$C$8763+유형화!$F$73*hourly1!D5875/hourly1!$D$8763+유형화!$F$74*hourly1!E5875/hourly1!$E$8763</f>
        <v>388.53228466346468</v>
      </c>
      <c r="C5874" s="441">
        <f>hourly1!$F5875*유형화!$G$71/hourly1!$F$8763+유형화!$G$72*hourly1!$G5875/hourly1!$F$8763+유형화!$G$74*hourly1!I5875/hourly1!$I$8763</f>
        <v>0.34506803687027288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443">
        <f>유형화!$F$71*hourly1!B5876/hourly1!$B$8763+유형화!$F$72*hourly1!C5876/hourly1!$C$8763+유형화!$F$73*hourly1!D5876/hourly1!$D$8763+유형화!$F$74*hourly1!E5876/hourly1!$E$8763</f>
        <v>212.98035701017869</v>
      </c>
      <c r="C5875" s="441">
        <f>hourly1!$F5876*유형화!$G$71/hourly1!$F$8763+유형화!$G$72*hourly1!$G5876/hourly1!$F$8763+유형화!$G$74*hourly1!I5876/hourly1!$I$8763</f>
        <v>0.44008409052497233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443">
        <f>유형화!$F$71*hourly1!B5877/hourly1!$B$8763+유형화!$F$72*hourly1!C5877/hourly1!$C$8763+유형화!$F$73*hourly1!D5877/hourly1!$D$8763+유형화!$F$74*hourly1!E5877/hourly1!$E$8763</f>
        <v>143.44305777296267</v>
      </c>
      <c r="C5876" s="441">
        <f>hourly1!$F5877*유형화!$G$71/hourly1!$F$8763+유형화!$G$72*hourly1!$G5877/hourly1!$F$8763+유형화!$G$74*hourly1!I5877/hourly1!$I$8763</f>
        <v>0.53128490205423962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443">
        <f>유형화!$F$71*hourly1!B5878/hourly1!$B$8763+유형화!$F$72*hourly1!C5878/hourly1!$C$8763+유형화!$F$73*hourly1!D5878/hourly1!$D$8763+유형화!$F$74*hourly1!E5878/hourly1!$E$8763</f>
        <v>151.5703807928673</v>
      </c>
      <c r="C5877" s="441">
        <f>hourly1!$F5878*유형화!$G$71/hourly1!$F$8763+유형화!$G$72*hourly1!$G5878/hourly1!$F$8763+유형화!$G$74*hourly1!I5878/hourly1!$I$8763</f>
        <v>0.53529352901854854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443">
        <f>유형화!$F$71*hourly1!B5879/hourly1!$B$8763+유형화!$F$72*hourly1!C5879/hourly1!$C$8763+유형화!$F$73*hourly1!D5879/hourly1!$D$8763+유형화!$F$74*hourly1!E5879/hourly1!$E$8763</f>
        <v>80.399719274916777</v>
      </c>
      <c r="C5878" s="441">
        <f>hourly1!$F5879*유형화!$G$71/hourly1!$F$8763+유형화!$G$72*hourly1!$G5879/hourly1!$F$8763+유형화!$G$74*hourly1!I5879/hourly1!$I$8763</f>
        <v>0.46410389438982291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443">
        <f>유형화!$F$71*hourly1!B5880/hourly1!$B$8763+유형화!$F$72*hourly1!C5880/hourly1!$C$8763+유형화!$F$73*hourly1!D5880/hourly1!$D$8763+유형화!$F$74*hourly1!E5880/hourly1!$E$8763</f>
        <v>78.270493359282014</v>
      </c>
      <c r="C5879" s="441">
        <f>hourly1!$F5880*유형화!$G$71/hourly1!$F$8763+유형화!$G$72*hourly1!$G5880/hourly1!$F$8763+유형화!$G$74*hourly1!I5880/hourly1!$I$8763</f>
        <v>0.39678341192784738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443">
        <f>유형화!$F$71*hourly1!B5881/hourly1!$B$8763+유형화!$F$72*hourly1!C5881/hourly1!$C$8763+유형화!$F$73*hourly1!D5881/hourly1!$D$8763+유형화!$F$74*hourly1!E5881/hourly1!$E$8763</f>
        <v>76.141262703712897</v>
      </c>
      <c r="C5880" s="441">
        <f>hourly1!$F5881*유형화!$G$71/hourly1!$F$8763+유형화!$G$72*hourly1!$G5881/hourly1!$F$8763+유형화!$G$74*hourly1!I5881/hourly1!$I$8763</f>
        <v>0.31766487762269624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443">
        <f>유형화!$F$71*hourly1!B5882/hourly1!$B$8763+유형화!$F$72*hourly1!C5882/hourly1!$C$8763+유형화!$F$73*hourly1!D5882/hourly1!$D$8763+유형화!$F$74*hourly1!E5882/hourly1!$E$8763</f>
        <v>75.085871359332984</v>
      </c>
      <c r="C5881" s="441">
        <f>hourly1!$F5882*유형화!$G$71/hourly1!$F$8763+유형화!$G$72*hourly1!$G5882/hourly1!$F$8763+유형화!$G$74*hourly1!I5882/hourly1!$I$8763</f>
        <v>0.29403050932884151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443">
        <f>유형화!$F$71*hourly1!B5883/hourly1!$B$8763+유형화!$F$72*hourly1!C5883/hourly1!$C$8763+유형화!$F$73*hourly1!D5883/hourly1!$D$8763+유형화!$F$74*hourly1!E5883/hourly1!$E$8763</f>
        <v>75.085871359332984</v>
      </c>
      <c r="C5882" s="441">
        <f>hourly1!$F5883*유형화!$G$71/hourly1!$F$8763+유형화!$G$72*hourly1!$G5883/hourly1!$F$8763+유형화!$G$74*hourly1!I5883/hourly1!$I$8763</f>
        <v>0.25118227484675815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443">
        <f>유형화!$F$71*hourly1!B5884/hourly1!$B$8763+유형화!$F$72*hourly1!C5884/hourly1!$C$8763+유형화!$F$73*hourly1!D5884/hourly1!$D$8763+유형화!$F$74*hourly1!E5884/hourly1!$E$8763</f>
        <v>74.768210438129074</v>
      </c>
      <c r="C5883" s="441">
        <f>hourly1!$F5884*유형화!$G$71/hourly1!$F$8763+유형화!$G$72*hourly1!$G5884/hourly1!$F$8763+유형화!$G$74*hourly1!I5884/hourly1!$I$8763</f>
        <v>0.23669205620459174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443">
        <f>유형화!$F$71*hourly1!B5885/hourly1!$B$8763+유형화!$F$72*hourly1!C5885/hourly1!$C$8763+유형화!$F$73*hourly1!D5885/hourly1!$D$8763+유형화!$F$74*hourly1!E5885/hourly1!$E$8763</f>
        <v>74.768210438129074</v>
      </c>
      <c r="C5884" s="441">
        <f>hourly1!$F5885*유형화!$G$71/hourly1!$F$8763+유형화!$G$72*hourly1!$G5885/hourly1!$F$8763+유형화!$G$74*hourly1!I5885/hourly1!$I$8763</f>
        <v>0.23248434412706925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443">
        <f>유형화!$F$71*hourly1!B5886/hourly1!$B$8763+유형화!$F$72*hourly1!C5886/hourly1!$C$8763+유형화!$F$73*hourly1!D5886/hourly1!$D$8763+유형화!$F$74*hourly1!E5886/hourly1!$E$8763</f>
        <v>74.768210438129074</v>
      </c>
      <c r="C5885" s="441">
        <f>hourly1!$F5886*유형화!$G$71/hourly1!$F$8763+유형화!$G$72*hourly1!$G5886/hourly1!$F$8763+유형화!$G$74*hourly1!I5886/hourly1!$I$8763</f>
        <v>0.23249720006493138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443">
        <f>유형화!$F$71*hourly1!B5887/hourly1!$B$8763+유형화!$F$72*hourly1!C5887/hourly1!$C$8763+유형화!$F$73*hourly1!D5887/hourly1!$D$8763+유형화!$F$74*hourly1!E5887/hourly1!$E$8763</f>
        <v>74.768210438129074</v>
      </c>
      <c r="C5886" s="441">
        <f>hourly1!$F5887*유형화!$G$71/hourly1!$F$8763+유형화!$G$72*hourly1!$G5887/hourly1!$F$8763+유형화!$G$74*hourly1!I5887/hourly1!$I$8763</f>
        <v>0.23146417694474172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443">
        <f>유형화!$F$71*hourly1!B5888/hourly1!$B$8763+유형화!$F$72*hourly1!C5888/hourly1!$C$8763+유형화!$F$73*hourly1!D5888/hourly1!$D$8763+유형화!$F$74*hourly1!E5888/hourly1!$E$8763</f>
        <v>75.823601782508987</v>
      </c>
      <c r="C5887" s="441">
        <f>hourly1!$F5888*유형화!$G$71/hourly1!$F$8763+유형화!$G$72*hourly1!$G5888/hourly1!$F$8763+유형화!$G$74*hourly1!I5888/hourly1!$I$8763</f>
        <v>0.3692048176414261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443">
        <f>유형화!$F$71*hourly1!B5889/hourly1!$B$8763+유형화!$F$72*hourly1!C5889/hourly1!$C$8763+유형화!$F$73*hourly1!D5889/hourly1!$D$8763+유형화!$F$74*hourly1!E5889/hourly1!$E$8763</f>
        <v>82.639672705249694</v>
      </c>
      <c r="C5888" s="441">
        <f>hourly1!$F5889*유형화!$G$71/hourly1!$F$8763+유형화!$G$72*hourly1!$G5889/hourly1!$F$8763+유형화!$G$74*hourly1!I5889/hourly1!$I$8763</f>
        <v>0.61509718778580202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443">
        <f>유형화!$F$71*hourly1!B5890/hourly1!$B$8763+유형화!$F$72*hourly1!C5890/hourly1!$C$8763+유형화!$F$73*hourly1!D5890/hourly1!$D$8763+유형화!$F$74*hourly1!E5890/hourly1!$E$8763</f>
        <v>213.59713622935467</v>
      </c>
      <c r="C5889" s="441">
        <f>hourly1!$F5890*유형화!$G$71/hourly1!$F$8763+유형화!$G$72*hourly1!$G5890/hourly1!$F$8763+유형화!$G$74*hourly1!I5890/hourly1!$I$8763</f>
        <v>0.53968995656129204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443">
        <f>유형화!$F$71*hourly1!B5891/hourly1!$B$8763+유형화!$F$72*hourly1!C5891/hourly1!$C$8763+유형화!$F$73*hourly1!D5891/hourly1!$D$8763+유형화!$F$74*hourly1!E5891/hourly1!$E$8763</f>
        <v>358.74234701835837</v>
      </c>
      <c r="C5890" s="441">
        <f>hourly1!$F5891*유형화!$G$71/hourly1!$F$8763+유형화!$G$72*hourly1!$G5891/hourly1!$F$8763+유형화!$G$74*hourly1!I5891/hourly1!$I$8763</f>
        <v>0.48408171862138349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443">
        <f>유형화!$F$71*hourly1!B5892/hourly1!$B$8763+유형화!$F$72*hourly1!C5892/hourly1!$C$8763+유형화!$F$73*hourly1!D5892/hourly1!$D$8763+유형화!$F$74*hourly1!E5892/hourly1!$E$8763</f>
        <v>450.98524139087999</v>
      </c>
      <c r="C5891" s="441">
        <f>hourly1!$F5892*유형화!$G$71/hourly1!$F$8763+유형화!$G$72*hourly1!$G5892/hourly1!$F$8763+유형화!$G$74*hourly1!I5892/hourly1!$I$8763</f>
        <v>0.42054336818072191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443">
        <f>유형화!$F$71*hourly1!B5893/hourly1!$B$8763+유형화!$F$72*hourly1!C5893/hourly1!$C$8763+유형화!$F$73*hourly1!D5893/hourly1!$D$8763+유형화!$F$74*hourly1!E5893/hourly1!$E$8763</f>
        <v>541.87197814514082</v>
      </c>
      <c r="C5892" s="441">
        <f>hourly1!$F5893*유형화!$G$71/hourly1!$F$8763+유형화!$G$72*hourly1!$G5893/hourly1!$F$8763+유형화!$G$74*hourly1!I5893/hourly1!$I$8763</f>
        <v>0.39666491899113709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443">
        <f>유형화!$F$71*hourly1!B5894/hourly1!$B$8763+유형화!$F$72*hourly1!C5894/hourly1!$C$8763+유형화!$F$73*hourly1!D5894/hourly1!$D$8763+유형화!$F$74*hourly1!E5894/hourly1!$E$8763</f>
        <v>453.35045704313694</v>
      </c>
      <c r="C5893" s="441">
        <f>hourly1!$F5894*유형화!$G$71/hourly1!$F$8763+유형화!$G$72*hourly1!$G5894/hourly1!$F$8763+유형화!$G$74*hourly1!I5894/hourly1!$I$8763</f>
        <v>0.38470871485577213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443">
        <f>유형화!$F$71*hourly1!B5895/hourly1!$B$8763+유형화!$F$72*hourly1!C5895/hourly1!$C$8763+유형화!$F$73*hourly1!D5895/hourly1!$D$8763+유형화!$F$74*hourly1!E5895/hourly1!$E$8763</f>
        <v>246.07791763214692</v>
      </c>
      <c r="C5894" s="441">
        <f>hourly1!$F5895*유형화!$G$71/hourly1!$F$8763+유형화!$G$72*hourly1!$G5895/hourly1!$F$8763+유형화!$G$74*hourly1!I5895/hourly1!$I$8763</f>
        <v>0.4677296933554389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443">
        <f>유형화!$F$71*hourly1!B5896/hourly1!$B$8763+유형화!$F$72*hourly1!C5896/hourly1!$C$8763+유형화!$F$73*hourly1!D5896/hourly1!$D$8763+유형화!$F$74*hourly1!E5896/hourly1!$E$8763</f>
        <v>357.60646670627932</v>
      </c>
      <c r="C5895" s="441">
        <f>hourly1!$F5896*유형화!$G$71/hourly1!$F$8763+유형화!$G$72*hourly1!$G5896/hourly1!$F$8763+유형화!$G$74*hourly1!I5896/hourly1!$I$8763</f>
        <v>0.44004309706273292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443">
        <f>유형화!$F$71*hourly1!B5897/hourly1!$B$8763+유형화!$F$72*hourly1!C5897/hourly1!$C$8763+유형화!$F$73*hourly1!D5897/hourly1!$D$8763+유형화!$F$74*hourly1!E5897/hourly1!$E$8763</f>
        <v>533.51912232440009</v>
      </c>
      <c r="C5896" s="441">
        <f>hourly1!$F5897*유형화!$G$71/hourly1!$F$8763+유형화!$G$72*hourly1!$G5897/hourly1!$F$8763+유형화!$G$74*hourly1!I5897/hourly1!$I$8763</f>
        <v>0.34507246367906558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443">
        <f>유형화!$F$71*hourly1!B5898/hourly1!$B$8763+유형화!$F$72*hourly1!C5898/hourly1!$C$8763+유형화!$F$73*hourly1!D5898/hourly1!$D$8763+유형화!$F$74*hourly1!E5898/hourly1!$E$8763</f>
        <v>445.06863387877451</v>
      </c>
      <c r="C5897" s="441">
        <f>hourly1!$F5898*유형화!$G$71/hourly1!$F$8763+유형화!$G$72*hourly1!$G5898/hourly1!$F$8763+유형화!$G$74*hourly1!I5898/hourly1!$I$8763</f>
        <v>0.32926160062765353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443">
        <f>유형화!$F$71*hourly1!B5899/hourly1!$B$8763+유형화!$F$72*hourly1!C5899/hourly1!$C$8763+유형화!$F$73*hourly1!D5899/hourly1!$D$8763+유형화!$F$74*hourly1!E5899/hourly1!$E$8763</f>
        <v>388.53072048512462</v>
      </c>
      <c r="C5898" s="441">
        <f>hourly1!$F5899*유형화!$G$71/hourly1!$F$8763+유형화!$G$72*hourly1!$G5899/hourly1!$F$8763+유형화!$G$74*hourly1!I5899/hourly1!$I$8763</f>
        <v>0.34505985030606823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443">
        <f>유형화!$F$71*hourly1!B5900/hourly1!$B$8763+유형화!$F$72*hourly1!C5900/hourly1!$C$8763+유형화!$F$73*hourly1!D5900/hourly1!$D$8763+유형화!$F$74*hourly1!E5900/hourly1!$E$8763</f>
        <v>212.97736137166066</v>
      </c>
      <c r="C5899" s="441">
        <f>hourly1!$F5900*유형화!$G$71/hourly1!$F$8763+유형화!$G$72*hourly1!$G5900/hourly1!$F$8763+유형화!$G$74*hourly1!I5900/hourly1!$I$8763</f>
        <v>0.44001095721807715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443">
        <f>유형화!$F$71*hourly1!B5901/hourly1!$B$8763+유형화!$F$72*hourly1!C5901/hourly1!$C$8763+유형화!$F$73*hourly1!D5901/hourly1!$D$8763+유형화!$F$74*hourly1!E5901/hourly1!$E$8763</f>
        <v>143.44082526387723</v>
      </c>
      <c r="C5900" s="441">
        <f>hourly1!$F5901*유형화!$G$71/hourly1!$F$8763+유형화!$G$72*hourly1!$G5901/hourly1!$F$8763+유형화!$G$74*hourly1!I5901/hourly1!$I$8763</f>
        <v>0.53109109272684685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443">
        <f>유형화!$F$71*hourly1!B5902/hourly1!$B$8763+유형화!$F$72*hourly1!C5902/hourly1!$C$8763+유형화!$F$73*hourly1!D5902/hourly1!$D$8763+유형화!$F$74*hourly1!E5902/hourly1!$E$8763</f>
        <v>151.56866493662753</v>
      </c>
      <c r="C5901" s="441">
        <f>hourly1!$F5902*유형화!$G$71/hourly1!$F$8763+유형화!$G$72*hourly1!$G5902/hourly1!$F$8763+유형화!$G$74*hourly1!I5902/hourly1!$I$8763</f>
        <v>0.53510190277494485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443">
        <f>유형화!$F$71*hourly1!B5903/hourly1!$B$8763+유형화!$F$72*hourly1!C5903/hourly1!$C$8763+유형화!$F$73*hourly1!D5903/hourly1!$D$8763+유형화!$F$74*hourly1!E5903/hourly1!$E$8763</f>
        <v>80.399719274916777</v>
      </c>
      <c r="C5902" s="441">
        <f>hourly1!$F5903*유형화!$G$71/hourly1!$F$8763+유형화!$G$72*hourly1!$G5903/hourly1!$F$8763+유형화!$G$74*hourly1!I5903/hourly1!$I$8763</f>
        <v>0.46396338869158527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443">
        <f>유형화!$F$71*hourly1!B5904/hourly1!$B$8763+유형화!$F$72*hourly1!C5904/hourly1!$C$8763+유형화!$F$73*hourly1!D5904/hourly1!$D$8763+유형화!$F$74*hourly1!E5904/hourly1!$E$8763</f>
        <v>78.270493359282014</v>
      </c>
      <c r="C5903" s="441">
        <f>hourly1!$F5904*유형화!$G$71/hourly1!$F$8763+유형화!$G$72*hourly1!$G5904/hourly1!$F$8763+유형화!$G$74*hourly1!I5904/hourly1!$I$8763</f>
        <v>0.39668790201212634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443">
        <f>유형화!$F$71*hourly1!B5905/hourly1!$B$8763+유형화!$F$72*hourly1!C5905/hourly1!$C$8763+유형화!$F$73*hourly1!D5905/hourly1!$D$8763+유형화!$F$74*hourly1!E5905/hourly1!$E$8763</f>
        <v>76.141262703712897</v>
      </c>
      <c r="C5904" s="441">
        <f>hourly1!$F5905*유형화!$G$71/hourly1!$F$8763+유형화!$G$72*hourly1!$G5905/hourly1!$F$8763+유형화!$G$74*hourly1!I5905/hourly1!$I$8763</f>
        <v>0.31760544923069234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443">
        <f>유형화!$F$71*hourly1!B5906/hourly1!$B$8763+유형화!$F$72*hourly1!C5906/hourly1!$C$8763+유형화!$F$73*hourly1!D5906/hourly1!$D$8763+유형화!$F$74*hourly1!E5906/hourly1!$E$8763</f>
        <v>75.085871359332984</v>
      </c>
      <c r="C5905" s="441">
        <f>hourly1!$F5906*유형화!$G$71/hourly1!$F$8763+유형화!$G$72*hourly1!$G5906/hourly1!$F$8763+유형화!$G$74*hourly1!I5906/hourly1!$I$8763</f>
        <v>0.29398272405037307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443">
        <f>유형화!$F$71*hourly1!B5907/hourly1!$B$8763+유형화!$F$72*hourly1!C5907/hourly1!$C$8763+유형화!$F$73*hourly1!D5907/hourly1!$D$8763+유형화!$F$74*hourly1!E5907/hourly1!$E$8763</f>
        <v>75.085871359332984</v>
      </c>
      <c r="C5906" s="441">
        <f>hourly1!$F5907*유형화!$G$71/hourly1!$F$8763+유형화!$G$72*hourly1!$G5907/hourly1!$F$8763+유형화!$G$74*hourly1!I5907/hourly1!$I$8763</f>
        <v>0.25116571979470004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443">
        <f>유형화!$F$71*hourly1!B5908/hourly1!$B$8763+유형화!$F$72*hourly1!C5908/hourly1!$C$8763+유형화!$F$73*hourly1!D5908/hourly1!$D$8763+유형화!$F$74*hourly1!E5908/hourly1!$E$8763</f>
        <v>74.768210438129074</v>
      </c>
      <c r="C5907" s="441">
        <f>hourly1!$F5908*유형화!$G$71/hourly1!$F$8763+유형화!$G$72*hourly1!$G5908/hourly1!$F$8763+유형화!$G$74*hourly1!I5908/hourly1!$I$8763</f>
        <v>0.23669617980730229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443">
        <f>유형화!$F$71*hourly1!B5909/hourly1!$B$8763+유형화!$F$72*hourly1!C5909/hourly1!$C$8763+유형화!$F$73*hourly1!D5909/hourly1!$D$8763+유형화!$F$74*hourly1!E5909/hourly1!$E$8763</f>
        <v>74.768210438129074</v>
      </c>
      <c r="C5908" s="441">
        <f>hourly1!$F5909*유형화!$G$71/hourly1!$F$8763+유형화!$G$72*hourly1!$G5909/hourly1!$F$8763+유형화!$G$74*hourly1!I5909/hourly1!$I$8763</f>
        <v>0.23254856317516329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443">
        <f>유형화!$F$71*hourly1!B5910/hourly1!$B$8763+유형화!$F$72*hourly1!C5910/hourly1!$C$8763+유형화!$F$73*hourly1!D5910/hourly1!$D$8763+유형화!$F$74*hourly1!E5910/hourly1!$E$8763</f>
        <v>74.768210438129074</v>
      </c>
      <c r="C5909" s="441">
        <f>hourly1!$F5910*유형화!$G$71/hourly1!$F$8763+유형화!$G$72*hourly1!$G5910/hourly1!$F$8763+유형화!$G$74*hourly1!I5910/hourly1!$I$8763</f>
        <v>0.23260089654485649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443">
        <f>유형화!$F$71*hourly1!B5911/hourly1!$B$8763+유형화!$F$72*hourly1!C5911/hourly1!$C$8763+유형화!$F$73*hourly1!D5911/hourly1!$D$8763+유형화!$F$74*hourly1!E5911/hourly1!$E$8763</f>
        <v>74.768210438129074</v>
      </c>
      <c r="C5910" s="441">
        <f>hourly1!$F5911*유형화!$G$71/hourly1!$F$8763+유형화!$G$72*hourly1!$G5911/hourly1!$F$8763+유형화!$G$74*hourly1!I5911/hourly1!$I$8763</f>
        <v>0.23154889272395546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443">
        <f>유형화!$F$71*hourly1!B5912/hourly1!$B$8763+유형화!$F$72*hourly1!C5912/hourly1!$C$8763+유형화!$F$73*hourly1!D5912/hourly1!$D$8763+유형화!$F$74*hourly1!E5912/hourly1!$E$8763</f>
        <v>75.823601782508987</v>
      </c>
      <c r="C5911" s="441">
        <f>hourly1!$F5912*유형화!$G$71/hourly1!$F$8763+유형화!$G$72*hourly1!$G5912/hourly1!$F$8763+유형화!$G$74*hourly1!I5912/hourly1!$I$8763</f>
        <v>0.36934514141601482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443">
        <f>유형화!$F$71*hourly1!B5913/hourly1!$B$8763+유형화!$F$72*hourly1!C5913/hourly1!$C$8763+유형화!$F$73*hourly1!D5913/hourly1!$D$8763+유형화!$F$74*hourly1!E5913/hourly1!$E$8763</f>
        <v>82.639672705249694</v>
      </c>
      <c r="C5912" s="441">
        <f>hourly1!$F5913*유형화!$G$71/hourly1!$F$8763+유형화!$G$72*hourly1!$G5913/hourly1!$F$8763+유형화!$G$74*hourly1!I5913/hourly1!$I$8763</f>
        <v>0.61547292076218563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443">
        <f>유형화!$F$71*hourly1!B5914/hourly1!$B$8763+유형화!$F$72*hourly1!C5914/hourly1!$C$8763+유형화!$F$73*hourly1!D5914/hourly1!$D$8763+유형화!$F$74*hourly1!E5914/hourly1!$E$8763</f>
        <v>213.59905116283775</v>
      </c>
      <c r="C5913" s="441">
        <f>hourly1!$F5914*유형화!$G$71/hourly1!$F$8763+유형화!$G$72*hourly1!$G5914/hourly1!$F$8763+유형화!$G$74*hourly1!I5914/hourly1!$I$8763</f>
        <v>0.54004203946330676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443">
        <f>유형화!$F$71*hourly1!B5915/hourly1!$B$8763+유형화!$F$72*hourly1!C5915/hourly1!$C$8763+유형화!$F$73*hourly1!D5915/hourly1!$D$8763+유형화!$F$74*hourly1!E5915/hourly1!$E$8763</f>
        <v>358.74575977110044</v>
      </c>
      <c r="C5914" s="441">
        <f>hourly1!$F5915*유형화!$G$71/hourly1!$F$8763+유형화!$G$72*hourly1!$G5915/hourly1!$F$8763+유형화!$G$74*hourly1!I5915/hourly1!$I$8763</f>
        <v>0.4844411997517899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443">
        <f>유형화!$F$71*hourly1!B5916/hourly1!$B$8763+유형화!$F$72*hourly1!C5916/hourly1!$C$8763+유형화!$F$73*hourly1!D5916/hourly1!$D$8763+유형화!$F$74*hourly1!E5916/hourly1!$E$8763</f>
        <v>450.99141278542191</v>
      </c>
      <c r="C5915" s="441">
        <f>hourly1!$F5916*유형화!$G$71/hourly1!$F$8763+유형화!$G$72*hourly1!$G5916/hourly1!$F$8763+유형화!$G$74*hourly1!I5916/hourly1!$I$8763</f>
        <v>0.42092067782873011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443">
        <f>유형화!$F$71*hourly1!B5917/hourly1!$B$8763+유형화!$F$72*hourly1!C5917/hourly1!$C$8763+유형화!$F$73*hourly1!D5917/hourly1!$D$8763+유형화!$F$74*hourly1!E5917/hourly1!$E$8763</f>
        <v>541.87794098257064</v>
      </c>
      <c r="C5916" s="441">
        <f>hourly1!$F5917*유형화!$G$71/hourly1!$F$8763+유형화!$G$72*hourly1!$G5917/hourly1!$F$8763+유형화!$G$74*hourly1!I5917/hourly1!$I$8763</f>
        <v>0.39699662644446537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443">
        <f>유형화!$F$71*hourly1!B5918/hourly1!$B$8763+유형화!$F$72*hourly1!C5918/hourly1!$C$8763+유형화!$F$73*hourly1!D5918/hourly1!$D$8763+유형화!$F$74*hourly1!E5918/hourly1!$E$8763</f>
        <v>453.35666635715364</v>
      </c>
      <c r="C5917" s="441">
        <f>hourly1!$F5918*유형화!$G$71/hourly1!$F$8763+유형화!$G$72*hourly1!$G5918/hourly1!$F$8763+유형화!$G$74*hourly1!I5918/hourly1!$I$8763</f>
        <v>0.38502817278340162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443">
        <f>유형화!$F$71*hourly1!B5919/hourly1!$B$8763+유형화!$F$72*hourly1!C5919/hourly1!$C$8763+유형화!$F$73*hourly1!D5919/hourly1!$D$8763+유형화!$F$74*hourly1!E5919/hourly1!$E$8763</f>
        <v>246.0824205697927</v>
      </c>
      <c r="C5918" s="441">
        <f>hourly1!$F5919*유형화!$G$71/hourly1!$F$8763+유형화!$G$72*hourly1!$G5919/hourly1!$F$8763+유형화!$G$74*hourly1!I5919/hourly1!$I$8763</f>
        <v>0.46812173881901542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443">
        <f>유형화!$F$71*hourly1!B5920/hourly1!$B$8763+유형화!$F$72*hourly1!C5920/hourly1!$C$8763+유형화!$F$73*hourly1!D5920/hourly1!$D$8763+유형화!$F$74*hourly1!E5920/hourly1!$E$8763</f>
        <v>357.61059992904467</v>
      </c>
      <c r="C5919" s="441">
        <f>hourly1!$F5920*유형화!$G$71/hourly1!$F$8763+유형화!$G$72*hourly1!$G5920/hourly1!$F$8763+유형화!$G$74*hourly1!I5920/hourly1!$I$8763</f>
        <v>0.44035327688426273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443">
        <f>유형화!$F$71*hourly1!B5921/hourly1!$B$8763+유형화!$F$72*hourly1!C5921/hourly1!$C$8763+유형화!$F$73*hourly1!D5921/hourly1!$D$8763+유형화!$F$74*hourly1!E5921/hourly1!$E$8763</f>
        <v>533.52269623491054</v>
      </c>
      <c r="C5920" s="441">
        <f>hourly1!$F5921*유형화!$G$71/hourly1!$F$8763+유형화!$G$72*hourly1!$G5921/hourly1!$F$8763+유형화!$G$74*hourly1!I5921/hourly1!$I$8763</f>
        <v>0.34522976699422681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443">
        <f>유형화!$F$71*hourly1!B5922/hourly1!$B$8763+유형화!$F$72*hourly1!C5922/hourly1!$C$8763+유형화!$F$73*hourly1!D5922/hourly1!$D$8763+유형화!$F$74*hourly1!E5922/hourly1!$E$8763</f>
        <v>445.07115078392184</v>
      </c>
      <c r="C5921" s="441">
        <f>hourly1!$F5922*유형화!$G$71/hourly1!$F$8763+유형화!$G$72*hourly1!$G5922/hourly1!$F$8763+유형화!$G$74*hourly1!I5922/hourly1!$I$8763</f>
        <v>0.32937487841975888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443">
        <f>유형화!$F$71*hourly1!B5923/hourly1!$B$8763+유형화!$F$72*hourly1!C5923/hourly1!$C$8763+유형화!$F$73*hourly1!D5923/hourly1!$D$8763+유형화!$F$74*hourly1!E5923/hourly1!$E$8763</f>
        <v>388.53304305296291</v>
      </c>
      <c r="C5922" s="441">
        <f>hourly1!$F5923*유형화!$G$71/hourly1!$F$8763+유형화!$G$72*hourly1!$G5923/hourly1!$F$8763+유형화!$G$74*hourly1!I5923/hourly1!$I$8763</f>
        <v>0.34517409835763485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443">
        <f>유형화!$F$71*hourly1!B5924/hourly1!$B$8763+유형화!$F$72*hourly1!C5924/hourly1!$C$8763+유형화!$F$73*hourly1!D5924/hourly1!$D$8763+유형화!$F$74*hourly1!E5924/hourly1!$E$8763</f>
        <v>212.97977873818627</v>
      </c>
      <c r="C5923" s="441">
        <f>hourly1!$F5924*유형화!$G$71/hourly1!$F$8763+유형화!$G$72*hourly1!$G5924/hourly1!$F$8763+유형화!$G$74*hourly1!I5924/hourly1!$I$8763</f>
        <v>0.440197914088024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443">
        <f>유형화!$F$71*hourly1!B5925/hourly1!$B$8763+유형화!$F$72*hourly1!C5925/hourly1!$C$8763+유형화!$F$73*hourly1!D5925/hourly1!$D$8763+유형화!$F$74*hourly1!E5925/hourly1!$E$8763</f>
        <v>143.44223302438334</v>
      </c>
      <c r="C5924" s="441">
        <f>hourly1!$F5925*유형화!$G$71/hourly1!$F$8763+유형화!$G$72*hourly1!$G5925/hourly1!$F$8763+유형화!$G$74*hourly1!I5925/hourly1!$I$8763</f>
        <v>0.53136640384898781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443">
        <f>유형화!$F$71*hourly1!B5926/hourly1!$B$8763+유형화!$F$72*hourly1!C5926/hourly1!$C$8763+유형화!$F$73*hourly1!D5926/hourly1!$D$8763+유형화!$F$74*hourly1!E5926/hourly1!$E$8763</f>
        <v>151.56981200074361</v>
      </c>
      <c r="C5925" s="441">
        <f>hourly1!$F5926*유형화!$G$71/hourly1!$F$8763+유형화!$G$72*hourly1!$G5926/hourly1!$F$8763+유형화!$G$74*hourly1!I5926/hourly1!$I$8763</f>
        <v>0.53538679520926546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443">
        <f>유형화!$F$71*hourly1!B5927/hourly1!$B$8763+유형화!$F$72*hourly1!C5927/hourly1!$C$8763+유형화!$F$73*hourly1!D5927/hourly1!$D$8763+유형화!$F$74*hourly1!E5927/hourly1!$E$8763</f>
        <v>80.399719274916777</v>
      </c>
      <c r="C5926" s="441">
        <f>hourly1!$F5927*유형화!$G$71/hourly1!$F$8763+유형화!$G$72*hourly1!$G5927/hourly1!$F$8763+유형화!$G$74*hourly1!I5927/hourly1!$I$8763</f>
        <v>0.46418400143659611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443">
        <f>유형화!$F$71*hourly1!B5928/hourly1!$B$8763+유형화!$F$72*hourly1!C5928/hourly1!$C$8763+유형화!$F$73*hourly1!D5928/hourly1!$D$8763+유형화!$F$74*hourly1!E5928/hourly1!$E$8763</f>
        <v>78.270493359282014</v>
      </c>
      <c r="C5927" s="441">
        <f>hourly1!$F5928*유형화!$G$71/hourly1!$F$8763+유형화!$G$72*hourly1!$G5928/hourly1!$F$8763+유형화!$G$74*hourly1!I5928/hourly1!$I$8763</f>
        <v>0.39684993534216195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443">
        <f>유형화!$F$71*hourly1!B5929/hourly1!$B$8763+유형화!$F$72*hourly1!C5929/hourly1!$C$8763+유형화!$F$73*hourly1!D5929/hourly1!$D$8763+유형화!$F$74*hourly1!E5929/hourly1!$E$8763</f>
        <v>76.141262703712897</v>
      </c>
      <c r="C5928" s="441">
        <f>hourly1!$F5929*유형화!$G$71/hourly1!$F$8763+유형화!$G$72*hourly1!$G5929/hourly1!$F$8763+유형화!$G$74*hourly1!I5929/hourly1!$I$8763</f>
        <v>0.31770999468764605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443">
        <f>유형화!$F$71*hourly1!B5930/hourly1!$B$8763+유형화!$F$72*hourly1!C5930/hourly1!$C$8763+유형화!$F$73*hourly1!D5930/hourly1!$D$8763+유형화!$F$74*hourly1!E5930/hourly1!$E$8763</f>
        <v>75.085871359332984</v>
      </c>
      <c r="C5929" s="441">
        <f>hourly1!$F5930*유형화!$G$71/hourly1!$F$8763+유형화!$G$72*hourly1!$G5930/hourly1!$F$8763+유형화!$G$74*hourly1!I5930/hourly1!$I$8763</f>
        <v>0.29406555995187988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443">
        <f>유형화!$F$71*hourly1!B5931/hourly1!$B$8763+유형화!$F$72*hourly1!C5931/hourly1!$C$8763+유형화!$F$73*hourly1!D5931/hourly1!$D$8763+유형화!$F$74*hourly1!E5931/hourly1!$E$8763</f>
        <v>75.085871359332984</v>
      </c>
      <c r="C5930" s="441">
        <f>hourly1!$F5931*유형화!$G$71/hourly1!$F$8763+유형화!$G$72*hourly1!$G5931/hourly1!$F$8763+유형화!$G$74*hourly1!I5931/hourly1!$I$8763</f>
        <v>0.25122702806441011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443">
        <f>유형화!$F$71*hourly1!B5932/hourly1!$B$8763+유형화!$F$72*hourly1!C5932/hourly1!$C$8763+유형화!$F$73*hourly1!D5932/hourly1!$D$8763+유형화!$F$74*hourly1!E5932/hourly1!$E$8763</f>
        <v>74.768210438129074</v>
      </c>
      <c r="C5931" s="441">
        <f>hourly1!$F5932*유형화!$G$71/hourly1!$F$8763+유형화!$G$72*hourly1!$G5932/hourly1!$F$8763+유형화!$G$74*hourly1!I5932/hourly1!$I$8763</f>
        <v>0.23676512887026996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443">
        <f>유형화!$F$71*hourly1!B5933/hourly1!$B$8763+유형화!$F$72*hourly1!C5933/hourly1!$C$8763+유형화!$F$73*hourly1!D5933/hourly1!$D$8763+유형화!$F$74*hourly1!E5933/hourly1!$E$8763</f>
        <v>74.768210438129074</v>
      </c>
      <c r="C5932" s="441">
        <f>hourly1!$F5933*유형화!$G$71/hourly1!$F$8763+유형화!$G$72*hourly1!$G5933/hourly1!$F$8763+유형화!$G$74*hourly1!I5933/hourly1!$I$8763</f>
        <v>0.23271890435183559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443">
        <f>유형화!$F$71*hourly1!B5934/hourly1!$B$8763+유형화!$F$72*hourly1!C5934/hourly1!$C$8763+유형화!$F$73*hourly1!D5934/hourly1!$D$8763+유형화!$F$74*hourly1!E5934/hourly1!$E$8763</f>
        <v>74.768210438129074</v>
      </c>
      <c r="C5933" s="441">
        <f>hourly1!$F5934*유형화!$G$71/hourly1!$F$8763+유형화!$G$72*hourly1!$G5934/hourly1!$F$8763+유형화!$G$74*hourly1!I5934/hourly1!$I$8763</f>
        <v>0.23276365756948747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443">
        <f>유형화!$F$71*hourly1!B5935/hourly1!$B$8763+유형화!$F$72*hourly1!C5935/hourly1!$C$8763+유형화!$F$73*hourly1!D5935/hourly1!$D$8763+유형화!$F$74*hourly1!E5935/hourly1!$E$8763</f>
        <v>74.768210438129074</v>
      </c>
      <c r="C5934" s="441">
        <f>hourly1!$F5935*유형화!$G$71/hourly1!$F$8763+유형화!$G$72*hourly1!$G5935/hourly1!$F$8763+유형화!$G$74*hourly1!I5935/hourly1!$I$8763</f>
        <v>0.23163609479303865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443">
        <f>유형화!$F$71*hourly1!B5936/hourly1!$B$8763+유형화!$F$72*hourly1!C5936/hourly1!$C$8763+유형화!$F$73*hourly1!D5936/hourly1!$D$8763+유형화!$F$74*hourly1!E5936/hourly1!$E$8763</f>
        <v>75.823601782508987</v>
      </c>
      <c r="C5935" s="441">
        <f>hourly1!$F5936*유형화!$G$71/hourly1!$F$8763+유형화!$G$72*hourly1!$G5936/hourly1!$F$8763+유형화!$G$74*hourly1!I5936/hourly1!$I$8763</f>
        <v>0.36941863857020674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443">
        <f>유형화!$F$71*hourly1!B5937/hourly1!$B$8763+유형화!$F$72*hourly1!C5937/hourly1!$C$8763+유형화!$F$73*hourly1!D5937/hourly1!$D$8763+유형화!$F$74*hourly1!E5937/hourly1!$E$8763</f>
        <v>82.639672705249694</v>
      </c>
      <c r="C5936" s="441">
        <f>hourly1!$F5937*유형화!$G$71/hourly1!$F$8763+유형화!$G$72*hourly1!$G5937/hourly1!$F$8763+유형화!$G$74*hourly1!I5937/hourly1!$I$8763</f>
        <v>0.61560942414014552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443">
        <f>유형화!$F$71*hourly1!B5938/hourly1!$B$8763+유형화!$F$72*hourly1!C5938/hourly1!$C$8763+유형화!$F$73*hourly1!D5938/hourly1!$D$8763+유형화!$F$74*hourly1!E5938/hourly1!$E$8763</f>
        <v>213.59936399850577</v>
      </c>
      <c r="C5937" s="441">
        <f>hourly1!$F5938*유형화!$G$71/hourly1!$F$8763+유형화!$G$72*hourly1!$G5938/hourly1!$F$8763+유형화!$G$74*hourly1!I5938/hourly1!$I$8763</f>
        <v>0.54005713912617315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443">
        <f>유형화!$F$71*hourly1!B5939/hourly1!$B$8763+유형화!$F$72*hourly1!C5939/hourly1!$C$8763+유형화!$F$73*hourly1!D5939/hourly1!$D$8763+유형화!$F$74*hourly1!E5939/hourly1!$E$8763</f>
        <v>358.74368841978344</v>
      </c>
      <c r="C5938" s="441">
        <f>hourly1!$F5939*유형화!$G$71/hourly1!$F$8763+유형화!$G$72*hourly1!$G5939/hourly1!$F$8763+유형화!$G$74*hourly1!I5939/hourly1!$I$8763</f>
        <v>0.48430408996166729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443">
        <f>유형화!$F$71*hourly1!B5940/hourly1!$B$8763+유형화!$F$72*hourly1!C5940/hourly1!$C$8763+유형화!$F$73*hourly1!D5940/hourly1!$D$8763+유형화!$F$74*hourly1!E5940/hourly1!$E$8763</f>
        <v>450.98584810247854</v>
      </c>
      <c r="C5939" s="441">
        <f>hourly1!$F5940*유형화!$G$71/hourly1!$F$8763+유형화!$G$72*hourly1!$G5940/hourly1!$F$8763+유형화!$G$74*hourly1!I5940/hourly1!$I$8763</f>
        <v>0.42065640340796251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443">
        <f>유형화!$F$71*hourly1!B5941/hourly1!$B$8763+유형화!$F$72*hourly1!C5941/hourly1!$C$8763+유형화!$F$73*hourly1!D5941/hourly1!$D$8763+유형화!$F$74*hourly1!E5941/hourly1!$E$8763</f>
        <v>541.87162738999791</v>
      </c>
      <c r="C5940" s="441">
        <f>hourly1!$F5941*유형화!$G$71/hourly1!$F$8763+유형화!$G$72*hourly1!$G5941/hourly1!$F$8763+유형화!$G$74*hourly1!I5941/hourly1!$I$8763</f>
        <v>0.39671913223853711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443">
        <f>유형화!$F$71*hourly1!B5942/hourly1!$B$8763+유형화!$F$72*hourly1!C5942/hourly1!$C$8763+유형화!$F$73*hourly1!D5942/hourly1!$D$8763+유형화!$F$74*hourly1!E5942/hourly1!$E$8763</f>
        <v>453.34953749587027</v>
      </c>
      <c r="C5941" s="441">
        <f>hourly1!$F5942*유형화!$G$71/hourly1!$F$8763+유형화!$G$72*hourly1!$G5942/hourly1!$F$8763+유형화!$G$74*hourly1!I5942/hourly1!$I$8763</f>
        <v>0.38473285005987223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443">
        <f>유형화!$F$71*hourly1!B5943/hourly1!$B$8763+유형화!$F$72*hourly1!C5943/hourly1!$C$8763+유형화!$F$73*hourly1!D5943/hourly1!$D$8763+유형화!$F$74*hourly1!E5943/hourly1!$E$8763</f>
        <v>246.07569460293024</v>
      </c>
      <c r="C5942" s="441">
        <f>hourly1!$F5943*유형화!$G$71/hourly1!$F$8763+유형화!$G$72*hourly1!$G5943/hourly1!$F$8763+유형화!$G$74*hourly1!I5943/hourly1!$I$8763</f>
        <v>0.46765843992625056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443">
        <f>유형화!$F$71*hourly1!B5944/hourly1!$B$8763+유형화!$F$72*hourly1!C5944/hourly1!$C$8763+유형화!$F$73*hourly1!D5944/hourly1!$D$8763+유형화!$F$74*hourly1!E5944/hourly1!$E$8763</f>
        <v>357.60315349215892</v>
      </c>
      <c r="C5943" s="441">
        <f>hourly1!$F5944*유형화!$G$71/hourly1!$F$8763+유형화!$G$72*hourly1!$G5944/hourly1!$F$8763+유형화!$G$74*hourly1!I5944/hourly1!$I$8763</f>
        <v>0.43992351258412865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443">
        <f>유형화!$F$71*hourly1!B5945/hourly1!$B$8763+유형화!$F$72*hourly1!C5945/hourly1!$C$8763+유형화!$F$73*hourly1!D5945/hourly1!$D$8763+유형화!$F$74*hourly1!E5945/hourly1!$E$8763</f>
        <v>533.51585650962329</v>
      </c>
      <c r="C5944" s="441">
        <f>hourly1!$F5945*유형화!$G$71/hourly1!$F$8763+유형화!$G$72*hourly1!$G5945/hourly1!$F$8763+유형화!$G$74*hourly1!I5945/hourly1!$I$8763</f>
        <v>0.3450009070437956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443">
        <f>유형화!$F$71*hourly1!B5946/hourly1!$B$8763+유형화!$F$72*hourly1!C5946/hourly1!$C$8763+유형화!$F$73*hourly1!D5946/hourly1!$D$8763+유형화!$F$74*hourly1!E5946/hourly1!$E$8763</f>
        <v>445.06590367658089</v>
      </c>
      <c r="C5945" s="441">
        <f>hourly1!$F5946*유형화!$G$71/hourly1!$F$8763+유형화!$G$72*hourly1!$G5946/hourly1!$F$8763+유형화!$G$74*hourly1!I5946/hourly1!$I$8763</f>
        <v>0.32920793315120167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443">
        <f>유형화!$F$71*hourly1!B5947/hourly1!$B$8763+유형화!$F$72*hourly1!C5947/hourly1!$C$8763+유형화!$F$73*hourly1!D5947/hourly1!$D$8763+유형화!$F$74*hourly1!E5947/hourly1!$E$8763</f>
        <v>388.52857329485778</v>
      </c>
      <c r="C5946" s="441">
        <f>hourly1!$F5947*유형화!$G$71/hourly1!$F$8763+유형화!$G$72*hourly1!$G5947/hourly1!$F$8763+유형화!$G$74*hourly1!I5947/hourly1!$I$8763</f>
        <v>0.34502771046141367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443">
        <f>유형화!$F$71*hourly1!B5948/hourly1!$B$8763+유형화!$F$72*hourly1!C5948/hourly1!$C$8763+유형화!$F$73*hourly1!D5948/hourly1!$D$8763+유형화!$F$74*hourly1!E5948/hourly1!$E$8763</f>
        <v>212.975711874502</v>
      </c>
      <c r="C5947" s="441">
        <f>hourly1!$F5948*유형화!$G$71/hourly1!$F$8763+유형화!$G$72*hourly1!$G5948/hourly1!$F$8763+유형화!$G$74*hourly1!I5948/hourly1!$I$8763</f>
        <v>0.4400138073552447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443">
        <f>유형화!$F$71*hourly1!B5949/hourly1!$B$8763+유형화!$F$72*hourly1!C5949/hourly1!$C$8763+유형화!$F$73*hourly1!D5949/hourly1!$D$8763+유형화!$F$74*hourly1!E5949/hourly1!$E$8763</f>
        <v>143.4403038710972</v>
      </c>
      <c r="C5948" s="441">
        <f>hourly1!$F5949*유형화!$G$71/hourly1!$F$8763+유형화!$G$72*hourly1!$G5949/hourly1!$F$8763+유형화!$G$74*hourly1!I5949/hourly1!$I$8763</f>
        <v>0.53116149717900651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443">
        <f>유형화!$F$71*hourly1!B5950/hourly1!$B$8763+유형화!$F$72*hourly1!C5950/hourly1!$C$8763+유형화!$F$73*hourly1!D5950/hourly1!$D$8763+유형화!$F$74*hourly1!E5950/hourly1!$E$8763</f>
        <v>151.56819568312548</v>
      </c>
      <c r="C5949" s="441">
        <f>hourly1!$F5950*유형화!$G$71/hourly1!$F$8763+유형화!$G$72*hourly1!$G5950/hourly1!$F$8763+유형화!$G$74*hourly1!I5950/hourly1!$I$8763</f>
        <v>0.53515502448045038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443">
        <f>유형화!$F$71*hourly1!B5951/hourly1!$B$8763+유형화!$F$72*hourly1!C5951/hourly1!$C$8763+유형화!$F$73*hourly1!D5951/hourly1!$D$8763+유형화!$F$74*hourly1!E5951/hourly1!$E$8763</f>
        <v>80.399719274916777</v>
      </c>
      <c r="C5950" s="441">
        <f>hourly1!$F5951*유형화!$G$71/hourly1!$F$8763+유형화!$G$72*hourly1!$G5951/hourly1!$F$8763+유형화!$G$74*hourly1!I5951/hourly1!$I$8763</f>
        <v>0.46398922184974201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443">
        <f>유형화!$F$71*hourly1!B5952/hourly1!$B$8763+유형화!$F$72*hourly1!C5952/hourly1!$C$8763+유형화!$F$73*hourly1!D5952/hourly1!$D$8763+유형화!$F$74*hourly1!E5952/hourly1!$E$8763</f>
        <v>78.270493359282014</v>
      </c>
      <c r="C5951" s="441">
        <f>hourly1!$F5952*유형화!$G$71/hourly1!$F$8763+유형화!$G$72*hourly1!$G5952/hourly1!$F$8763+유형화!$G$74*hourly1!I5952/hourly1!$I$8763</f>
        <v>0.39668681047023235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443">
        <f>유형화!$F$71*hourly1!B5953/hourly1!$B$8763+유형화!$F$72*hourly1!C5953/hourly1!$C$8763+유형화!$F$73*hourly1!D5953/hourly1!$D$8763+유형화!$F$74*hourly1!E5953/hourly1!$E$8763</f>
        <v>76.141262703712897</v>
      </c>
      <c r="C5952" s="441">
        <f>hourly1!$F5953*유형화!$G$71/hourly1!$F$8763+유형화!$G$72*hourly1!$G5953/hourly1!$F$8763+유형화!$G$74*hourly1!I5953/hourly1!$I$8763</f>
        <v>0.31759987023878994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443">
        <f>유형화!$F$71*hourly1!B5954/hourly1!$B$8763+유형화!$F$72*hourly1!C5954/hourly1!$C$8763+유형화!$F$73*hourly1!D5954/hourly1!$D$8763+유형화!$F$74*hourly1!E5954/hourly1!$E$8763</f>
        <v>75.085871359332984</v>
      </c>
      <c r="C5953" s="441">
        <f>hourly1!$F5954*유형화!$G$71/hourly1!$F$8763+유형화!$G$72*hourly1!$G5954/hourly1!$F$8763+유형화!$G$74*hourly1!I5954/hourly1!$I$8763</f>
        <v>0.29397035324224108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443">
        <f>유형화!$F$71*hourly1!B5955/hourly1!$B$8763+유형화!$F$72*hourly1!C5955/hourly1!$C$8763+유형화!$F$73*hourly1!D5955/hourly1!$D$8763+유형화!$F$74*hourly1!E5955/hourly1!$E$8763</f>
        <v>75.085871359332984</v>
      </c>
      <c r="C5954" s="441">
        <f>hourly1!$F5955*유형화!$G$71/hourly1!$F$8763+유형화!$G$72*hourly1!$G5955/hourly1!$F$8763+유형화!$G$74*hourly1!I5955/hourly1!$I$8763</f>
        <v>0.25114522306358023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443">
        <f>유형화!$F$71*hourly1!B5956/hourly1!$B$8763+유형화!$F$72*hourly1!C5956/hourly1!$C$8763+유형화!$F$73*hourly1!D5956/hourly1!$D$8763+유형화!$F$74*hourly1!E5956/hourly1!$E$8763</f>
        <v>74.768210438129074</v>
      </c>
      <c r="C5955" s="441">
        <f>hourly1!$F5956*유형화!$G$71/hourly1!$F$8763+유형화!$G$72*hourly1!$G5956/hourly1!$F$8763+유형화!$G$74*hourly1!I5956/hourly1!$I$8763</f>
        <v>0.23665870353561005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443">
        <f>유형화!$F$71*hourly1!B5957/hourly1!$B$8763+유형화!$F$72*hourly1!C5957/hourly1!$C$8763+유형화!$F$73*hourly1!D5957/hourly1!$D$8763+유형화!$F$74*hourly1!E5957/hourly1!$E$8763</f>
        <v>74.768210438129074</v>
      </c>
      <c r="C5956" s="441">
        <f>hourly1!$F5957*유형화!$G$71/hourly1!$F$8763+유형화!$G$72*hourly1!$G5957/hourly1!$F$8763+유형화!$G$74*hourly1!I5957/hourly1!$I$8763</f>
        <v>0.23243146498642908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443">
        <f>유형화!$F$71*hourly1!B5958/hourly1!$B$8763+유형화!$F$72*hourly1!C5958/hourly1!$C$8763+유형화!$F$73*hourly1!D5958/hourly1!$D$8763+유형화!$F$74*hourly1!E5958/hourly1!$E$8763</f>
        <v>74.768210438129074</v>
      </c>
      <c r="C5957" s="441">
        <f>hourly1!$F5958*유형화!$G$71/hourly1!$F$8763+유형화!$G$72*hourly1!$G5958/hourly1!$F$8763+유형화!$G$74*hourly1!I5958/hourly1!$I$8763</f>
        <v>0.23245456928985098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443">
        <f>유형화!$F$71*hourly1!B5959/hourly1!$B$8763+유형화!$F$72*hourly1!C5959/hourly1!$C$8763+유형화!$F$73*hourly1!D5959/hourly1!$D$8763+유형화!$F$74*hourly1!E5959/hourly1!$E$8763</f>
        <v>74.768210438129074</v>
      </c>
      <c r="C5958" s="441">
        <f>hourly1!$F5959*유형화!$G$71/hourly1!$F$8763+유형화!$G$72*hourly1!$G5959/hourly1!$F$8763+유형화!$G$74*hourly1!I5959/hourly1!$I$8763</f>
        <v>0.23143998109942585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443">
        <f>유형화!$F$71*hourly1!B5960/hourly1!$B$8763+유형화!$F$72*hourly1!C5960/hourly1!$C$8763+유형화!$F$73*hourly1!D5960/hourly1!$D$8763+유형화!$F$74*hourly1!E5960/hourly1!$E$8763</f>
        <v>75.823601782508987</v>
      </c>
      <c r="C5959" s="441">
        <f>hourly1!$F5960*유형화!$G$71/hourly1!$F$8763+유형화!$G$72*hourly1!$G5960/hourly1!$F$8763+유형화!$G$74*hourly1!I5960/hourly1!$I$8763</f>
        <v>0.36918159205557155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443">
        <f>유형화!$F$71*hourly1!B5961/hourly1!$B$8763+유형화!$F$72*hourly1!C5961/hourly1!$C$8763+유형화!$F$73*hourly1!D5961/hourly1!$D$8763+유형화!$F$74*hourly1!E5961/hourly1!$E$8763</f>
        <v>82.639672705249694</v>
      </c>
      <c r="C5960" s="441">
        <f>hourly1!$F5961*유형화!$G$71/hourly1!$F$8763+유형화!$G$72*hourly1!$G5961/hourly1!$F$8763+유형화!$G$74*hourly1!I5961/hourly1!$I$8763</f>
        <v>0.61504345966813267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443">
        <f>유형화!$F$71*hourly1!B5962/hourly1!$B$8763+유형화!$F$72*hourly1!C5962/hourly1!$C$8763+유형화!$F$73*hourly1!D5962/hourly1!$D$8763+유형화!$F$74*hourly1!E5962/hourly1!$E$8763</f>
        <v>213.59426856906452</v>
      </c>
      <c r="C5961" s="441">
        <f>hourly1!$F5962*유형화!$G$71/hourly1!$F$8763+유형화!$G$72*hourly1!$G5962/hourly1!$F$8763+유형화!$G$74*hourly1!I5962/hourly1!$I$8763</f>
        <v>0.53959608395841252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443">
        <f>유형화!$F$71*hourly1!B5963/hourly1!$B$8763+유형화!$F$72*hourly1!C5963/hourly1!$C$8763+유형화!$F$73*hourly1!D5963/hourly1!$D$8763+유형화!$F$74*hourly1!E5963/hourly1!$E$8763</f>
        <v>358.73910016331905</v>
      </c>
      <c r="C5962" s="441">
        <f>hourly1!$F5963*유형화!$G$71/hourly1!$F$8763+유형화!$G$72*hourly1!$G5963/hourly1!$F$8763+유형화!$G$74*hourly1!I5963/hourly1!$I$8763</f>
        <v>0.48396989621847009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443">
        <f>유형화!$F$71*hourly1!B5964/hourly1!$B$8763+유형화!$F$72*hourly1!C5964/hourly1!$C$8763+유형화!$F$73*hourly1!D5964/hourly1!$D$8763+유형화!$F$74*hourly1!E5964/hourly1!$E$8763</f>
        <v>450.98099914962427</v>
      </c>
      <c r="C5963" s="441">
        <f>hourly1!$F5964*유형화!$G$71/hourly1!$F$8763+유형화!$G$72*hourly1!$G5964/hourly1!$F$8763+유형화!$G$74*hourly1!I5964/hourly1!$I$8763</f>
        <v>0.42042984782375126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443">
        <f>유형화!$F$71*hourly1!B5965/hourly1!$B$8763+유형화!$F$72*hourly1!C5965/hourly1!$C$8763+유형화!$F$73*hourly1!D5965/hourly1!$D$8763+유형화!$F$74*hourly1!E5965/hourly1!$E$8763</f>
        <v>541.86729508998917</v>
      </c>
      <c r="C5964" s="441">
        <f>hourly1!$F5965*유형화!$G$71/hourly1!$F$8763+유형화!$G$72*hourly1!$G5965/hourly1!$F$8763+유형화!$G$74*hourly1!I5965/hourly1!$I$8763</f>
        <v>0.39653836077265603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443">
        <f>유형화!$F$71*hourly1!B5966/hourly1!$B$8763+유형화!$F$72*hourly1!C5966/hourly1!$C$8763+유형화!$F$73*hourly1!D5966/hourly1!$D$8763+유형화!$F$74*hourly1!E5966/hourly1!$E$8763</f>
        <v>453.34525733513959</v>
      </c>
      <c r="C5965" s="441">
        <f>hourly1!$F5966*유형화!$G$71/hourly1!$F$8763+유형화!$G$72*hourly1!$G5966/hourly1!$F$8763+유형화!$G$74*hourly1!I5966/hourly1!$I$8763</f>
        <v>0.38457427327916804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443">
        <f>유형화!$F$71*hourly1!B5967/hourly1!$B$8763+유형화!$F$72*hourly1!C5967/hourly1!$C$8763+유형화!$F$73*hourly1!D5967/hourly1!$D$8763+유형화!$F$74*hourly1!E5967/hourly1!$E$8763</f>
        <v>246.0726231254624</v>
      </c>
      <c r="C5966" s="441">
        <f>hourly1!$F5967*유형화!$G$71/hourly1!$F$8763+유형화!$G$72*hourly1!$G5967/hourly1!$F$8763+유형화!$G$74*hourly1!I5967/hourly1!$I$8763</f>
        <v>0.46748603694822299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443">
        <f>유형화!$F$71*hourly1!B5968/hourly1!$B$8763+유형화!$F$72*hourly1!C5968/hourly1!$C$8763+유형화!$F$73*hourly1!D5968/hourly1!$D$8763+유형화!$F$74*hourly1!E5968/hourly1!$E$8763</f>
        <v>357.60024791239385</v>
      </c>
      <c r="C5967" s="441">
        <f>hourly1!$F5968*유형화!$G$71/hourly1!$F$8763+유형화!$G$72*hourly1!$G5968/hourly1!$F$8763+유형화!$G$74*hourly1!I5968/hourly1!$I$8763</f>
        <v>0.43979228499198952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443">
        <f>유형화!$F$71*hourly1!B5969/hourly1!$B$8763+유형화!$F$72*hourly1!C5969/hourly1!$C$8763+유형화!$F$73*hourly1!D5969/hourly1!$D$8763+유형화!$F$74*hourly1!E5969/hourly1!$E$8763</f>
        <v>533.51371405929081</v>
      </c>
      <c r="C5968" s="441">
        <f>hourly1!$F5969*유형화!$G$71/hourly1!$F$8763+유형화!$G$72*hourly1!$G5969/hourly1!$F$8763+유형화!$G$74*hourly1!I5969/hourly1!$I$8763</f>
        <v>0.34494778533829012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443">
        <f>유형화!$F$71*hourly1!B5970/hourly1!$B$8763+유형화!$F$72*hourly1!C5970/hourly1!$C$8763+유형화!$F$73*hourly1!D5970/hourly1!$D$8763+유형화!$F$74*hourly1!E5970/hourly1!$E$8763</f>
        <v>445.06438689758448</v>
      </c>
      <c r="C5969" s="441">
        <f>hourly1!$F5970*유형화!$G$71/hourly1!$F$8763+유형화!$G$72*hourly1!$G5970/hourly1!$F$8763+유형화!$G$74*hourly1!I5970/hourly1!$I$8763</f>
        <v>0.32917518689438258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443">
        <f>유형화!$F$71*hourly1!B5971/hourly1!$B$8763+유형화!$F$72*hourly1!C5971/hourly1!$C$8763+유형화!$F$73*hourly1!D5971/hourly1!$D$8763+유형화!$F$74*hourly1!E5971/hourly1!$E$8763</f>
        <v>388.52725085317019</v>
      </c>
      <c r="C5970" s="441">
        <f>hourly1!$F5971*유형화!$G$71/hourly1!$F$8763+유형화!$G$72*hourly1!$G5971/hourly1!$F$8763+유형화!$G$74*hourly1!I5971/hourly1!$I$8763</f>
        <v>0.34499993678433372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443">
        <f>유형화!$F$71*hourly1!B5972/hourly1!$B$8763+유형화!$F$72*hourly1!C5972/hourly1!$C$8763+유형화!$F$73*hourly1!D5972/hourly1!$D$8763+유형화!$F$74*hourly1!E5972/hourly1!$E$8763</f>
        <v>212.974057637409</v>
      </c>
      <c r="C5971" s="441">
        <f>hourly1!$F5972*유형화!$G$71/hourly1!$F$8763+유형화!$G$72*hourly1!$G5972/hourly1!$F$8763+유형화!$G$74*hourly1!I5972/hourly1!$I$8763</f>
        <v>0.43996214103893178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443">
        <f>유형화!$F$71*hourly1!B5973/hourly1!$B$8763+유형화!$F$72*hourly1!C5973/hourly1!$C$8763+유형화!$F$73*hourly1!D5973/hourly1!$D$8763+유형화!$F$74*hourly1!E5973/hourly1!$E$8763</f>
        <v>143.43894824986913</v>
      </c>
      <c r="C5972" s="441">
        <f>hourly1!$F5973*유형화!$G$71/hourly1!$F$8763+유형화!$G$72*hourly1!$G5973/hourly1!$F$8763+유형화!$G$74*hourly1!I5973/hourly1!$I$8763</f>
        <v>0.53103499960174172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443">
        <f>유형화!$F$71*hourly1!B5974/hourly1!$B$8763+유형화!$F$72*hourly1!C5974/hourly1!$C$8763+유형화!$F$73*hourly1!D5974/hourly1!$D$8763+유형화!$F$74*hourly1!E5974/hourly1!$E$8763</f>
        <v>151.56697278005959</v>
      </c>
      <c r="C5973" s="441">
        <f>hourly1!$F5974*유형화!$G$71/hourly1!$F$8763+유형화!$G$72*hourly1!$G5974/hourly1!$F$8763+유형화!$G$74*hourly1!I5974/hourly1!$I$8763</f>
        <v>0.53499262730311736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443">
        <f>유형화!$F$71*hourly1!B5975/hourly1!$B$8763+유형화!$F$72*hourly1!C5975/hourly1!$C$8763+유형화!$F$73*hourly1!D5975/hourly1!$D$8763+유형화!$F$74*hourly1!E5975/hourly1!$E$8763</f>
        <v>80.399719274916777</v>
      </c>
      <c r="C5974" s="441">
        <f>hourly1!$F5975*유형화!$G$71/hourly1!$F$8763+유형화!$G$72*hourly1!$G5975/hourly1!$F$8763+유형화!$G$74*hourly1!I5975/hourly1!$I$8763</f>
        <v>0.46382640018389532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443">
        <f>유형화!$F$71*hourly1!B5976/hourly1!$B$8763+유형화!$F$72*hourly1!C5976/hourly1!$C$8763+유형화!$F$73*hourly1!D5976/hourly1!$D$8763+유형화!$F$74*hourly1!E5976/hourly1!$E$8763</f>
        <v>78.270493359282014</v>
      </c>
      <c r="C5975" s="441">
        <f>hourly1!$F5976*유형화!$G$71/hourly1!$F$8763+유형화!$G$72*hourly1!$G5976/hourly1!$F$8763+유형화!$G$74*hourly1!I5976/hourly1!$I$8763</f>
        <v>0.39654466745915373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443">
        <f>유형화!$F$71*hourly1!B5977/hourly1!$B$8763+유형화!$F$72*hourly1!C5977/hourly1!$C$8763+유형화!$F$73*hourly1!D5977/hourly1!$D$8763+유형화!$F$74*hourly1!E5977/hourly1!$E$8763</f>
        <v>76.141262703712897</v>
      </c>
      <c r="C5976" s="441">
        <f>hourly1!$F5977*유형화!$G$71/hourly1!$F$8763+유형화!$G$72*hourly1!$G5977/hourly1!$F$8763+유형화!$G$74*hourly1!I5977/hourly1!$I$8763</f>
        <v>0.31748883617168822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443">
        <f>유형화!$F$71*hourly1!B5978/hourly1!$B$8763+유형화!$F$72*hourly1!C5978/hourly1!$C$8763+유형화!$F$73*hourly1!D5978/hourly1!$D$8763+유형화!$F$74*hourly1!E5978/hourly1!$E$8763</f>
        <v>75.085871359332984</v>
      </c>
      <c r="C5977" s="441">
        <f>hourly1!$F5978*유형화!$G$71/hourly1!$F$8763+유형화!$G$72*hourly1!$G5978/hourly1!$F$8763+유형화!$G$74*hourly1!I5978/hourly1!$I$8763</f>
        <v>0.29386150225892849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443">
        <f>유형화!$F$71*hourly1!B5979/hourly1!$B$8763+유형화!$F$72*hourly1!C5979/hourly1!$C$8763+유형화!$F$73*hourly1!D5979/hourly1!$D$8763+유형화!$F$74*hourly1!E5979/hourly1!$E$8763</f>
        <v>75.085871359332984</v>
      </c>
      <c r="C5978" s="441">
        <f>hourly1!$F5979*유형화!$G$71/hourly1!$F$8763+유형화!$G$72*hourly1!$G5979/hourly1!$F$8763+유형화!$G$74*hourly1!I5979/hourly1!$I$8763</f>
        <v>0.24996138523837683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443">
        <f>유형화!$F$71*hourly1!B5980/hourly1!$B$8763+유형화!$F$72*hourly1!C5980/hourly1!$C$8763+유형화!$F$73*hourly1!D5980/hourly1!$D$8763+유형화!$F$74*hourly1!E5980/hourly1!$E$8763</f>
        <v>74.768210438129074</v>
      </c>
      <c r="C5979" s="441">
        <f>hourly1!$F5980*유형화!$G$71/hourly1!$F$8763+유형화!$G$72*hourly1!$G5980/hourly1!$F$8763+유형화!$G$74*hourly1!I5980/hourly1!$I$8763</f>
        <v>0.25322248792898067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443">
        <f>유형화!$F$71*hourly1!B5981/hourly1!$B$8763+유형화!$F$72*hourly1!C5981/hourly1!$C$8763+유형화!$F$73*hourly1!D5981/hourly1!$D$8763+유형화!$F$74*hourly1!E5981/hourly1!$E$8763</f>
        <v>74.768210438129074</v>
      </c>
      <c r="C5980" s="441">
        <f>hourly1!$F5981*유형화!$G$71/hourly1!$F$8763+유형화!$G$72*hourly1!$G5981/hourly1!$F$8763+유형화!$G$74*hourly1!I5981/hourly1!$I$8763</f>
        <v>0.24048079811848708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443">
        <f>유형화!$F$71*hourly1!B5982/hourly1!$B$8763+유형화!$F$72*hourly1!C5982/hourly1!$C$8763+유형화!$F$73*hourly1!D5982/hourly1!$D$8763+유형화!$F$74*hourly1!E5982/hourly1!$E$8763</f>
        <v>74.768210438129074</v>
      </c>
      <c r="C5981" s="441">
        <f>hourly1!$F5982*유형화!$G$71/hourly1!$F$8763+유형화!$G$72*hourly1!$G5982/hourly1!$F$8763+유형화!$G$74*hourly1!I5982/hourly1!$I$8763</f>
        <v>0.23093053424103355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443">
        <f>유형화!$F$71*hourly1!B5983/hourly1!$B$8763+유형화!$F$72*hourly1!C5983/hourly1!$C$8763+유형화!$F$73*hourly1!D5983/hourly1!$D$8763+유형화!$F$74*hourly1!E5983/hourly1!$E$8763</f>
        <v>74.768210438129074</v>
      </c>
      <c r="C5982" s="441">
        <f>hourly1!$F5983*유형화!$G$71/hourly1!$F$8763+유형화!$G$72*hourly1!$G5983/hourly1!$F$8763+유형화!$G$74*hourly1!I5983/hourly1!$I$8763</f>
        <v>0.23093696220996465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443">
        <f>유형화!$F$71*hourly1!B5984/hourly1!$B$8763+유형화!$F$72*hourly1!C5984/hourly1!$C$8763+유형화!$F$73*hourly1!D5984/hourly1!$D$8763+유형화!$F$74*hourly1!E5984/hourly1!$E$8763</f>
        <v>75.823601782508987</v>
      </c>
      <c r="C5983" s="441">
        <f>hourly1!$F5984*유형화!$G$71/hourly1!$F$8763+유형화!$G$72*hourly1!$G5984/hourly1!$F$8763+유형화!$G$74*hourly1!I5984/hourly1!$I$8763</f>
        <v>0.25981685635762153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443">
        <f>유형화!$F$71*hourly1!B5985/hourly1!$B$8763+유형화!$F$72*hourly1!C5985/hourly1!$C$8763+유형화!$F$73*hourly1!D5985/hourly1!$D$8763+유형화!$F$74*hourly1!E5985/hourly1!$E$8763</f>
        <v>82.639672705249694</v>
      </c>
      <c r="C5984" s="441">
        <f>hourly1!$F5985*유형화!$G$71/hourly1!$F$8763+유형화!$G$72*hourly1!$G5985/hourly1!$F$8763+유형화!$G$74*hourly1!I5985/hourly1!$I$8763</f>
        <v>0.33044477139947737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443">
        <f>유형화!$F$71*hourly1!B5986/hourly1!$B$8763+유형화!$F$72*hourly1!C5986/hourly1!$C$8763+유형화!$F$73*hourly1!D5986/hourly1!$D$8763+유형화!$F$74*hourly1!E5986/hourly1!$E$8763</f>
        <v>138.03668124953879</v>
      </c>
      <c r="C5985" s="441">
        <f>hourly1!$F5986*유형화!$G$71/hourly1!$F$8763+유형화!$G$72*hourly1!$G5986/hourly1!$F$8763+유형화!$G$74*hourly1!I5986/hourly1!$I$8763</f>
        <v>0.40838886726795631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443">
        <f>유형화!$F$71*hourly1!B5987/hourly1!$B$8763+유형화!$F$72*hourly1!C5987/hourly1!$C$8763+유형화!$F$73*hourly1!D5987/hourly1!$D$8763+유형화!$F$74*hourly1!E5987/hourly1!$E$8763</f>
        <v>141.9319570110068</v>
      </c>
      <c r="C5986" s="441">
        <f>hourly1!$F5987*유형화!$G$71/hourly1!$F$8763+유형화!$G$72*hourly1!$G5987/hourly1!$F$8763+유형화!$G$74*hourly1!I5987/hourly1!$I$8763</f>
        <v>0.52708695321254628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443">
        <f>유형화!$F$71*hourly1!B5988/hourly1!$B$8763+유형화!$F$72*hourly1!C5988/hourly1!$C$8763+유형화!$F$73*hourly1!D5988/hourly1!$D$8763+유형화!$F$74*hourly1!E5988/hourly1!$E$8763</f>
        <v>147.41639152760945</v>
      </c>
      <c r="C5987" s="441">
        <f>hourly1!$F5988*유형화!$G$71/hourly1!$F$8763+유형화!$G$72*hourly1!$G5988/hourly1!$F$8763+유형화!$G$74*hourly1!I5988/hourly1!$I$8763</f>
        <v>0.52358261860324096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443">
        <f>유형화!$F$71*hourly1!B5989/hourly1!$B$8763+유형화!$F$72*hourly1!C5989/hourly1!$C$8763+유형화!$F$73*hourly1!D5989/hourly1!$D$8763+유형화!$F$74*hourly1!E5989/hourly1!$E$8763</f>
        <v>151.70666516270771</v>
      </c>
      <c r="C5988" s="441">
        <f>hourly1!$F5989*유형화!$G$71/hourly1!$F$8763+유형화!$G$72*hourly1!$G5989/hourly1!$F$8763+유형화!$G$74*hourly1!I5989/hourly1!$I$8763</f>
        <v>0.49297772441584686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443">
        <f>유형화!$F$71*hourly1!B5990/hourly1!$B$8763+유형화!$F$72*hourly1!C5990/hourly1!$C$8763+유형화!$F$73*hourly1!D5990/hourly1!$D$8763+유형화!$F$74*hourly1!E5990/hourly1!$E$8763</f>
        <v>149.918633942394</v>
      </c>
      <c r="C5989" s="441">
        <f>hourly1!$F5990*유형화!$G$71/hourly1!$F$8763+유형화!$G$72*hourly1!$G5990/hourly1!$F$8763+유형화!$G$74*hourly1!I5990/hourly1!$I$8763</f>
        <v>0.51324674776822621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443">
        <f>유형화!$F$71*hourly1!B5991/hourly1!$B$8763+유형화!$F$72*hourly1!C5991/hourly1!$C$8763+유형화!$F$73*hourly1!D5991/hourly1!$D$8763+유형화!$F$74*hourly1!E5991/hourly1!$E$8763</f>
        <v>148.08886111143724</v>
      </c>
      <c r="C5990" s="441">
        <f>hourly1!$F5991*유형화!$G$71/hourly1!$F$8763+유형화!$G$72*hourly1!$G5991/hourly1!$F$8763+유형화!$G$74*hourly1!I5991/hourly1!$I$8763</f>
        <v>0.51648802078108935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443">
        <f>유형화!$F$71*hourly1!B5992/hourly1!$B$8763+유형화!$F$72*hourly1!C5992/hourly1!$C$8763+유형화!$F$73*hourly1!D5992/hourly1!$D$8763+유형화!$F$74*hourly1!E5992/hourly1!$E$8763</f>
        <v>140.79909603711758</v>
      </c>
      <c r="C5991" s="441">
        <f>hourly1!$F5992*유형화!$G$71/hourly1!$F$8763+유형화!$G$72*hourly1!$G5992/hourly1!$F$8763+유형화!$G$74*hourly1!I5992/hourly1!$I$8763</f>
        <v>0.45550236234186031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443">
        <f>유형화!$F$71*hourly1!B5993/hourly1!$B$8763+유형화!$F$72*hourly1!C5993/hourly1!$C$8763+유형화!$F$73*hourly1!D5993/hourly1!$D$8763+유형화!$F$74*hourly1!E5993/hourly1!$E$8763</f>
        <v>143.35700879766284</v>
      </c>
      <c r="C5992" s="441">
        <f>hourly1!$F5993*유형화!$G$71/hourly1!$F$8763+유형화!$G$72*hourly1!$G5993/hourly1!$F$8763+유형화!$G$74*hourly1!I5993/hourly1!$I$8763</f>
        <v>0.408063102653829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443">
        <f>유형화!$F$71*hourly1!B5994/hourly1!$B$8763+유형화!$F$72*hourly1!C5994/hourly1!$C$8763+유형화!$F$73*hourly1!D5994/hourly1!$D$8763+유형화!$F$74*hourly1!E5994/hourly1!$E$8763</f>
        <v>141.53100596315937</v>
      </c>
      <c r="C5993" s="441">
        <f>hourly1!$F5994*유형화!$G$71/hourly1!$F$8763+유형화!$G$72*hourly1!$G5994/hourly1!$F$8763+유형화!$G$74*hourly1!I5994/hourly1!$I$8763</f>
        <v>0.36742681717861664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443">
        <f>유형화!$F$71*hourly1!B5995/hourly1!$B$8763+유형화!$F$72*hourly1!C5995/hourly1!$C$8763+유형화!$F$73*hourly1!D5995/hourly1!$D$8763+유형화!$F$74*hourly1!E5995/hourly1!$E$8763</f>
        <v>139.74324965903872</v>
      </c>
      <c r="C5994" s="441">
        <f>hourly1!$F5995*유형화!$G$71/hourly1!$F$8763+유형화!$G$72*hourly1!$G5995/hourly1!$F$8763+유형화!$G$74*hourly1!I5995/hourly1!$I$8763</f>
        <v>0.40807541282074472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443">
        <f>유형화!$F$71*hourly1!B5996/hourly1!$B$8763+유형화!$F$72*hourly1!C5996/hourly1!$C$8763+유형화!$F$73*hourly1!D5996/hourly1!$D$8763+유형화!$F$74*hourly1!E5996/hourly1!$E$8763</f>
        <v>137.5447282018377</v>
      </c>
      <c r="C5995" s="441">
        <f>hourly1!$F5996*유형화!$G$71/hourly1!$F$8763+유형화!$G$72*hourly1!$G5996/hourly1!$F$8763+유형화!$G$74*hourly1!I5996/hourly1!$I$8763</f>
        <v>0.46230891438644156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443">
        <f>유형화!$F$71*hourly1!B5997/hourly1!$B$8763+유형화!$F$72*hourly1!C5997/hourly1!$C$8763+유형화!$F$73*hourly1!D5997/hourly1!$D$8763+유형화!$F$74*hourly1!E5997/hourly1!$E$8763</f>
        <v>143.43710915533589</v>
      </c>
      <c r="C5996" s="441">
        <f>hourly1!$F5997*유형화!$G$71/hourly1!$F$8763+유형화!$G$72*hourly1!$G5997/hourly1!$F$8763+유형화!$G$74*hourly1!I5997/hourly1!$I$8763</f>
        <v>0.55722102899634995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443">
        <f>유형화!$F$71*hourly1!B5998/hourly1!$B$8763+유형화!$F$72*hourly1!C5998/hourly1!$C$8763+유형화!$F$73*hourly1!D5998/hourly1!$D$8763+유형화!$F$74*hourly1!E5998/hourly1!$E$8763</f>
        <v>151.56552236014426</v>
      </c>
      <c r="C5997" s="441">
        <f>hourly1!$F5998*유형화!$G$71/hourly1!$F$8763+유형화!$G$72*hourly1!$G5998/hourly1!$F$8763+유형화!$G$74*hourly1!I5998/hourly1!$I$8763</f>
        <v>0.48603048474937949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443">
        <f>유형화!$F$71*hourly1!B5999/hourly1!$B$8763+유형화!$F$72*hourly1!C5999/hourly1!$C$8763+유형화!$F$73*hourly1!D5999/hourly1!$D$8763+유형화!$F$74*hourly1!E5999/hourly1!$E$8763</f>
        <v>80.399719274916777</v>
      </c>
      <c r="C5998" s="441">
        <f>hourly1!$F5999*유형화!$G$71/hourly1!$F$8763+유형화!$G$72*hourly1!$G5999/hourly1!$F$8763+유형화!$G$74*hourly1!I5999/hourly1!$I$8763</f>
        <v>0.36752244837676984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443">
        <f>유형화!$F$71*hourly1!B6000/hourly1!$B$8763+유형화!$F$72*hourly1!C6000/hourly1!$C$8763+유형화!$F$73*hourly1!D6000/hourly1!$D$8763+유형화!$F$74*hourly1!E6000/hourly1!$E$8763</f>
        <v>78.270493359282014</v>
      </c>
      <c r="C5999" s="441">
        <f>hourly1!$F6000*유형화!$G$71/hourly1!$F$8763+유형화!$G$72*hourly1!$G6000/hourly1!$F$8763+유형화!$G$74*hourly1!I6000/hourly1!$I$8763</f>
        <v>0.36415425329812634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443">
        <f>유형화!$F$71*hourly1!B6001/hourly1!$B$8763+유형화!$F$72*hourly1!C6001/hourly1!$C$8763+유형화!$F$73*hourly1!D6001/hourly1!$D$8763+유형화!$F$74*hourly1!E6001/hourly1!$E$8763</f>
        <v>76.141262703712897</v>
      </c>
      <c r="C6000" s="441">
        <f>hourly1!$F6001*유형화!$G$71/hourly1!$F$8763+유형화!$G$72*hourly1!$G6001/hourly1!$F$8763+유형화!$G$74*hourly1!I6001/hourly1!$I$8763</f>
        <v>0.3370985075789058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443">
        <f>유형화!$F$71*hourly1!B6002/hourly1!$B$8763+유형화!$F$72*hourly1!C6002/hourly1!$C$8763+유형화!$F$73*hourly1!D6002/hourly1!$D$8763+유형화!$F$74*hourly1!E6002/hourly1!$E$8763</f>
        <v>75.085871359332984</v>
      </c>
      <c r="C6001" s="441">
        <f>hourly1!$F6002*유형화!$G$71/hourly1!$F$8763+유형화!$G$72*hourly1!$G6002/hourly1!$F$8763+유형화!$G$74*hourly1!I6002/hourly1!$I$8763</f>
        <v>0.28983989807432359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443">
        <f>유형화!$F$71*hourly1!B6003/hourly1!$B$8763+유형화!$F$72*hourly1!C6003/hourly1!$C$8763+유형화!$F$73*hourly1!D6003/hourly1!$D$8763+유형화!$F$74*hourly1!E6003/hourly1!$E$8763</f>
        <v>75.085871359332984</v>
      </c>
      <c r="C6002" s="441">
        <f>hourly1!$F6003*유형화!$G$71/hourly1!$F$8763+유형화!$G$72*hourly1!$G6003/hourly1!$F$8763+유형화!$G$74*hourly1!I6003/hourly1!$I$8763</f>
        <v>0.26023400728475887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443">
        <f>유형화!$F$71*hourly1!B6004/hourly1!$B$8763+유형화!$F$72*hourly1!C6004/hourly1!$C$8763+유형화!$F$73*hourly1!D6004/hourly1!$D$8763+유형화!$F$74*hourly1!E6004/hourly1!$E$8763</f>
        <v>74.768210438129074</v>
      </c>
      <c r="C6003" s="441">
        <f>hourly1!$F6004*유형화!$G$71/hourly1!$F$8763+유형화!$G$72*hourly1!$G6004/hourly1!$F$8763+유형화!$G$74*hourly1!I6004/hourly1!$I$8763</f>
        <v>0.24938377765282901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443">
        <f>유형화!$F$71*hourly1!B6005/hourly1!$B$8763+유형화!$F$72*hourly1!C6005/hourly1!$C$8763+유형화!$F$73*hourly1!D6005/hourly1!$D$8763+유형화!$F$74*hourly1!E6005/hourly1!$E$8763</f>
        <v>74.768210438129074</v>
      </c>
      <c r="C6004" s="441">
        <f>hourly1!$F6005*유형화!$G$71/hourly1!$F$8763+유형화!$G$72*hourly1!$G6005/hourly1!$F$8763+유형화!$G$74*hourly1!I6005/hourly1!$I$8763</f>
        <v>0.24236449622136055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443">
        <f>유형화!$F$71*hourly1!B6006/hourly1!$B$8763+유형화!$F$72*hourly1!C6006/hourly1!$C$8763+유형화!$F$73*hourly1!D6006/hourly1!$D$8763+유형화!$F$74*hourly1!E6006/hourly1!$E$8763</f>
        <v>74.768210438129074</v>
      </c>
      <c r="C6005" s="441">
        <f>hourly1!$F6006*유형화!$G$71/hourly1!$F$8763+유형화!$G$72*hourly1!$G6006/hourly1!$F$8763+유형화!$G$74*hourly1!I6006/hourly1!$I$8763</f>
        <v>0.23099626931953585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443">
        <f>유형화!$F$71*hourly1!B6007/hourly1!$B$8763+유형화!$F$72*hourly1!C6007/hourly1!$C$8763+유형화!$F$73*hourly1!D6007/hourly1!$D$8763+유형화!$F$74*hourly1!E6007/hourly1!$E$8763</f>
        <v>74.768210438129074</v>
      </c>
      <c r="C6006" s="441">
        <f>hourly1!$F6007*유형화!$G$71/hourly1!$F$8763+유형화!$G$72*hourly1!$G6007/hourly1!$F$8763+유형화!$G$74*hourly1!I6007/hourly1!$I$8763</f>
        <v>0.23100700281482628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443">
        <f>유형화!$F$71*hourly1!B6008/hourly1!$B$8763+유형화!$F$72*hourly1!C6008/hourly1!$C$8763+유형화!$F$73*hourly1!D6008/hourly1!$D$8763+유형화!$F$74*hourly1!E6008/hourly1!$E$8763</f>
        <v>75.823601782508987</v>
      </c>
      <c r="C6007" s="441">
        <f>hourly1!$F6008*유형화!$G$71/hourly1!$F$8763+유형화!$G$72*hourly1!$G6008/hourly1!$F$8763+유형화!$G$74*hourly1!I6008/hourly1!$I$8763</f>
        <v>0.24237656382341025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443">
        <f>유형화!$F$71*hourly1!B6009/hourly1!$B$8763+유형화!$F$72*hourly1!C6009/hourly1!$C$8763+유형화!$F$73*hourly1!D6009/hourly1!$D$8763+유형화!$F$74*hourly1!E6009/hourly1!$E$8763</f>
        <v>82.639672705249694</v>
      </c>
      <c r="C6008" s="441">
        <f>hourly1!$F6009*유형화!$G$71/hourly1!$F$8763+유형화!$G$72*hourly1!$G6009/hourly1!$F$8763+유형화!$G$74*hourly1!I6009/hourly1!$I$8763</f>
        <v>0.29352561056167398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443">
        <f>유형화!$F$71*hourly1!B6010/hourly1!$B$8763+유형화!$F$72*hourly1!C6010/hourly1!$C$8763+유형화!$F$73*hourly1!D6010/hourly1!$D$8763+유형화!$F$74*hourly1!E6010/hourly1!$E$8763</f>
        <v>77.938527316167665</v>
      </c>
      <c r="C6009" s="441">
        <f>hourly1!$F6010*유형화!$G$71/hourly1!$F$8763+유형화!$G$72*hourly1!$G6010/hourly1!$F$8763+유형화!$G$74*hourly1!I6010/hourly1!$I$8763</f>
        <v>0.37196053643513116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443">
        <f>유형화!$F$71*hourly1!B6011/hourly1!$B$8763+유형화!$F$72*hourly1!C6011/hourly1!$C$8763+유형화!$F$73*hourly1!D6011/hourly1!$D$8763+유형화!$F$74*hourly1!E6011/hourly1!$E$8763</f>
        <v>81.805534109089038</v>
      </c>
      <c r="C6010" s="441">
        <f>hourly1!$F6011*유형화!$G$71/hourly1!$F$8763+유형화!$G$72*hourly1!$G6011/hourly1!$F$8763+유형화!$G$74*hourly1!I6011/hourly1!$I$8763</f>
        <v>0.46178576261315857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443">
        <f>유형화!$F$71*hourly1!B6012/hourly1!$B$8763+유형화!$F$72*hourly1!C6012/hourly1!$C$8763+유형화!$F$73*hourly1!D6012/hourly1!$D$8763+유형화!$F$74*hourly1!E6012/hourly1!$E$8763</f>
        <v>87.290679615846273</v>
      </c>
      <c r="C6011" s="441">
        <f>hourly1!$F6012*유형화!$G$71/hourly1!$F$8763+유형화!$G$72*hourly1!$G6012/hourly1!$F$8763+유형화!$G$74*hourly1!I6012/hourly1!$I$8763</f>
        <v>0.54036428688688642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443">
        <f>유형화!$F$71*hourly1!B6013/hourly1!$B$8763+유형화!$F$72*hourly1!C6013/hourly1!$C$8763+유형화!$F$73*hourly1!D6013/hourly1!$D$8763+유형화!$F$74*hourly1!E6013/hourly1!$E$8763</f>
        <v>91.581522043068276</v>
      </c>
      <c r="C6012" s="441">
        <f>hourly1!$F6013*유형화!$G$71/hourly1!$F$8763+유형화!$G$72*hourly1!$G6013/hourly1!$F$8763+유형화!$G$74*hourly1!I6013/hourly1!$I$8763</f>
        <v>0.57398905300632175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443">
        <f>유형화!$F$71*hourly1!B6014/hourly1!$B$8763+유형화!$F$72*hourly1!C6014/hourly1!$C$8763+유형화!$F$73*hourly1!D6014/hourly1!$D$8763+유형화!$F$74*hourly1!E6014/hourly1!$E$8763</f>
        <v>89.755680366333195</v>
      </c>
      <c r="C6013" s="441">
        <f>hourly1!$F6014*유형화!$G$71/hourly1!$F$8763+유형화!$G$72*hourly1!$G6014/hourly1!$F$8763+유형화!$G$74*hourly1!I6014/hourly1!$I$8763</f>
        <v>0.59263234599009618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443">
        <f>유형화!$F$71*hourly1!B6015/hourly1!$B$8763+유형화!$F$72*hourly1!C6015/hourly1!$C$8763+유형화!$F$73*hourly1!D6015/hourly1!$D$8763+유형화!$F$74*hourly1!E6015/hourly1!$E$8763</f>
        <v>87.926447887893403</v>
      </c>
      <c r="C6014" s="441">
        <f>hourly1!$F6015*유형화!$G$71/hourly1!$F$8763+유형화!$G$72*hourly1!$G6015/hourly1!$F$8763+유형화!$G$74*hourly1!I6015/hourly1!$I$8763</f>
        <v>0.54003009314368977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443">
        <f>유형화!$F$71*hourly1!B6016/hourly1!$B$8763+유형화!$F$72*hourly1!C6016/hourly1!$C$8763+유형화!$F$73*hourly1!D6016/hourly1!$D$8763+유형화!$F$74*hourly1!E6016/hourly1!$E$8763</f>
        <v>80.637204206354284</v>
      </c>
      <c r="C6015" s="441">
        <f>hourly1!$F6016*유형화!$G$71/hourly1!$F$8763+유형화!$G$72*hourly1!$G6016/hourly1!$F$8763+유형화!$G$74*hourly1!I6016/hourly1!$I$8763</f>
        <v>0.49515911024968717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443">
        <f>유형화!$F$71*hourly1!B6017/hourly1!$B$8763+유형화!$F$72*hourly1!C6017/hourly1!$C$8763+유형화!$F$73*hourly1!D6017/hourly1!$D$8763+유형화!$F$74*hourly1!E6017/hourly1!$E$8763</f>
        <v>83.233505695313269</v>
      </c>
      <c r="C6016" s="441">
        <f>hourly1!$F6017*유형화!$G$71/hourly1!$F$8763+유형화!$G$72*hourly1!$G6017/hourly1!$F$8763+유형화!$G$74*hourly1!I6017/hourly1!$I$8763</f>
        <v>0.43528912890850491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443">
        <f>유형화!$F$71*hourly1!B6018/hourly1!$B$8763+유형화!$F$72*hourly1!C6018/hourly1!$C$8763+유형화!$F$73*hourly1!D6018/hourly1!$D$8763+유형화!$F$74*hourly1!E6018/hourly1!$E$8763</f>
        <v>81.407664018578174</v>
      </c>
      <c r="C6017" s="441">
        <f>hourly1!$F6018*유형화!$G$71/hourly1!$F$8763+유형화!$G$72*hourly1!$G6018/hourly1!$F$8763+유형화!$G$74*hourly1!I6018/hourly1!$I$8763</f>
        <v>0.40910400913214157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443">
        <f>유형화!$F$71*hourly1!B6019/hourly1!$B$8763+유형화!$F$72*hourly1!C6019/hourly1!$C$8763+유형화!$F$73*hourly1!D6019/hourly1!$D$8763+유형화!$F$74*hourly1!E6019/hourly1!$E$8763</f>
        <v>79.58181286197437</v>
      </c>
      <c r="C6018" s="441">
        <f>hourly1!$F6019*유형화!$G$71/hourly1!$F$8763+유형화!$G$72*hourly1!$G6019/hourly1!$F$8763+유형화!$G$74*hourly1!I6019/hourly1!$I$8763</f>
        <v>0.32693704088205749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443">
        <f>유형화!$F$71*hourly1!B6020/hourly1!$B$8763+유형화!$F$72*hourly1!C6020/hourly1!$C$8763+유형화!$F$73*hourly1!D6020/hourly1!$D$8763+유형화!$F$74*hourly1!E6020/hourly1!$E$8763</f>
        <v>77.303172294219308</v>
      </c>
      <c r="C6019" s="441">
        <f>hourly1!$F6020*유형화!$G$71/hourly1!$F$8763+유형화!$G$72*hourly1!$G6020/hourly1!$F$8763+유형화!$G$74*hourly1!I6020/hourly1!$I$8763</f>
        <v>0.42409852012931282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443">
        <f>유형화!$F$71*hourly1!B6021/hourly1!$B$8763+유형화!$F$72*hourly1!C6021/hourly1!$C$8763+유형화!$F$73*hourly1!D6021/hourly1!$D$8763+유형화!$F$74*hourly1!E6021/hourly1!$E$8763</f>
        <v>83.275027727198065</v>
      </c>
      <c r="C6020" s="441">
        <f>hourly1!$F6021*유형화!$G$71/hourly1!$F$8763+유형화!$G$72*hourly1!$G6021/hourly1!$F$8763+유형화!$G$74*hourly1!I6021/hourly1!$I$8763</f>
        <v>0.4876888400923689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443">
        <f>유형화!$F$71*hourly1!B6022/hourly1!$B$8763+유형화!$F$72*hourly1!C6022/hourly1!$C$8763+유형화!$F$73*hourly1!D6022/hourly1!$D$8763+유형화!$F$74*hourly1!E6022/hourly1!$E$8763</f>
        <v>91.441545264358254</v>
      </c>
      <c r="C6021" s="441">
        <f>hourly1!$F6022*유형화!$G$71/hourly1!$F$8763+유형화!$G$72*hourly1!$G6022/hourly1!$F$8763+유형화!$G$74*hourly1!I6022/hourly1!$I$8763</f>
        <v>0.5101991628003214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443">
        <f>유형화!$F$71*hourly1!B6023/hourly1!$B$8763+유형화!$F$72*hourly1!C6023/hourly1!$C$8763+유형화!$F$73*hourly1!D6023/hourly1!$D$8763+유형화!$F$74*hourly1!E6023/hourly1!$E$8763</f>
        <v>80.399719274916777</v>
      </c>
      <c r="C6022" s="441">
        <f>hourly1!$F6023*유형화!$G$71/hourly1!$F$8763+유형화!$G$72*hourly1!$G6023/hourly1!$F$8763+유형화!$G$74*hourly1!I6023/hourly1!$I$8763</f>
        <v>0.36811048625152581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443">
        <f>유형화!$F$71*hourly1!B6024/hourly1!$B$8763+유형화!$F$72*hourly1!C6024/hourly1!$C$8763+유형화!$F$73*hourly1!D6024/hourly1!$D$8763+유형화!$F$74*hourly1!E6024/hourly1!$E$8763</f>
        <v>78.270493359282014</v>
      </c>
      <c r="C6023" s="441">
        <f>hourly1!$F6024*유형화!$G$71/hourly1!$F$8763+유형화!$G$72*hourly1!$G6024/hourly1!$F$8763+유형화!$G$74*hourly1!I6024/hourly1!$I$8763</f>
        <v>0.35692297017436592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443">
        <f>유형화!$F$71*hourly1!B6025/hourly1!$B$8763+유형화!$F$72*hourly1!C6025/hourly1!$C$8763+유형화!$F$73*hourly1!D6025/hourly1!$D$8763+유형화!$F$74*hourly1!E6025/hourly1!$E$8763</f>
        <v>76.141262703712897</v>
      </c>
      <c r="C6024" s="441">
        <f>hourly1!$F6025*유형화!$G$71/hourly1!$F$8763+유형화!$G$72*hourly1!$G6025/hourly1!$F$8763+유형화!$G$74*hourly1!I6025/hourly1!$I$8763</f>
        <v>0.34574843131750133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443">
        <f>유형화!$F$71*hourly1!B6026/hourly1!$B$8763+유형화!$F$72*hourly1!C6026/hourly1!$C$8763+유형화!$F$73*hourly1!D6026/hourly1!$D$8763+유형화!$F$74*hourly1!E6026/hourly1!$E$8763</f>
        <v>75.085871359332984</v>
      </c>
      <c r="C6025" s="441">
        <f>hourly1!$F6026*유형화!$G$71/hourly1!$F$8763+유형화!$G$72*hourly1!$G6026/hourly1!$F$8763+유형화!$G$74*hourly1!I6026/hourly1!$I$8763</f>
        <v>0.28981806723644521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443">
        <f>유형화!$F$71*hourly1!B6027/hourly1!$B$8763+유형화!$F$72*hourly1!C6027/hourly1!$C$8763+유형화!$F$73*hourly1!D6027/hourly1!$D$8763+유형화!$F$74*hourly1!E6027/hourly1!$E$8763</f>
        <v>75.085871359332984</v>
      </c>
      <c r="C6026" s="441">
        <f>hourly1!$F6027*유형화!$G$71/hourly1!$F$8763+유형화!$G$72*hourly1!$G6027/hourly1!$F$8763+유형화!$G$74*hourly1!I6027/hourly1!$I$8763</f>
        <v>0.25105547406341117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443">
        <f>유형화!$F$71*hourly1!B6028/hourly1!$B$8763+유형화!$F$72*hourly1!C6028/hourly1!$C$8763+유형화!$F$73*hourly1!D6028/hourly1!$D$8763+유형화!$F$74*hourly1!E6028/hourly1!$E$8763</f>
        <v>74.768210438129074</v>
      </c>
      <c r="C6027" s="441">
        <f>hourly1!$F6028*유형화!$G$71/hourly1!$F$8763+유형화!$G$72*hourly1!$G6028/hourly1!$F$8763+유형화!$G$74*hourly1!I6028/hourly1!$I$8763</f>
        <v>0.23653917969822269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443">
        <f>유형화!$F$71*hourly1!B6029/hourly1!$B$8763+유형화!$F$72*hourly1!C6029/hourly1!$C$8763+유형화!$F$73*hourly1!D6029/hourly1!$D$8763+유형화!$F$74*hourly1!E6029/hourly1!$E$8763</f>
        <v>74.768210438129074</v>
      </c>
      <c r="C6028" s="441">
        <f>hourly1!$F6029*유형화!$G$71/hourly1!$F$8763+유형화!$G$72*hourly1!$G6029/hourly1!$F$8763+유형화!$G$74*hourly1!I6029/hourly1!$I$8763</f>
        <v>0.23207337860399771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443">
        <f>유형화!$F$71*hourly1!B6030/hourly1!$B$8763+유형화!$F$72*hourly1!C6030/hourly1!$C$8763+유형화!$F$73*hourly1!D6030/hourly1!$D$8763+유형화!$F$74*hourly1!E6030/hourly1!$E$8763</f>
        <v>74.768210438129074</v>
      </c>
      <c r="C6029" s="441">
        <f>hourly1!$F6030*유형화!$G$71/hourly1!$F$8763+유형화!$G$72*hourly1!$G6030/hourly1!$F$8763+유형화!$G$74*hourly1!I6030/hourly1!$I$8763</f>
        <v>0.2321403871480428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443">
        <f>유형화!$F$71*hourly1!B6031/hourly1!$B$8763+유형화!$F$72*hourly1!C6031/hourly1!$C$8763+유형화!$F$73*hourly1!D6031/hourly1!$D$8763+유형화!$F$74*hourly1!E6031/hourly1!$E$8763</f>
        <v>74.768210438129074</v>
      </c>
      <c r="C6030" s="441">
        <f>hourly1!$F6031*유형화!$G$71/hourly1!$F$8763+유형화!$G$72*hourly1!$G6031/hourly1!$F$8763+유형화!$G$74*hourly1!I6031/hourly1!$I$8763</f>
        <v>0.23127151980045979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443">
        <f>유형화!$F$71*hourly1!B6032/hourly1!$B$8763+유형화!$F$72*hourly1!C6032/hourly1!$C$8763+유형화!$F$73*hourly1!D6032/hourly1!$D$8763+유형화!$F$74*hourly1!E6032/hourly1!$E$8763</f>
        <v>75.823601782508987</v>
      </c>
      <c r="C6031" s="441">
        <f>hourly1!$F6032*유형화!$G$71/hourly1!$F$8763+유형화!$G$72*hourly1!$G6032/hourly1!$F$8763+유형화!$G$74*hourly1!I6032/hourly1!$I$8763</f>
        <v>0.36906315976007753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443">
        <f>유형화!$F$71*hourly1!B6033/hourly1!$B$8763+유형화!$F$72*hourly1!C6033/hourly1!$C$8763+유형화!$F$73*hourly1!D6033/hourly1!$D$8763+유형화!$F$74*hourly1!E6033/hourly1!$E$8763</f>
        <v>82.639672705249694</v>
      </c>
      <c r="C6032" s="441">
        <f>hourly1!$F6033*유형화!$G$71/hourly1!$F$8763+유형화!$G$72*hourly1!$G6033/hourly1!$F$8763+유형화!$G$74*hourly1!I6033/hourly1!$I$8763</f>
        <v>0.61479671055888396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443">
        <f>유형화!$F$71*hourly1!B6034/hourly1!$B$8763+유형화!$F$72*hourly1!C6034/hourly1!$C$8763+유형화!$F$73*hourly1!D6034/hourly1!$D$8763+유형화!$F$74*hourly1!E6034/hourly1!$E$8763</f>
        <v>213.63376644211939</v>
      </c>
      <c r="C6033" s="441">
        <f>hourly1!$F6034*유형화!$G$71/hourly1!$F$8763+유형화!$G$72*hourly1!$G6034/hourly1!$F$8763+유형화!$G$74*hourly1!I6034/hourly1!$I$8763</f>
        <v>0.53950463700418561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443">
        <f>유형화!$F$71*hourly1!B6035/hourly1!$B$8763+유형화!$F$72*hourly1!C6035/hourly1!$C$8763+유형화!$F$73*hourly1!D6035/hourly1!$D$8763+유형화!$F$74*hourly1!E6035/hourly1!$E$8763</f>
        <v>358.74086815883686</v>
      </c>
      <c r="C6034" s="441">
        <f>hourly1!$F6035*유형화!$G$71/hourly1!$F$8763+유형화!$G$72*hourly1!$G6035/hourly1!$F$8763+유형화!$G$74*hourly1!I6035/hourly1!$I$8763</f>
        <v>0.48396862275292707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443">
        <f>유형화!$F$71*hourly1!B6036/hourly1!$B$8763+유형화!$F$72*hourly1!C6036/hourly1!$C$8763+유형화!$F$73*hourly1!D6036/hourly1!$D$8763+유형화!$F$74*hourly1!E6036/hourly1!$E$8763</f>
        <v>450.98572012425075</v>
      </c>
      <c r="C6035" s="441">
        <f>hourly1!$F6036*유형화!$G$71/hourly1!$F$8763+유형화!$G$72*hourly1!$G6036/hourly1!$F$8763+유형화!$G$74*hourly1!I6036/hourly1!$I$8763</f>
        <v>0.42056568414833156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443">
        <f>유형화!$F$71*hourly1!B6037/hourly1!$B$8763+유형화!$F$72*hourly1!C6037/hourly1!$C$8763+유형화!$F$73*hourly1!D6037/hourly1!$D$8763+유형화!$F$74*hourly1!E6037/hourly1!$E$8763</f>
        <v>541.87356602315276</v>
      </c>
      <c r="C6036" s="441">
        <f>hourly1!$F6037*유형화!$G$71/hourly1!$F$8763+유형화!$G$72*hourly1!$G6037/hourly1!$F$8763+유형화!$G$74*hourly1!I6037/hourly1!$I$8763</f>
        <v>0.39673611177910967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443">
        <f>유형화!$F$71*hourly1!B6038/hourly1!$B$8763+유형화!$F$72*hourly1!C6038/hourly1!$C$8763+유형화!$F$73*hourly1!D6038/hourly1!$D$8763+유형화!$F$74*hourly1!E6038/hourly1!$E$8763</f>
        <v>453.35331996349265</v>
      </c>
      <c r="C6037" s="441">
        <f>hourly1!$F6038*유형화!$G$71/hourly1!$F$8763+유형화!$G$72*hourly1!$G6038/hourly1!$F$8763+유형화!$G$74*hourly1!I6038/hourly1!$I$8763</f>
        <v>0.38483866898236829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443">
        <f>유형화!$F$71*hourly1!B6039/hourly1!$B$8763+유형화!$F$72*hourly1!C6039/hourly1!$C$8763+유형화!$F$73*hourly1!D6039/hourly1!$D$8763+유형화!$F$74*hourly1!E6039/hourly1!$E$8763</f>
        <v>246.08080899210893</v>
      </c>
      <c r="C6038" s="441">
        <f>hourly1!$F6039*유형화!$G$71/hourly1!$F$8763+유형화!$G$72*hourly1!$G6039/hourly1!$F$8763+유형화!$G$74*hourly1!I6039/hourly1!$I$8763</f>
        <v>0.46794399941395015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443">
        <f>유형화!$F$71*hourly1!B6040/hourly1!$B$8763+유형화!$F$72*hourly1!C6040/hourly1!$C$8763+유형화!$F$73*hourly1!D6040/hourly1!$D$8763+유형화!$F$74*hourly1!E6040/hourly1!$E$8763</f>
        <v>357.61014015541139</v>
      </c>
      <c r="C6039" s="441">
        <f>hourly1!$F6040*유형화!$G$71/hourly1!$F$8763+유형화!$G$72*hourly1!$G6040/hourly1!$F$8763+유형화!$G$74*hourly1!I6040/hourly1!$I$8763</f>
        <v>0.44027098675370224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443">
        <f>유형화!$F$71*hourly1!B6041/hourly1!$B$8763+유형화!$F$72*hourly1!C6041/hourly1!$C$8763+유형화!$F$73*hourly1!D6041/hourly1!$D$8763+유형화!$F$74*hourly1!E6041/hourly1!$E$8763</f>
        <v>533.52437417167539</v>
      </c>
      <c r="C6040" s="441">
        <f>hourly1!$F6041*유형화!$G$71/hourly1!$F$8763+유형화!$G$72*hourly1!$G6041/hourly1!$F$8763+유형화!$G$74*hourly1!I6041/hourly1!$I$8763</f>
        <v>0.3452542660456237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443">
        <f>유형화!$F$71*hourly1!B6042/hourly1!$B$8763+유형화!$F$72*hourly1!C6042/hourly1!$C$8763+유형화!$F$73*hourly1!D6042/hourly1!$D$8763+유형화!$F$74*hourly1!E6042/hourly1!$E$8763</f>
        <v>445.07407058349008</v>
      </c>
      <c r="C6041" s="441">
        <f>hourly1!$F6042*유형화!$G$71/hourly1!$F$8763+유형화!$G$72*hourly1!$G6042/hourly1!$F$8763+유형화!$G$74*hourly1!I6042/hourly1!$I$8763</f>
        <v>0.32944740531449007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443">
        <f>유형화!$F$71*hourly1!B6043/hourly1!$B$8763+유형화!$F$72*hourly1!C6043/hourly1!$C$8763+유형화!$F$73*hourly1!D6043/hourly1!$D$8763+유형화!$F$74*hourly1!E6043/hourly1!$E$8763</f>
        <v>388.53652690472046</v>
      </c>
      <c r="C6042" s="441">
        <f>hourly1!$F6043*유형화!$G$71/hourly1!$F$8763+유형화!$G$72*hourly1!$G6043/hourly1!$F$8763+유형화!$G$74*hourly1!I6043/hourly1!$I$8763</f>
        <v>0.34527330738755146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443">
        <f>유형화!$F$71*hourly1!B6044/hourly1!$B$8763+유형화!$F$72*hourly1!C6044/hourly1!$C$8763+유형화!$F$73*hourly1!D6044/hourly1!$D$8763+유형화!$F$74*hourly1!E6044/hourly1!$E$8763</f>
        <v>212.98302559322562</v>
      </c>
      <c r="C6043" s="441">
        <f>hourly1!$F6044*유형화!$G$71/hourly1!$F$8763+유형화!$G$72*hourly1!$G6044/hourly1!$F$8763+유형화!$G$74*hourly1!I6044/hourly1!$I$8763</f>
        <v>0.44033720696193573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443">
        <f>유형화!$F$71*hourly1!B6045/hourly1!$B$8763+유형화!$F$72*hourly1!C6045/hourly1!$C$8763+유형화!$F$73*hourly1!D6045/hourly1!$D$8763+유형화!$F$74*hourly1!E6045/hourly1!$E$8763</f>
        <v>143.44483524834916</v>
      </c>
      <c r="C6044" s="441">
        <f>hourly1!$F6045*유형화!$G$71/hourly1!$F$8763+유형화!$G$72*hourly1!$G6045/hourly1!$F$8763+유형화!$G$74*hourly1!I6045/hourly1!$I$8763</f>
        <v>0.5316753102049746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443">
        <f>유형화!$F$71*hourly1!B6046/hourly1!$B$8763+유형화!$F$72*hourly1!C6046/hourly1!$C$8763+유형화!$F$73*hourly1!D6046/hourly1!$D$8763+유형화!$F$74*hourly1!E6046/hourly1!$E$8763</f>
        <v>151.57079316715695</v>
      </c>
      <c r="C6045" s="441">
        <f>hourly1!$F6046*유형화!$G$71/hourly1!$F$8763+유형화!$G$72*hourly1!$G6046/hourly1!$F$8763+유형화!$G$74*hourly1!I6046/hourly1!$I$8763</f>
        <v>0.53548879373513258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443">
        <f>유형화!$F$71*hourly1!B6047/hourly1!$B$8763+유형화!$F$72*hourly1!C6047/hourly1!$C$8763+유형화!$F$73*hourly1!D6047/hourly1!$D$8763+유형화!$F$74*hourly1!E6047/hourly1!$E$8763</f>
        <v>80.399719274916777</v>
      </c>
      <c r="C6046" s="441">
        <f>hourly1!$F6047*유형화!$G$71/hourly1!$F$8763+유형화!$G$72*hourly1!$G6047/hourly1!$F$8763+유형화!$G$74*hourly1!I6047/hourly1!$I$8763</f>
        <v>0.46423202927992985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443">
        <f>유형화!$F$71*hourly1!B6048/hourly1!$B$8763+유형화!$F$72*hourly1!C6048/hourly1!$C$8763+유형화!$F$73*hourly1!D6048/hourly1!$D$8763+유형화!$F$74*hourly1!E6048/hourly1!$E$8763</f>
        <v>78.270493359282014</v>
      </c>
      <c r="C6047" s="441">
        <f>hourly1!$F6048*유형화!$G$71/hourly1!$F$8763+유형화!$G$72*hourly1!$G6048/hourly1!$F$8763+유형화!$G$74*hourly1!I6048/hourly1!$I$8763</f>
        <v>0.3968660052644889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443">
        <f>유형화!$F$71*hourly1!B6049/hourly1!$B$8763+유형화!$F$72*hourly1!C6049/hourly1!$C$8763+유형화!$F$73*hourly1!D6049/hourly1!$D$8763+유형화!$F$74*hourly1!E6049/hourly1!$E$8763</f>
        <v>76.141262703712897</v>
      </c>
      <c r="C6048" s="441">
        <f>hourly1!$F6049*유형화!$G$71/hourly1!$F$8763+유형화!$G$72*hourly1!$G6049/hourly1!$F$8763+유형화!$G$74*hourly1!I6049/hourly1!$I$8763</f>
        <v>0.31770714455047855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443">
        <f>유형화!$F$71*hourly1!B6050/hourly1!$B$8763+유형화!$F$72*hourly1!C6050/hourly1!$C$8763+유형화!$F$73*hourly1!D6050/hourly1!$D$8763+유형화!$F$74*hourly1!E6050/hourly1!$E$8763</f>
        <v>75.085871359332984</v>
      </c>
      <c r="C6049" s="441">
        <f>hourly1!$F6050*유형화!$G$71/hourly1!$F$8763+유형화!$G$72*hourly1!$G6050/hourly1!$F$8763+유형화!$G$74*hourly1!I6050/hourly1!$I$8763</f>
        <v>0.29408441937015928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443">
        <f>유형화!$F$71*hourly1!B6051/hourly1!$B$8763+유형화!$F$72*hourly1!C6051/hourly1!$C$8763+유형화!$F$73*hourly1!D6051/hourly1!$D$8763+유형화!$F$74*hourly1!E6051/hourly1!$E$8763</f>
        <v>75.085871359332984</v>
      </c>
      <c r="C6050" s="441">
        <f>hourly1!$F6051*유형화!$G$71/hourly1!$F$8763+유형화!$G$72*hourly1!$G6051/hourly1!$F$8763+유형화!$G$74*hourly1!I6051/hourly1!$I$8763</f>
        <v>0.25120058849409005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443">
        <f>유형화!$F$71*hourly1!B6052/hourly1!$B$8763+유형화!$F$72*hourly1!C6052/hourly1!$C$8763+유형화!$F$73*hourly1!D6052/hourly1!$D$8763+유형화!$F$74*hourly1!E6052/hourly1!$E$8763</f>
        <v>74.768210438129074</v>
      </c>
      <c r="C6051" s="441">
        <f>hourly1!$F6052*유형화!$G$71/hourly1!$F$8763+유형화!$G$72*hourly1!$G6052/hourly1!$F$8763+유형화!$G$74*hourly1!I6052/hourly1!$I$8763</f>
        <v>0.23671158267625017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443">
        <f>유형화!$F$71*hourly1!B6053/hourly1!$B$8763+유형화!$F$72*hourly1!C6053/hourly1!$C$8763+유형화!$F$73*hourly1!D6053/hourly1!$D$8763+유형화!$F$74*hourly1!E6053/hourly1!$E$8763</f>
        <v>74.768210438129074</v>
      </c>
      <c r="C6052" s="441">
        <f>hourly1!$F6053*유형화!$G$71/hourly1!$F$8763+유형화!$G$72*hourly1!$G6053/hourly1!$F$8763+유형화!$G$74*hourly1!I6053/hourly1!$I$8763</f>
        <v>0.2325147860176672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443">
        <f>유형화!$F$71*hourly1!B6054/hourly1!$B$8763+유형화!$F$72*hourly1!C6054/hourly1!$C$8763+유형화!$F$73*hourly1!D6054/hourly1!$D$8763+유형화!$F$74*hourly1!E6054/hourly1!$E$8763</f>
        <v>74.768210438129074</v>
      </c>
      <c r="C6053" s="441">
        <f>hourly1!$F6054*유형화!$G$71/hourly1!$F$8763+유형화!$G$72*hourly1!$G6054/hourly1!$F$8763+유형화!$G$74*hourly1!I6054/hourly1!$I$8763</f>
        <v>0.23253928506906466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443">
        <f>유형화!$F$71*hourly1!B6055/hourly1!$B$8763+유형화!$F$72*hourly1!C6055/hourly1!$C$8763+유형화!$F$73*hourly1!D6055/hourly1!$D$8763+유형화!$F$74*hourly1!E6055/hourly1!$E$8763</f>
        <v>74.768210438129074</v>
      </c>
      <c r="C6054" s="441">
        <f>hourly1!$F6055*유형화!$G$71/hourly1!$F$8763+유형화!$G$72*hourly1!$G6055/hourly1!$F$8763+유형화!$G$74*hourly1!I6055/hourly1!$I$8763</f>
        <v>0.23149759025493988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443">
        <f>유형화!$F$71*hourly1!B6056/hourly1!$B$8763+유형화!$F$72*hourly1!C6056/hourly1!$C$8763+유형화!$F$73*hourly1!D6056/hourly1!$D$8763+유형화!$F$74*hourly1!E6056/hourly1!$E$8763</f>
        <v>75.823601782508987</v>
      </c>
      <c r="C6055" s="441">
        <f>hourly1!$F6056*유형화!$G$71/hourly1!$F$8763+유형화!$G$72*hourly1!$G6056/hourly1!$F$8763+유형화!$G$74*hourly1!I6056/hourly1!$I$8763</f>
        <v>0.36927043143749505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443">
        <f>유형화!$F$71*hourly1!B6057/hourly1!$B$8763+유형화!$F$72*hourly1!C6057/hourly1!$C$8763+유형화!$F$73*hourly1!D6057/hourly1!$D$8763+유형화!$F$74*hourly1!E6057/hourly1!$E$8763</f>
        <v>82.639672705249694</v>
      </c>
      <c r="C6056" s="441">
        <f>hourly1!$F6057*유형화!$G$71/hourly1!$F$8763+유형화!$G$72*hourly1!$G6057/hourly1!$F$8763+유형화!$G$74*hourly1!I6057/hourly1!$I$8763</f>
        <v>0.61529396853279383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443">
        <f>유형화!$F$71*hourly1!B6058/hourly1!$B$8763+유형화!$F$72*hourly1!C6058/hourly1!$C$8763+유형화!$F$73*hourly1!D6058/hourly1!$D$8763+유형화!$F$74*hourly1!E6058/hourly1!$E$8763</f>
        <v>213.59866722815428</v>
      </c>
      <c r="C6057" s="441">
        <f>hourly1!$F6058*유형화!$G$71/hourly1!$F$8763+유형화!$G$72*hourly1!$G6058/hourly1!$F$8763+유형화!$G$74*hourly1!I6058/hourly1!$I$8763</f>
        <v>0.5398584785014745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443">
        <f>유형화!$F$71*hourly1!B6059/hourly1!$B$8763+유형화!$F$72*hourly1!C6059/hourly1!$C$8763+유형화!$F$73*hourly1!D6059/hourly1!$D$8763+유형화!$F$74*hourly1!E6059/hourly1!$E$8763</f>
        <v>358.74383535774865</v>
      </c>
      <c r="C6058" s="441">
        <f>hourly1!$F6059*유형화!$G$71/hourly1!$F$8763+유형화!$G$72*hourly1!$G6059/hourly1!$F$8763+유형화!$G$74*hourly1!I6059/hourly1!$I$8763</f>
        <v>0.48424684465345136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443">
        <f>유형화!$F$71*hourly1!B6060/hourly1!$B$8763+유형화!$F$72*hourly1!C6060/hourly1!$C$8763+유형화!$F$73*hourly1!D6060/hourly1!$D$8763+유형화!$F$74*hourly1!E6060/hourly1!$E$8763</f>
        <v>450.98795737327055</v>
      </c>
      <c r="C6059" s="441">
        <f>hourly1!$F6060*유형화!$G$71/hourly1!$F$8763+유형화!$G$72*hourly1!$G6060/hourly1!$F$8763+유형화!$G$74*hourly1!I6060/hourly1!$I$8763</f>
        <v>0.42071722654794141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443">
        <f>유형화!$F$71*hourly1!B6061/hourly1!$B$8763+유형화!$F$72*hourly1!C6061/hourly1!$C$8763+유형화!$F$73*hourly1!D6061/hourly1!$D$8763+유형화!$F$74*hourly1!E6061/hourly1!$E$8763</f>
        <v>541.876172987053</v>
      </c>
      <c r="C6060" s="441">
        <f>hourly1!$F6061*유형화!$G$71/hourly1!$F$8763+유형화!$G$72*hourly1!$G6061/hourly1!$F$8763+유형화!$G$74*hourly1!I6061/hourly1!$I$8763</f>
        <v>0.39688917020912773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443">
        <f>유형화!$F$71*hourly1!B6062/hourly1!$B$8763+유형화!$F$72*hourly1!C6062/hourly1!$C$8763+유형화!$F$73*hourly1!D6062/hourly1!$D$8763+유형화!$F$74*hourly1!E6062/hourly1!$E$8763</f>
        <v>453.35575628975585</v>
      </c>
      <c r="C6061" s="441">
        <f>hourly1!$F6062*유형화!$G$71/hourly1!$F$8763+유형화!$G$72*hourly1!$G6062/hourly1!$F$8763+유형화!$G$74*hourly1!I6062/hourly1!$I$8763</f>
        <v>0.38496947208599314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443">
        <f>유형화!$F$71*hourly1!B6063/hourly1!$B$8763+유형화!$F$72*hourly1!C6063/hourly1!$C$8763+유형화!$F$73*hourly1!D6063/hourly1!$D$8763+유형화!$F$74*hourly1!E6063/hourly1!$E$8763</f>
        <v>246.08268126618273</v>
      </c>
      <c r="C6062" s="441">
        <f>hourly1!$F6063*유형화!$G$71/hourly1!$F$8763+유형화!$G$72*hourly1!$G6063/hourly1!$F$8763+유형화!$G$74*hourly1!I6063/hourly1!$I$8763</f>
        <v>0.46811240007170041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443">
        <f>유형화!$F$71*hourly1!B6064/hourly1!$B$8763+유형화!$F$72*hourly1!C6064/hourly1!$C$8763+유형화!$F$73*hourly1!D6064/hourly1!$D$8763+유형화!$F$74*hourly1!E6064/hourly1!$E$8763</f>
        <v>357.61168537401403</v>
      </c>
      <c r="C6063" s="441">
        <f>hourly1!$F6064*유형화!$G$71/hourly1!$F$8763+유형화!$G$72*hourly1!$G6064/hourly1!$F$8763+유형화!$G$74*hourly1!I6064/hourly1!$I$8763</f>
        <v>0.44039681727758795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443">
        <f>유형화!$F$71*hourly1!B6065/hourly1!$B$8763+유형화!$F$72*hourly1!C6065/hourly1!$C$8763+유형화!$F$73*hourly1!D6065/hourly1!$D$8763+유형화!$F$74*hourly1!E6065/hourly1!$E$8763</f>
        <v>533.52574875264088</v>
      </c>
      <c r="C6064" s="441">
        <f>hourly1!$F6065*유형화!$G$71/hourly1!$F$8763+유형화!$G$72*hourly1!$G6065/hourly1!$F$8763+유형화!$G$74*hourly1!I6065/hourly1!$I$8763</f>
        <v>0.34532442793291807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443">
        <f>유형화!$F$71*hourly1!B6066/hourly1!$B$8763+유형화!$F$72*hourly1!C6066/hourly1!$C$8763+유형화!$F$73*hourly1!D6066/hourly1!$D$8763+유형화!$F$74*hourly1!E6066/hourly1!$E$8763</f>
        <v>445.07517024826257</v>
      </c>
      <c r="C6065" s="441">
        <f>hourly1!$F6066*유형화!$G$71/hourly1!$F$8763+유형화!$G$72*hourly1!$G6066/hourly1!$F$8763+유형화!$G$74*hourly1!I6066/hourly1!$I$8763</f>
        <v>0.32950513575243667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443">
        <f>유형화!$F$71*hourly1!B6067/hourly1!$B$8763+유형화!$F$72*hourly1!C6067/hourly1!$C$8763+유형화!$F$73*hourly1!D6067/hourly1!$D$8763+유형화!$F$74*hourly1!E6067/hourly1!$E$8763</f>
        <v>388.53784934640794</v>
      </c>
      <c r="C6066" s="441">
        <f>hourly1!$F6067*유형화!$G$71/hourly1!$F$8763+유형화!$G$72*hourly1!$G6067/hourly1!$F$8763+유형화!$G$74*hourly1!I6067/hourly1!$I$8763</f>
        <v>0.34534462145795675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443">
        <f>유형화!$F$71*hourly1!B6068/hourly1!$B$8763+유형화!$F$72*hourly1!C6068/hourly1!$C$8763+유형화!$F$73*hourly1!D6068/hourly1!$D$8763+유형화!$F$74*hourly1!E6068/hourly1!$E$8763</f>
        <v>212.98449497287842</v>
      </c>
      <c r="C6067" s="441">
        <f>hourly1!$F6068*유형화!$G$71/hourly1!$F$8763+유형화!$G$72*hourly1!$G6068/hourly1!$F$8763+유형화!$G$74*hourly1!I6068/hourly1!$I$8763</f>
        <v>0.4404439355026768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443">
        <f>유형화!$F$71*hourly1!B6069/hourly1!$B$8763+유형화!$F$72*hourly1!C6069/hourly1!$C$8763+유형화!$F$73*hourly1!D6069/hourly1!$D$8763+유형화!$F$74*hourly1!E6069/hourly1!$E$8763</f>
        <v>143.44441339419078</v>
      </c>
      <c r="C6068" s="441">
        <f>hourly1!$F6069*유형화!$G$71/hourly1!$F$8763+유형화!$G$72*hourly1!$G6069/hourly1!$F$8763+유형화!$G$74*hourly1!I6069/hourly1!$I$8763</f>
        <v>0.5316420181772098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443">
        <f>유형화!$F$71*hourly1!B6070/hourly1!$B$8763+유형화!$F$72*hourly1!C6070/hourly1!$C$8763+유형화!$F$73*hourly1!D6070/hourly1!$D$8763+유형화!$F$74*hourly1!E6070/hourly1!$E$8763</f>
        <v>151.57143779823045</v>
      </c>
      <c r="C6069" s="441">
        <f>hourly1!$F6070*유형화!$G$71/hourly1!$F$8763+유형화!$G$72*hourly1!$G6070/hourly1!$F$8763+유형화!$G$74*hourly1!I6070/hourly1!$I$8763</f>
        <v>0.53564828013408183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443">
        <f>유형화!$F$71*hourly1!B6071/hourly1!$B$8763+유형화!$F$72*hourly1!C6071/hourly1!$C$8763+유형화!$F$73*hourly1!D6071/hourly1!$D$8763+유형화!$F$74*hourly1!E6071/hourly1!$E$8763</f>
        <v>80.399719274916777</v>
      </c>
      <c r="C6070" s="441">
        <f>hourly1!$F6071*유형화!$G$71/hourly1!$F$8763+유형화!$G$72*hourly1!$G6071/hourly1!$F$8763+유형화!$G$74*hourly1!I6071/hourly1!$I$8763</f>
        <v>0.4643963669761848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443">
        <f>유형화!$F$71*hourly1!B6072/hourly1!$B$8763+유형화!$F$72*hourly1!C6072/hourly1!$C$8763+유형화!$F$73*hourly1!D6072/hourly1!$D$8763+유형화!$F$74*hourly1!E6072/hourly1!$E$8763</f>
        <v>78.270493359282014</v>
      </c>
      <c r="C6071" s="441">
        <f>hourly1!$F6072*유형화!$G$71/hourly1!$F$8763+유형화!$G$72*hourly1!$G6072/hourly1!$F$8763+유형화!$G$74*hourly1!I6072/hourly1!$I$8763</f>
        <v>0.39701433367963385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443">
        <f>유형화!$F$71*hourly1!B6073/hourly1!$B$8763+유형화!$F$72*hourly1!C6073/hourly1!$C$8763+유형화!$F$73*hourly1!D6073/hourly1!$D$8763+유형화!$F$74*hourly1!E6073/hourly1!$E$8763</f>
        <v>76.141262703712897</v>
      </c>
      <c r="C6072" s="441">
        <f>hourly1!$F6073*유형화!$G$71/hourly1!$F$8763+유형화!$G$72*hourly1!$G6073/hourly1!$F$8763+유형화!$G$74*hourly1!I6073/hourly1!$I$8763</f>
        <v>0.31784188933316487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443">
        <f>유형화!$F$71*hourly1!B6074/hourly1!$B$8763+유형화!$F$72*hourly1!C6074/hourly1!$C$8763+유형화!$F$73*hourly1!D6074/hourly1!$D$8763+유형화!$F$74*hourly1!E6074/hourly1!$E$8763</f>
        <v>75.085871359332984</v>
      </c>
      <c r="C6073" s="441">
        <f>hourly1!$F6074*유형화!$G$71/hourly1!$F$8763+유형화!$G$72*hourly1!$G6074/hourly1!$F$8763+유형화!$G$74*hourly1!I6074/hourly1!$I$8763</f>
        <v>0.29415427805137201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443">
        <f>유형화!$F$71*hourly1!B6075/hourly1!$B$8763+유형화!$F$72*hourly1!C6075/hourly1!$C$8763+유형화!$F$73*hourly1!D6075/hourly1!$D$8763+유형화!$F$74*hourly1!E6075/hourly1!$E$8763</f>
        <v>75.085871359332984</v>
      </c>
      <c r="C6074" s="441">
        <f>hourly1!$F6075*유형화!$G$71/hourly1!$F$8763+유형화!$G$72*hourly1!$G6075/hourly1!$F$8763+유형화!$G$74*hourly1!I6075/hourly1!$I$8763</f>
        <v>0.251285546838169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443">
        <f>유형화!$F$71*hourly1!B6076/hourly1!$B$8763+유형화!$F$72*hourly1!C6076/hourly1!$C$8763+유형화!$F$73*hourly1!D6076/hourly1!$D$8763+유형화!$F$74*hourly1!E6076/hourly1!$E$8763</f>
        <v>74.768210438129074</v>
      </c>
      <c r="C6075" s="441">
        <f>hourly1!$F6076*유형화!$G$71/hourly1!$F$8763+유형화!$G$72*hourly1!$G6076/hourly1!$F$8763+유형화!$G$74*hourly1!I6076/hourly1!$I$8763</f>
        <v>0.23683529075756438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443">
        <f>유형화!$F$71*hourly1!B6077/hourly1!$B$8763+유형화!$F$72*hourly1!C6077/hourly1!$C$8763+유형화!$F$73*hourly1!D6077/hourly1!$D$8763+유형화!$F$74*hourly1!E6077/hourly1!$E$8763</f>
        <v>74.768210438129074</v>
      </c>
      <c r="C6076" s="441">
        <f>hourly1!$F6077*유형화!$G$71/hourly1!$F$8763+유형화!$G$72*hourly1!$G6077/hourly1!$F$8763+유형화!$G$74*hourly1!I6077/hourly1!$I$8763</f>
        <v>0.23291192534341543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443">
        <f>유형화!$F$71*hourly1!B6078/hourly1!$B$8763+유형화!$F$72*hourly1!C6078/hourly1!$C$8763+유형화!$F$73*hourly1!D6078/hourly1!$D$8763+유형화!$F$74*hourly1!E6078/hourly1!$E$8763</f>
        <v>74.768210438129074</v>
      </c>
      <c r="C6077" s="441">
        <f>hourly1!$F6078*유형화!$G$71/hourly1!$F$8763+유형화!$G$72*hourly1!$G6078/hourly1!$F$8763+유형화!$G$74*hourly1!I6078/hourly1!$I$8763</f>
        <v>0.23295673920228363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443">
        <f>유형화!$F$71*hourly1!B6079/hourly1!$B$8763+유형화!$F$72*hourly1!C6079/hourly1!$C$8763+유형화!$F$73*hourly1!D6079/hourly1!$D$8763+유형화!$F$74*hourly1!E6079/hourly1!$E$8763</f>
        <v>74.768210438129074</v>
      </c>
      <c r="C6078" s="441">
        <f>hourly1!$F6079*유형화!$G$71/hourly1!$F$8763+유형화!$G$72*hourly1!$G6079/hourly1!$F$8763+유형화!$G$74*hourly1!I6079/hourly1!$I$8763</f>
        <v>0.23175228336352785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443">
        <f>유형화!$F$71*hourly1!B6080/hourly1!$B$8763+유형화!$F$72*hourly1!C6080/hourly1!$C$8763+유형화!$F$73*hourly1!D6080/hourly1!$D$8763+유형화!$F$74*hourly1!E6080/hourly1!$E$8763</f>
        <v>75.823601782508987</v>
      </c>
      <c r="C6079" s="441">
        <f>hourly1!$F6080*유형화!$G$71/hourly1!$F$8763+유형화!$G$72*hourly1!$G6080/hourly1!$F$8763+유형화!$G$74*hourly1!I6080/hourly1!$I$8763</f>
        <v>0.36955077578059081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443">
        <f>유형화!$F$71*hourly1!B6081/hourly1!$B$8763+유형화!$F$72*hourly1!C6081/hourly1!$C$8763+유형화!$F$73*hourly1!D6081/hourly1!$D$8763+유형화!$F$74*hourly1!E6081/hourly1!$E$8763</f>
        <v>82.639672705249694</v>
      </c>
      <c r="C6080" s="441">
        <f>hourly1!$F6081*유형화!$G$71/hourly1!$F$8763+유형화!$G$72*hourly1!$G6081/hourly1!$F$8763+유형화!$G$74*hourly1!I6081/hourly1!$I$8763</f>
        <v>0.61592330307587206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443">
        <f>유형화!$F$71*hourly1!B6082/hourly1!$B$8763+유형화!$F$72*hourly1!C6082/hourly1!$C$8763+유형화!$F$73*hourly1!D6082/hourly1!$D$8763+유형화!$F$74*hourly1!E6082/hourly1!$E$8763</f>
        <v>213.60331236383095</v>
      </c>
      <c r="C6081" s="441">
        <f>hourly1!$F6082*유형화!$G$71/hourly1!$F$8763+유형화!$G$72*hourly1!$G6082/hourly1!$F$8763+유형화!$G$74*hourly1!I6082/hourly1!$I$8763</f>
        <v>0.54042304822551057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443">
        <f>유형화!$F$71*hourly1!B6083/hourly1!$B$8763+유형화!$F$72*hourly1!C6083/hourly1!$C$8763+유형화!$F$73*hourly1!D6083/hourly1!$D$8763+유형화!$F$74*hourly1!E6083/hourly1!$E$8763</f>
        <v>358.74800176005459</v>
      </c>
      <c r="C6082" s="441">
        <f>hourly1!$F6083*유형화!$G$71/hourly1!$F$8763+유형화!$G$72*hourly1!$G6083/hourly1!$F$8763+유형화!$G$74*hourly1!I6083/hourly1!$I$8763</f>
        <v>0.48464028486500343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443">
        <f>유형화!$F$71*hourly1!B6084/hourly1!$B$8763+유형화!$F$72*hourly1!C6084/hourly1!$C$8763+유형화!$F$73*hourly1!D6084/hourly1!$D$8763+유형화!$F$74*hourly1!E6084/hourly1!$E$8763</f>
        <v>450.99202897688917</v>
      </c>
      <c r="C6083" s="441">
        <f>hourly1!$F6084*유형화!$G$71/hourly1!$F$8763+유형화!$G$72*hourly1!$G6084/hourly1!$F$8763+유형화!$G$74*hourly1!I6084/hourly1!$I$8763</f>
        <v>0.42096979721395844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443">
        <f>유형화!$F$71*hourly1!B6085/hourly1!$B$8763+유형화!$F$72*hourly1!C6085/hourly1!$C$8763+유형화!$F$73*hourly1!D6085/hourly1!$D$8763+유형화!$F$74*hourly1!E6085/hourly1!$E$8763</f>
        <v>541.87936770281419</v>
      </c>
      <c r="C6084" s="441">
        <f>hourly1!$F6085*유형화!$G$71/hourly1!$F$8763+유형화!$G$72*hourly1!$G6085/hourly1!$F$8763+유형화!$G$74*hourly1!I6085/hourly1!$I$8763</f>
        <v>0.39707564194934397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443">
        <f>유형화!$F$71*hourly1!B6086/hourly1!$B$8763+유형화!$F$72*hourly1!C6086/hourly1!$C$8763+유형화!$F$73*hourly1!D6086/hourly1!$D$8763+유형화!$F$74*hourly1!E6086/hourly1!$E$8763</f>
        <v>453.35687491426563</v>
      </c>
      <c r="C6085" s="441">
        <f>hourly1!$F6086*유형화!$G$71/hourly1!$F$8763+유형화!$G$72*hourly1!$G6086/hourly1!$F$8763+유형화!$G$74*hourly1!I6086/hourly1!$I$8763</f>
        <v>0.38504642578951653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443">
        <f>유형화!$F$71*hourly1!B6087/hourly1!$B$8763+유형화!$F$72*hourly1!C6087/hourly1!$C$8763+유형화!$F$73*hourly1!D6087/hourly1!$D$8763+유형화!$F$74*hourly1!E6087/hourly1!$E$8763</f>
        <v>246.08200345556867</v>
      </c>
      <c r="C6086" s="441">
        <f>hourly1!$F6087*유형화!$G$71/hourly1!$F$8763+유형화!$G$72*hourly1!$G6087/hourly1!$F$8763+유형화!$G$74*hourly1!I6087/hourly1!$I$8763</f>
        <v>0.4680956630959926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443">
        <f>유형화!$F$71*hourly1!B6088/hourly1!$B$8763+유형화!$F$72*hourly1!C6088/hourly1!$C$8763+유형화!$F$73*hourly1!D6088/hourly1!$D$8763+유형화!$F$74*hourly1!E6088/hourly1!$E$8763</f>
        <v>357.61132039906795</v>
      </c>
      <c r="C6087" s="441">
        <f>hourly1!$F6088*유형화!$G$71/hourly1!$F$8763+유형화!$G$72*hourly1!$G6088/hourly1!$F$8763+유형화!$G$74*hourly1!I6088/hourly1!$I$8763</f>
        <v>0.4404076114140954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443">
        <f>유형화!$F$71*hourly1!B6089/hourly1!$B$8763+유형화!$F$72*hourly1!C6089/hourly1!$C$8763+유형화!$F$73*hourly1!D6089/hourly1!$D$8763+유형화!$F$74*hourly1!E6089/hourly1!$E$8763</f>
        <v>533.525502276054</v>
      </c>
      <c r="C6088" s="441">
        <f>hourly1!$F6089*유형화!$G$71/hourly1!$F$8763+유형화!$G$72*hourly1!$G6089/hourly1!$F$8763+유형화!$G$74*hourly1!I6089/hourly1!$I$8763</f>
        <v>0.3453418926032219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443">
        <f>유형화!$F$71*hourly1!B6090/hourly1!$B$8763+유형화!$F$72*hourly1!C6090/hourly1!$C$8763+유형화!$F$73*hourly1!D6090/hourly1!$D$8763+유형화!$F$74*hourly1!E6090/hourly1!$E$8763</f>
        <v>445.07631257244418</v>
      </c>
      <c r="C6089" s="441">
        <f>hourly1!$F6090*유형화!$G$71/hourly1!$F$8763+유형화!$G$72*hourly1!$G6090/hourly1!$F$8763+유형화!$G$74*hourly1!I6090/hourly1!$I$8763</f>
        <v>0.3295673536403918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443">
        <f>유형화!$F$71*hourly1!B6091/hourly1!$B$8763+유형화!$F$72*hourly1!C6091/hourly1!$C$8763+유형화!$F$73*hourly1!D6091/hourly1!$D$8763+유형화!$F$74*hourly1!E6091/hourly1!$E$8763</f>
        <v>388.53994913733118</v>
      </c>
      <c r="C6090" s="441">
        <f>hourly1!$F6091*유형화!$G$71/hourly1!$F$8763+유형화!$G$72*hourly1!$G6091/hourly1!$F$8763+유형화!$G$74*hourly1!I6091/hourly1!$I$8763</f>
        <v>0.34544868178517923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443">
        <f>유형화!$F$71*hourly1!B6092/hourly1!$B$8763+유형화!$F$72*hourly1!C6092/hourly1!$C$8763+유형화!$F$73*hourly1!D6092/hourly1!$D$8763+유형화!$F$74*hourly1!E6092/hourly1!$E$8763</f>
        <v>212.98744321205282</v>
      </c>
      <c r="C6091" s="441">
        <f>hourly1!$F6092*유형화!$G$71/hourly1!$F$8763+유형화!$G$72*hourly1!$G6092/hourly1!$F$8763+유형화!$G$74*hourly1!I6092/hourly1!$I$8763</f>
        <v>0.44065072205036426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443">
        <f>유형화!$F$71*hourly1!B6093/hourly1!$B$8763+유형화!$F$72*hourly1!C6093/hourly1!$C$8763+유형화!$F$73*hourly1!D6093/hourly1!$D$8763+유형화!$F$74*hourly1!E6093/hourly1!$E$8763</f>
        <v>143.44621930918342</v>
      </c>
      <c r="C6092" s="441">
        <f>hourly1!$F6093*유형화!$G$71/hourly1!$F$8763+유형화!$G$72*hourly1!$G6093/hourly1!$F$8763+유형화!$G$74*hourly1!I6093/hourly1!$I$8763</f>
        <v>0.53195953558591558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443">
        <f>유형화!$F$71*hourly1!B6094/hourly1!$B$8763+유형화!$F$72*hourly1!C6094/hourly1!$C$8763+유형화!$F$73*hourly1!D6094/hourly1!$D$8763+유형화!$F$74*hourly1!E6094/hourly1!$E$8763</f>
        <v>151.57298301683312</v>
      </c>
      <c r="C6093" s="441">
        <f>hourly1!$F6094*유형화!$G$71/hourly1!$F$8763+유형화!$G$72*hourly1!$G6094/hourly1!$F$8763+유형화!$G$74*hourly1!I6094/hourly1!$I$8763</f>
        <v>0.53599423827324777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443">
        <f>유형화!$F$71*hourly1!B6095/hourly1!$B$8763+유형화!$F$72*hourly1!C6095/hourly1!$C$8763+유형화!$F$73*hourly1!D6095/hourly1!$D$8763+유형화!$F$74*hourly1!E6095/hourly1!$E$8763</f>
        <v>80.399719274916777</v>
      </c>
      <c r="C6094" s="441">
        <f>hourly1!$F6095*유형화!$G$71/hourly1!$F$8763+유형화!$G$72*hourly1!$G6095/hourly1!$F$8763+유형화!$G$74*hourly1!I6095/hourly1!$I$8763</f>
        <v>0.46467167809832577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443">
        <f>유형화!$F$71*hourly1!B6096/hourly1!$B$8763+유형화!$F$72*hourly1!C6096/hourly1!$C$8763+유형화!$F$73*hourly1!D6096/hourly1!$D$8763+유형화!$F$74*hourly1!E6096/hourly1!$E$8763</f>
        <v>78.270493359282014</v>
      </c>
      <c r="C6095" s="441">
        <f>hourly1!$F6096*유형화!$G$71/hourly1!$F$8763+유형화!$G$72*hourly1!$G6096/hourly1!$F$8763+유형화!$G$74*hourly1!I6096/hourly1!$I$8763</f>
        <v>0.39722324266989173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443">
        <f>유형화!$F$71*hourly1!B6097/hourly1!$B$8763+유형화!$F$72*hourly1!C6097/hourly1!$C$8763+유형화!$F$73*hourly1!D6097/hourly1!$D$8763+유형화!$F$74*hourly1!E6097/hourly1!$E$8763</f>
        <v>76.141262703712897</v>
      </c>
      <c r="C6096" s="441">
        <f>hourly1!$F6097*유형화!$G$71/hourly1!$F$8763+유형화!$G$72*hourly1!$G6097/hourly1!$F$8763+유형화!$G$74*hourly1!I6097/hourly1!$I$8763</f>
        <v>0.31795437878945726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443">
        <f>유형화!$F$71*hourly1!B6098/hourly1!$B$8763+유형화!$F$72*hourly1!C6098/hourly1!$C$8763+유형화!$F$73*hourly1!D6098/hourly1!$D$8763+유형화!$F$74*hourly1!E6098/hourly1!$E$8763</f>
        <v>75.085871359332984</v>
      </c>
      <c r="C6097" s="441">
        <f>hourly1!$F6098*유형화!$G$71/hourly1!$F$8763+유형화!$G$72*hourly1!$G6098/hourly1!$F$8763+유형화!$G$74*hourly1!I6098/hourly1!$I$8763</f>
        <v>0.29427313483537915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443">
        <f>유형화!$F$71*hourly1!B6099/hourly1!$B$8763+유형화!$F$72*hourly1!C6099/hourly1!$C$8763+유형화!$F$73*hourly1!D6099/hourly1!$D$8763+유형화!$F$74*hourly1!E6099/hourly1!$E$8763</f>
        <v>75.085871359332984</v>
      </c>
      <c r="C6098" s="441">
        <f>hourly1!$F6099*유형화!$G$71/hourly1!$F$8763+유형화!$G$72*hourly1!$G6099/hourly1!$F$8763+유형화!$G$74*hourly1!I6099/hourly1!$I$8763</f>
        <v>0.25139736924108241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443">
        <f>유형화!$F$71*hourly1!B6100/hourly1!$B$8763+유형화!$F$72*hourly1!C6100/hourly1!$C$8763+유형화!$F$73*hourly1!D6100/hourly1!$D$8763+유형화!$F$74*hourly1!E6100/hourly1!$E$8763</f>
        <v>74.768210438129074</v>
      </c>
      <c r="C6099" s="441">
        <f>hourly1!$F6100*유형화!$G$71/hourly1!$F$8763+유형화!$G$72*hourly1!$G6100/hourly1!$F$8763+유형화!$G$74*hourly1!I6100/hourly1!$I$8763</f>
        <v>0.23698422558487203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443">
        <f>유형화!$F$71*hourly1!B6101/hourly1!$B$8763+유형화!$F$72*hourly1!C6101/hourly1!$C$8763+유형화!$F$73*hourly1!D6101/hourly1!$D$8763+유형화!$F$74*hourly1!E6101/hourly1!$E$8763</f>
        <v>74.768210438129074</v>
      </c>
      <c r="C6100" s="441">
        <f>hourly1!$F6101*유형화!$G$71/hourly1!$F$8763+유형화!$G$72*hourly1!$G6101/hourly1!$F$8763+유형화!$G$74*hourly1!I6101/hourly1!$I$8763</f>
        <v>0.23334829953612957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443">
        <f>유형화!$F$71*hourly1!B6102/hourly1!$B$8763+유형화!$F$72*hourly1!C6102/hourly1!$C$8763+유형화!$F$73*hourly1!D6102/hourly1!$D$8763+유형화!$F$74*hourly1!E6102/hourly1!$E$8763</f>
        <v>74.768210438129074</v>
      </c>
      <c r="C6101" s="441">
        <f>hourly1!$F6102*유형화!$G$71/hourly1!$F$8763+유형화!$G$72*hourly1!$G6102/hourly1!$F$8763+유형화!$G$74*hourly1!I6102/hourly1!$I$8763</f>
        <v>0.23341876462950556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443">
        <f>유형화!$F$71*hourly1!B6103/hourly1!$B$8763+유형화!$F$72*hourly1!C6103/hourly1!$C$8763+유형화!$F$73*hourly1!D6103/hourly1!$D$8763+유형화!$F$74*hourly1!E6103/hourly1!$E$8763</f>
        <v>74.768210438129074</v>
      </c>
      <c r="C6102" s="441">
        <f>hourly1!$F6103*유형화!$G$71/hourly1!$F$8763+유형화!$G$72*hourly1!$G6103/hourly1!$F$8763+유형화!$G$74*hourly1!I6103/hourly1!$I$8763</f>
        <v>0.23202977756945603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443">
        <f>유형화!$F$71*hourly1!B6104/hourly1!$B$8763+유형화!$F$72*hourly1!C6104/hourly1!$C$8763+유형화!$F$73*hourly1!D6104/hourly1!$D$8763+유형화!$F$74*hourly1!E6104/hourly1!$E$8763</f>
        <v>75.823601782508987</v>
      </c>
      <c r="C6103" s="441">
        <f>hourly1!$F6104*유형화!$G$71/hourly1!$F$8763+유형화!$G$72*hourly1!$G6104/hourly1!$F$8763+유형화!$G$74*hourly1!I6104/hourly1!$I$8763</f>
        <v>0.36987271999808996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443">
        <f>유형화!$F$71*hourly1!B6105/hourly1!$B$8763+유형화!$F$72*hourly1!C6105/hourly1!$C$8763+유형화!$F$73*hourly1!D6105/hourly1!$D$8763+유형화!$F$74*hourly1!E6105/hourly1!$E$8763</f>
        <v>82.639672705249694</v>
      </c>
      <c r="C6104" s="441">
        <f>hourly1!$F6105*유형화!$G$71/hourly1!$F$8763+유형화!$G$72*hourly1!$G6105/hourly1!$F$8763+유형화!$G$74*hourly1!I6105/hourly1!$I$8763</f>
        <v>0.61672219045980969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443">
        <f>유형화!$F$71*hourly1!B6106/hourly1!$B$8763+유형화!$F$72*hourly1!C6106/hourly1!$C$8763+유형화!$F$73*hourly1!D6106/hourly1!$D$8763+유형화!$F$74*hourly1!E6106/hourly1!$E$8763</f>
        <v>213.60780108167361</v>
      </c>
      <c r="C6105" s="441">
        <f>hourly1!$F6106*유형화!$G$71/hourly1!$F$8763+유형화!$G$72*hourly1!$G6106/hourly1!$F$8763+유형화!$G$74*hourly1!I6106/hourly1!$I$8763</f>
        <v>0.54091618259671048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443">
        <f>유형화!$F$71*hourly1!B6107/hourly1!$B$8763+유형화!$F$72*hourly1!C6107/hourly1!$C$8763+유형화!$F$73*hourly1!D6107/hourly1!$D$8763+유형화!$F$74*hourly1!E6107/hourly1!$E$8763</f>
        <v>358.75203544419838</v>
      </c>
      <c r="C6106" s="441">
        <f>hourly1!$F6107*유형화!$G$71/hourly1!$F$8763+유형화!$G$72*hourly1!$G6107/hourly1!$F$8763+유형화!$G$74*hourly1!I6107/hourly1!$I$8763</f>
        <v>0.48500492049879851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443">
        <f>유형화!$F$71*hourly1!B6108/hourly1!$B$8763+유형화!$F$72*hourly1!C6108/hourly1!$C$8763+유형화!$F$73*hourly1!D6108/hourly1!$D$8763+유형화!$F$74*hourly1!E6108/hourly1!$E$8763</f>
        <v>450.99616693958887</v>
      </c>
      <c r="C6107" s="441">
        <f>hourly1!$F6108*유형화!$G$71/hourly1!$F$8763+유형화!$G$72*hourly1!$G6108/hourly1!$F$8763+유형화!$G$74*hourly1!I6108/hourly1!$I$8763</f>
        <v>0.42121533349887985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443">
        <f>유형화!$F$71*hourly1!B6109/hourly1!$B$8763+유형화!$F$72*hourly1!C6109/hourly1!$C$8763+유형화!$F$73*hourly1!D6109/hourly1!$D$8763+유형화!$F$74*hourly1!E6109/hourly1!$E$8763</f>
        <v>541.8827330562126</v>
      </c>
      <c r="C6108" s="441">
        <f>hourly1!$F6109*유형화!$G$71/hourly1!$F$8763+유형화!$G$72*hourly1!$G6109/hourly1!$F$8763+유형화!$G$74*hourly1!I6109/hourly1!$I$8763</f>
        <v>0.397258232651715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443">
        <f>유형화!$F$71*hourly1!B6110/hourly1!$B$8763+유형화!$F$72*hourly1!C6110/hourly1!$C$8763+유형화!$F$73*hourly1!D6110/hourly1!$D$8763+유형화!$F$74*hourly1!E6110/hourly1!$E$8763</f>
        <v>453.36091807827808</v>
      </c>
      <c r="C6109" s="441">
        <f>hourly1!$F6110*유형화!$G$71/hourly1!$F$8763+유형화!$G$72*hourly1!$G6110/hourly1!$F$8763+유형화!$G$74*hourly1!I6110/hourly1!$I$8763</f>
        <v>0.38524872488719558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443">
        <f>유형화!$F$71*hourly1!B6111/hourly1!$B$8763+유형화!$F$72*hourly1!C6111/hourly1!$C$8763+유형화!$F$73*hourly1!D6111/hourly1!$D$8763+유형화!$F$74*hourly1!E6111/hourly1!$E$8763</f>
        <v>246.08620303741512</v>
      </c>
      <c r="C6110" s="441">
        <f>hourly1!$F6111*유형화!$G$71/hourly1!$F$8763+유형화!$G$72*hourly1!$G6111/hourly1!$F$8763+유형화!$G$74*hourly1!I6111/hourly1!$I$8763</f>
        <v>0.46844028712839936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443">
        <f>유형화!$F$71*hourly1!B6112/hourly1!$B$8763+유형화!$F$72*hourly1!C6112/hourly1!$C$8763+유형화!$F$73*hourly1!D6112/hourly1!$D$8763+유형화!$F$74*hourly1!E6112/hourly1!$E$8763</f>
        <v>357.61473315181007</v>
      </c>
      <c r="C6111" s="441">
        <f>hourly1!$F6112*유형화!$G$71/hourly1!$F$8763+유형화!$G$72*hourly1!$G6112/hourly1!$F$8763+유형화!$G$74*hourly1!I6112/hourly1!$I$8763</f>
        <v>0.44064665908887013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443">
        <f>유형화!$F$71*hourly1!B6113/hourly1!$B$8763+유형화!$F$72*hourly1!C6113/hourly1!$C$8763+유형화!$F$73*hourly1!D6113/hourly1!$D$8763+유형화!$F$74*hourly1!E6113/hourly1!$E$8763</f>
        <v>533.52849791457197</v>
      </c>
      <c r="C6112" s="441">
        <f>hourly1!$F6113*유형화!$G$71/hourly1!$F$8763+유형화!$G$72*hourly1!$G6113/hourly1!$F$8763+유형화!$G$74*hourly1!I6113/hourly1!$I$8763</f>
        <v>0.34546602517305036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443">
        <f>유형화!$F$71*hourly1!B6114/hourly1!$B$8763+유형화!$F$72*hourly1!C6114/hourly1!$C$8763+유형화!$F$73*hourly1!D6114/hourly1!$D$8763+유형화!$F$74*hourly1!E6114/hourly1!$E$8763</f>
        <v>445.07754969531322</v>
      </c>
      <c r="C6113" s="441">
        <f>hourly1!$F6114*유형화!$G$71/hourly1!$F$8763+유형화!$G$72*hourly1!$G6114/hourly1!$F$8763+유형화!$G$74*hourly1!I6114/hourly1!$I$8763</f>
        <v>0.3296306630702408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443">
        <f>유형화!$F$71*hourly1!B6115/hourly1!$B$8763+유형화!$F$72*hourly1!C6115/hourly1!$C$8763+유형화!$F$73*hourly1!D6115/hourly1!$D$8763+유형화!$F$74*hourly1!E6115/hourly1!$E$8763</f>
        <v>388.54085446479473</v>
      </c>
      <c r="C6114" s="441">
        <f>hourly1!$F6115*유형화!$G$71/hourly1!$F$8763+유형화!$G$72*hourly1!$G6115/hourly1!$F$8763+유형화!$G$74*hourly1!I6115/hourly1!$I$8763</f>
        <v>0.34550507811636655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443">
        <f>유형화!$F$71*hourly1!B6116/hourly1!$B$8763+유형화!$F$72*hourly1!C6116/hourly1!$C$8763+유형화!$F$73*hourly1!D6116/hourly1!$D$8763+유형화!$F$74*hourly1!E6116/hourly1!$E$8763</f>
        <v>212.9894861237637</v>
      </c>
      <c r="C6115" s="441">
        <f>hourly1!$F6116*유형화!$G$71/hourly1!$F$8763+유형화!$G$72*hourly1!$G6116/hourly1!$F$8763+유형화!$G$74*hourly1!I6116/hourly1!$I$8763</f>
        <v>0.44079031813035641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443">
        <f>유형화!$F$71*hourly1!B6117/hourly1!$B$8763+유형화!$F$72*hourly1!C6117/hourly1!$C$8763+유형화!$F$73*hourly1!D6117/hourly1!$D$8763+유형화!$F$74*hourly1!E6117/hourly1!$E$8763</f>
        <v>143.44806788358537</v>
      </c>
      <c r="C6116" s="441">
        <f>hourly1!$F6117*유형화!$G$71/hourly1!$F$8763+유형화!$G$72*hourly1!$G6117/hourly1!$F$8763+유형화!$G$74*hourly1!I6117/hourly1!$I$8763</f>
        <v>0.53227784133043476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443">
        <f>유형화!$F$71*hourly1!B6118/hourly1!$B$8763+유형화!$F$72*hourly1!C6118/hourly1!$C$8763+유형화!$F$73*hourly1!D6118/hourly1!$D$8763+유형화!$F$74*hourly1!E6118/hourly1!$E$8763</f>
        <v>151.57449031596084</v>
      </c>
      <c r="C6117" s="441">
        <f>hourly1!$F6118*유형화!$G$71/hourly1!$F$8763+유형화!$G$72*hourly1!$G6118/hourly1!$F$8763+유형화!$G$74*hourly1!I6118/hourly1!$I$8763</f>
        <v>0.53632115507048472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443">
        <f>유형화!$F$71*hourly1!B6119/hourly1!$B$8763+유형화!$F$72*hourly1!C6119/hourly1!$C$8763+유형화!$F$73*hourly1!D6119/hourly1!$D$8763+유형화!$F$74*hourly1!E6119/hourly1!$E$8763</f>
        <v>80.399719274916777</v>
      </c>
      <c r="C6118" s="441">
        <f>hourly1!$F6119*유형화!$G$71/hourly1!$F$8763+유형화!$G$72*hourly1!$G6119/hourly1!$F$8763+유형화!$G$74*hourly1!I6119/hourly1!$I$8763</f>
        <v>0.46494244112924071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443">
        <f>유형화!$F$71*hourly1!B6120/hourly1!$B$8763+유형화!$F$72*hourly1!C6120/hourly1!$C$8763+유형화!$F$73*hourly1!D6120/hourly1!$D$8763+유형화!$F$74*hourly1!E6120/hourly1!$E$8763</f>
        <v>78.270493359282014</v>
      </c>
      <c r="C6119" s="441">
        <f>hourly1!$F6120*유형화!$G$71/hourly1!$F$8763+유형화!$G$72*hourly1!$G6120/hourly1!$F$8763+유형화!$G$74*hourly1!I6120/hourly1!$I$8763</f>
        <v>0.39742954408784859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443">
        <f>유형화!$F$71*hourly1!B6121/hourly1!$B$8763+유형화!$F$72*hourly1!C6121/hourly1!$C$8763+유형화!$F$73*hourly1!D6121/hourly1!$D$8763+유형화!$F$74*hourly1!E6121/hourly1!$E$8763</f>
        <v>76.141262703712897</v>
      </c>
      <c r="C6120" s="441">
        <f>hourly1!$F6121*유형화!$G$71/hourly1!$F$8763+유형화!$G$72*hourly1!$G6121/hourly1!$F$8763+유형화!$G$74*hourly1!I6121/hourly1!$I$8763</f>
        <v>0.31808172534375129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443">
        <f>유형화!$F$71*hourly1!B6122/hourly1!$B$8763+유형화!$F$72*hourly1!C6122/hourly1!$C$8763+유형화!$F$73*hourly1!D6122/hourly1!$D$8763+유형화!$F$74*hourly1!E6122/hourly1!$E$8763</f>
        <v>75.085871359332984</v>
      </c>
      <c r="C6121" s="441">
        <f>hourly1!$F6122*유형화!$G$71/hourly1!$F$8763+유형화!$G$72*hourly1!$G6122/hourly1!$F$8763+유형화!$G$74*hourly1!I6122/hourly1!$I$8763</f>
        <v>0.29438526044437474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443">
        <f>유형화!$F$71*hourly1!B6123/hourly1!$B$8763+유형화!$F$72*hourly1!C6123/hourly1!$C$8763+유형화!$F$73*hourly1!D6123/hourly1!$D$8763+유형화!$F$74*hourly1!E6123/hourly1!$E$8763</f>
        <v>75.085871359332984</v>
      </c>
      <c r="C6122" s="441">
        <f>hourly1!$F6123*유형화!$G$71/hourly1!$F$8763+유형화!$G$72*hourly1!$G6123/hourly1!$F$8763+유형화!$G$74*hourly1!I6123/hourly1!$I$8763</f>
        <v>0.25146504483850723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443">
        <f>유형화!$F$71*hourly1!B6124/hourly1!$B$8763+유형화!$F$72*hourly1!C6124/hourly1!$C$8763+유형화!$F$73*hourly1!D6124/hourly1!$D$8763+유형화!$F$74*hourly1!E6124/hourly1!$E$8763</f>
        <v>74.768210438129074</v>
      </c>
      <c r="C6123" s="441">
        <f>hourly1!$F6124*유형화!$G$71/hourly1!$F$8763+유형화!$G$72*hourly1!$G6124/hourly1!$F$8763+유형화!$G$74*hourly1!I6124/hourly1!$I$8763</f>
        <v>0.23704025806876133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443">
        <f>유형화!$F$71*hourly1!B6125/hourly1!$B$8763+유형화!$F$72*hourly1!C6125/hourly1!$C$8763+유형화!$F$73*hourly1!D6125/hourly1!$D$8763+유형화!$F$74*hourly1!E6125/hourly1!$E$8763</f>
        <v>74.768210438129074</v>
      </c>
      <c r="C6124" s="441">
        <f>hourly1!$F6125*유형화!$G$71/hourly1!$F$8763+유형화!$G$72*hourly1!$G6125/hourly1!$F$8763+유형화!$G$74*hourly1!I6125/hourly1!$I$8763</f>
        <v>0.23345781757282238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443">
        <f>유형화!$F$71*hourly1!B6126/hourly1!$B$8763+유형화!$F$72*hourly1!C6126/hourly1!$C$8763+유형화!$F$73*hourly1!D6126/hourly1!$D$8763+유형화!$F$74*hourly1!E6126/hourly1!$E$8763</f>
        <v>74.768210438129074</v>
      </c>
      <c r="C6125" s="441">
        <f>hourly1!$F6126*유형화!$G$71/hourly1!$F$8763+유형화!$G$72*hourly1!$G6126/hourly1!$F$8763+유형화!$G$74*hourly1!I6126/hourly1!$I$8763</f>
        <v>0.23347382685393364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443">
        <f>유형화!$F$71*hourly1!B6127/hourly1!$B$8763+유형화!$F$72*hourly1!C6127/hourly1!$C$8763+유형화!$F$73*hourly1!D6127/hourly1!$D$8763+유형화!$F$74*hourly1!E6127/hourly1!$E$8763</f>
        <v>74.768210438129074</v>
      </c>
      <c r="C6126" s="441">
        <f>hourly1!$F6127*유형화!$G$71/hourly1!$F$8763+유형화!$G$72*hourly1!$G6127/hourly1!$F$8763+유형화!$G$74*hourly1!I6127/hourly1!$I$8763</f>
        <v>0.23201631521943067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443">
        <f>유형화!$F$71*hourly1!B6128/hourly1!$B$8763+유형화!$F$72*hourly1!C6128/hourly1!$C$8763+유형화!$F$73*hourly1!D6128/hourly1!$D$8763+유형화!$F$74*hourly1!E6128/hourly1!$E$8763</f>
        <v>75.823601782508987</v>
      </c>
      <c r="C6127" s="441">
        <f>hourly1!$F6128*유형화!$G$71/hourly1!$F$8763+유형화!$G$72*hourly1!$G6128/hourly1!$F$8763+유형화!$G$74*hourly1!I6128/hourly1!$I$8763</f>
        <v>0.36976071567152757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443">
        <f>유형화!$F$71*hourly1!B6129/hourly1!$B$8763+유형화!$F$72*hourly1!C6129/hourly1!$C$8763+유형화!$F$73*hourly1!D6129/hourly1!$D$8763+유형화!$F$74*hourly1!E6129/hourly1!$E$8763</f>
        <v>82.639672705249694</v>
      </c>
      <c r="C6128" s="441">
        <f>hourly1!$F6129*유형화!$G$71/hourly1!$F$8763+유형화!$G$72*hourly1!$G6129/hourly1!$F$8763+유형화!$G$74*hourly1!I6129/hourly1!$I$8763</f>
        <v>0.61644069393360368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443">
        <f>유형화!$F$71*hourly1!B6130/hourly1!$B$8763+유형화!$F$72*hourly1!C6130/hourly1!$C$8763+유형화!$F$73*hourly1!D6130/hourly1!$D$8763+유형화!$F$74*hourly1!E6130/hourly1!$E$8763</f>
        <v>213.60636014162696</v>
      </c>
      <c r="C6129" s="441">
        <f>hourly1!$F6130*유형화!$G$71/hourly1!$F$8763+유형화!$G$72*hourly1!$G6130/hourly1!$F$8763+유형화!$G$74*hourly1!I6130/hourly1!$I$8763</f>
        <v>0.54076694456332119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443">
        <f>유형화!$F$71*hourly1!B6131/hourly1!$B$8763+유형화!$F$72*hourly1!C6131/hourly1!$C$8763+유형화!$F$73*hourly1!D6131/hourly1!$D$8763+유형화!$F$74*hourly1!E6131/hourly1!$E$8763</f>
        <v>358.75034802756483</v>
      </c>
      <c r="C6130" s="441">
        <f>hourly1!$F6131*유형화!$G$71/hourly1!$F$8763+유형화!$G$72*hourly1!$G6131/hourly1!$F$8763+유형화!$G$74*hourly1!I6131/hourly1!$I$8763</f>
        <v>0.48489885901143592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443">
        <f>유형화!$F$71*hourly1!B6132/hourly1!$B$8763+유형화!$F$72*hourly1!C6132/hourly1!$C$8763+유형화!$F$73*hourly1!D6132/hourly1!$D$8763+유형화!$F$74*hourly1!E6132/hourly1!$E$8763</f>
        <v>450.99688266967792</v>
      </c>
      <c r="C6131" s="441">
        <f>hourly1!$F6132*유형화!$G$71/hourly1!$F$8763+유형화!$G$72*hourly1!$G6132/hourly1!$F$8763+유형화!$G$74*hourly1!I6132/hourly1!$I$8763</f>
        <v>0.42127791523413294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443">
        <f>유형화!$F$71*hourly1!B6133/hourly1!$B$8763+유형화!$F$72*hourly1!C6133/hourly1!$C$8763+유형화!$F$73*hourly1!D6133/hourly1!$D$8763+유형화!$F$74*hourly1!E6133/hourly1!$E$8763</f>
        <v>541.88336820741745</v>
      </c>
      <c r="C6132" s="441">
        <f>hourly1!$F6133*유형화!$G$71/hourly1!$F$8763+유형화!$G$72*hourly1!$G6133/hourly1!$F$8763+유형화!$G$74*hourly1!I6133/hourly1!$I$8763</f>
        <v>0.39731626629574268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443">
        <f>유형화!$F$71*hourly1!B6134/hourly1!$B$8763+유형화!$F$72*hourly1!C6134/hourly1!$C$8763+유형화!$F$73*hourly1!D6134/hourly1!$D$8763+유형화!$F$74*hourly1!E6134/hourly1!$E$8763</f>
        <v>453.36313636756051</v>
      </c>
      <c r="C6133" s="441">
        <f>hourly1!$F6134*유형화!$G$71/hourly1!$F$8763+유형화!$G$72*hourly1!$G6134/hourly1!$F$8763+유형화!$G$74*hourly1!I6134/hourly1!$I$8763</f>
        <v>0.3853677635948517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443">
        <f>유형화!$F$71*hourly1!B6135/hourly1!$B$8763+유형화!$F$72*hourly1!C6135/hourly1!$C$8763+유형화!$F$73*hourly1!D6135/hourly1!$D$8763+유형화!$F$74*hourly1!E6135/hourly1!$E$8763</f>
        <v>246.08717472395972</v>
      </c>
      <c r="C6134" s="441">
        <f>hourly1!$F6135*유형화!$G$71/hourly1!$F$8763+유형화!$G$72*hourly1!$G6135/hourly1!$F$8763+유형화!$G$74*hourly1!I6135/hourly1!$I$8763</f>
        <v>0.4685507147833371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443">
        <f>유형화!$F$71*hourly1!B6136/hourly1!$B$8763+유형화!$F$72*hourly1!C6136/hourly1!$C$8763+유형화!$F$73*hourly1!D6136/hourly1!$D$8763+유형화!$F$74*hourly1!E6136/hourly1!$E$8763</f>
        <v>357.61526876439319</v>
      </c>
      <c r="C6135" s="441">
        <f>hourly1!$F6136*유형화!$G$71/hourly1!$F$8763+유형화!$G$72*hourly1!$G6136/hourly1!$F$8763+유형화!$G$74*hourly1!I6136/hourly1!$I$8763</f>
        <v>0.44071245480858812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443">
        <f>유형화!$F$71*hourly1!B6137/hourly1!$B$8763+유형화!$F$72*hourly1!C6137/hourly1!$C$8763+유형화!$F$73*hourly1!D6137/hourly1!$D$8763+유형화!$F$74*hourly1!E6137/hourly1!$E$8763</f>
        <v>533.52727027157175</v>
      </c>
      <c r="C6136" s="441">
        <f>hourly1!$F6137*유형화!$G$71/hourly1!$F$8763+유형화!$G$72*hourly1!$G6137/hourly1!$F$8763+유형화!$G$74*hourly1!I6137/hourly1!$I$8763</f>
        <v>0.34543964624394657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443">
        <f>유형화!$F$71*hourly1!B6138/hourly1!$B$8763+유형화!$F$72*hourly1!C6138/hourly1!$C$8763+유형화!$F$73*hourly1!D6138/hourly1!$D$8763+유형화!$F$74*hourly1!E6138/hourly1!$E$8763</f>
        <v>445.07518446806563</v>
      </c>
      <c r="C6137" s="441">
        <f>hourly1!$F6138*유형화!$G$71/hourly1!$F$8763+유형화!$G$72*hourly1!$G6138/hourly1!$F$8763+유형화!$G$74*hourly1!I6138/hourly1!$I$8763</f>
        <v>0.32955934899983613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443">
        <f>유형화!$F$71*hourly1!B6139/hourly1!$B$8763+유형화!$F$72*hourly1!C6139/hourly1!$C$8763+유형화!$F$73*hourly1!D6139/hourly1!$D$8763+유형화!$F$74*hourly1!E6139/hourly1!$E$8763</f>
        <v>388.53823328109149</v>
      </c>
      <c r="C6138" s="441">
        <f>hourly1!$F6139*유형화!$G$71/hourly1!$F$8763+유형화!$G$72*hourly1!$G6139/hourly1!$F$8763+유형화!$G$74*hourly1!I6139/hourly1!$I$8763</f>
        <v>0.34541969528377386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443">
        <f>유형화!$F$71*hourly1!B6140/hourly1!$B$8763+유형화!$F$72*hourly1!C6140/hourly1!$C$8763+유형화!$F$73*hourly1!D6140/hourly1!$D$8763+유형화!$F$74*hourly1!E6140/hourly1!$E$8763</f>
        <v>212.9852486224423</v>
      </c>
      <c r="C6139" s="441">
        <f>hourly1!$F6140*유형화!$G$71/hourly1!$F$8763+유형화!$G$72*hourly1!$G6140/hourly1!$F$8763+유형화!$G$74*hourly1!I6140/hourly1!$I$8763</f>
        <v>0.4405753450184649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443">
        <f>유형화!$F$71*hourly1!B6141/hourly1!$B$8763+유형화!$F$72*hourly1!C6141/hourly1!$C$8763+유형화!$F$73*hourly1!D6141/hourly1!$D$8763+유형화!$F$74*hourly1!E6141/hourly1!$E$8763</f>
        <v>143.44528554211371</v>
      </c>
      <c r="C6140" s="441">
        <f>hourly1!$F6141*유형화!$G$71/hourly1!$F$8763+유형화!$G$72*hourly1!$G6141/hourly1!$F$8763+유형화!$G$74*hourly1!I6141/hourly1!$I$8763</f>
        <v>0.53190792991081881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443">
        <f>유형화!$F$71*hourly1!B6142/hourly1!$B$8763+유형화!$F$72*hourly1!C6142/hourly1!$C$8763+유형화!$F$73*hourly1!D6142/hourly1!$D$8763+유형화!$F$74*hourly1!E6142/hourly1!$E$8763</f>
        <v>151.57195919101048</v>
      </c>
      <c r="C6141" s="441">
        <f>hourly1!$F6142*유형화!$G$71/hourly1!$F$8763+유형화!$G$72*hourly1!$G6142/hourly1!$F$8763+유형화!$G$74*hourly1!I6142/hourly1!$I$8763</f>
        <v>0.53588823742710157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443">
        <f>유형화!$F$71*hourly1!B6143/hourly1!$B$8763+유형화!$F$72*hourly1!C6143/hourly1!$C$8763+유형화!$F$73*hourly1!D6143/hourly1!$D$8763+유형화!$F$74*hourly1!E6143/hourly1!$E$8763</f>
        <v>80.399719274916777</v>
      </c>
      <c r="C6142" s="441">
        <f>hourly1!$F6143*유형화!$G$71/hourly1!$F$8763+유형화!$G$72*hourly1!$G6143/hourly1!$F$8763+유형화!$G$74*hourly1!I6143/hourly1!$I$8763</f>
        <v>0.46454942540620353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443">
        <f>유형화!$F$71*hourly1!B6144/hourly1!$B$8763+유형화!$F$72*hourly1!C6144/hourly1!$C$8763+유형화!$F$73*hourly1!D6144/hourly1!$D$8763+유형화!$F$74*hourly1!E6144/hourly1!$E$8763</f>
        <v>78.270493359282014</v>
      </c>
      <c r="C6143" s="441">
        <f>hourly1!$F6144*유형화!$G$71/hourly1!$F$8763+유형화!$G$72*hourly1!$G6144/hourly1!$F$8763+유형화!$G$74*hourly1!I6144/hourly1!$I$8763</f>
        <v>0.3970948652149201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443">
        <f>유형화!$F$71*hourly1!B6145/hourly1!$B$8763+유형화!$F$72*hourly1!C6145/hourly1!$C$8763+유형화!$F$73*hourly1!D6145/hourly1!$D$8763+유형화!$F$74*hourly1!E6145/hourly1!$E$8763</f>
        <v>76.141262703712897</v>
      </c>
      <c r="C6144" s="441">
        <f>hourly1!$F6145*유형화!$G$71/hourly1!$F$8763+유형화!$G$72*hourly1!$G6145/hourly1!$F$8763+유형화!$G$74*hourly1!I6145/hourly1!$I$8763</f>
        <v>0.31784904499669187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443">
        <f>유형화!$F$71*hourly1!B6146/hourly1!$B$8763+유형화!$F$72*hourly1!C6146/hourly1!$C$8763+유형화!$F$73*hourly1!D6146/hourly1!$D$8763+유형화!$F$74*hourly1!E6146/hourly1!$E$8763</f>
        <v>75.085871359332984</v>
      </c>
      <c r="C6145" s="441">
        <f>hourly1!$F6146*유형화!$G$71/hourly1!$F$8763+유형화!$G$72*hourly1!$G6146/hourly1!$F$8763+유형화!$G$74*hourly1!I6146/hourly1!$I$8763</f>
        <v>0.29416986284396829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443">
        <f>유형화!$F$71*hourly1!B6147/hourly1!$B$8763+유형화!$F$72*hourly1!C6147/hourly1!$C$8763+유형화!$F$73*hourly1!D6147/hourly1!$D$8763+유형화!$F$74*hourly1!E6147/hourly1!$E$8763</f>
        <v>75.085871359332984</v>
      </c>
      <c r="C6146" s="441">
        <f>hourly1!$F6147*유형화!$G$71/hourly1!$F$8763+유형화!$G$72*hourly1!$G6147/hourly1!$F$8763+유형화!$G$74*hourly1!I6147/hourly1!$I$8763</f>
        <v>0.25022626607130827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443">
        <f>유형화!$F$71*hourly1!B6148/hourly1!$B$8763+유형화!$F$72*hourly1!C6148/hourly1!$C$8763+유형화!$F$73*hourly1!D6148/hourly1!$D$8763+유형화!$F$74*hourly1!E6148/hourly1!$E$8763</f>
        <v>74.768210438129074</v>
      </c>
      <c r="C6147" s="441">
        <f>hourly1!$F6148*유형화!$G$71/hourly1!$F$8763+유형화!$G$72*hourly1!$G6148/hourly1!$F$8763+유형화!$G$74*hourly1!I6148/hourly1!$I$8763</f>
        <v>0.25349852674571688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443">
        <f>유형화!$F$71*hourly1!B6149/hourly1!$B$8763+유형화!$F$72*hourly1!C6149/hourly1!$C$8763+유형화!$F$73*hourly1!D6149/hourly1!$D$8763+유형화!$F$74*hourly1!E6149/hourly1!$E$8763</f>
        <v>74.768210438129074</v>
      </c>
      <c r="C6148" s="441">
        <f>hourly1!$F6149*유형화!$G$71/hourly1!$F$8763+유형화!$G$72*hourly1!$G6149/hourly1!$F$8763+유형화!$G$74*hourly1!I6149/hourly1!$I$8763</f>
        <v>0.24081329390762707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443">
        <f>유형화!$F$71*hourly1!B6150/hourly1!$B$8763+유형화!$F$72*hourly1!C6150/hourly1!$C$8763+유형화!$F$73*hourly1!D6150/hourly1!$D$8763+유형화!$F$74*hourly1!E6150/hourly1!$E$8763</f>
        <v>74.768210438129074</v>
      </c>
      <c r="C6149" s="441">
        <f>hourly1!$F6150*유형화!$G$71/hourly1!$F$8763+유형화!$G$72*hourly1!$G6150/hourly1!$F$8763+유형화!$G$74*hourly1!I6150/hourly1!$I$8763</f>
        <v>0.23162966682410763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443">
        <f>유형화!$F$71*hourly1!B6151/hourly1!$B$8763+유형화!$F$72*hourly1!C6151/hourly1!$C$8763+유형화!$F$73*hourly1!D6151/hourly1!$D$8763+유형화!$F$74*hourly1!E6151/hourly1!$E$8763</f>
        <v>74.768210438129074</v>
      </c>
      <c r="C6150" s="441">
        <f>hourly1!$F6151*유형화!$G$71/hourly1!$F$8763+유형화!$G$72*hourly1!$G6151/hourly1!$F$8763+유형화!$G$74*hourly1!I6151/hourly1!$I$8763</f>
        <v>0.2316538626694235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443">
        <f>유형화!$F$71*hourly1!B6152/hourly1!$B$8763+유형화!$F$72*hourly1!C6152/hourly1!$C$8763+유형화!$F$73*hourly1!D6152/hourly1!$D$8763+유형화!$F$74*hourly1!E6152/hourly1!$E$8763</f>
        <v>75.823601782508987</v>
      </c>
      <c r="C6151" s="441">
        <f>hourly1!$F6152*유형화!$G$71/hourly1!$F$8763+유형화!$G$72*hourly1!$G6152/hourly1!$F$8763+유형화!$G$74*hourly1!I6152/hourly1!$I$8763</f>
        <v>0.26013249388862159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443">
        <f>유형화!$F$71*hourly1!B6153/hourly1!$B$8763+유형화!$F$72*hourly1!C6153/hourly1!$C$8763+유형화!$F$73*hourly1!D6153/hourly1!$D$8763+유형화!$F$74*hourly1!E6153/hourly1!$E$8763</f>
        <v>82.639672705249694</v>
      </c>
      <c r="C6152" s="441">
        <f>hourly1!$F6153*유형화!$G$71/hourly1!$F$8763+유형화!$G$72*hourly1!$G6153/hourly1!$F$8763+유형화!$G$74*hourly1!I6153/hourly1!$I$8763</f>
        <v>0.33095573428827796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443">
        <f>유형화!$F$71*hourly1!B6154/hourly1!$B$8763+유형화!$F$72*hourly1!C6154/hourly1!$C$8763+유형화!$F$73*hourly1!D6154/hourly1!$D$8763+유형화!$F$74*hourly1!E6154/hourly1!$E$8763</f>
        <v>138.04322235896106</v>
      </c>
      <c r="C6153" s="441">
        <f>hourly1!$F6154*유형화!$G$71/hourly1!$F$8763+유형화!$G$72*hourly1!$G6154/hourly1!$F$8763+유형화!$G$74*hourly1!I6154/hourly1!$I$8763</f>
        <v>0.4092248670762888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443">
        <f>유형화!$F$71*hourly1!B6155/hourly1!$B$8763+유형화!$F$72*hourly1!C6155/hourly1!$C$8763+유형화!$F$73*hourly1!D6155/hourly1!$D$8763+유형화!$F$74*hourly1!E6155/hourly1!$E$8763</f>
        <v>141.93931338913967</v>
      </c>
      <c r="C6154" s="441">
        <f>hourly1!$F6155*유형화!$G$71/hourly1!$F$8763+유형화!$G$72*hourly1!$G6155/hourly1!$F$8763+유형화!$G$74*hourly1!I6155/hourly1!$I$8763</f>
        <v>0.52843124769616023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443">
        <f>유형화!$F$71*hourly1!B6156/hourly1!$B$8763+유형화!$F$72*hourly1!C6156/hourly1!$C$8763+유형화!$F$73*hourly1!D6156/hourly1!$D$8763+유형화!$F$74*hourly1!E6156/hourly1!$E$8763</f>
        <v>147.4240797011478</v>
      </c>
      <c r="C6155" s="441">
        <f>hourly1!$F6156*유형화!$G$71/hourly1!$F$8763+유형화!$G$72*hourly1!$G6156/hourly1!$F$8763+유형화!$G$74*hourly1!I6156/hourly1!$I$8763</f>
        <v>0.52497530477748666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443">
        <f>유형화!$F$71*hourly1!B6157/hourly1!$B$8763+유형화!$F$72*hourly1!C6157/hourly1!$C$8763+유형화!$F$73*hourly1!D6157/hourly1!$D$8763+유형화!$F$74*hourly1!E6157/hourly1!$E$8763</f>
        <v>151.71450027421133</v>
      </c>
      <c r="C6156" s="441">
        <f>hourly1!$F6157*유형화!$G$71/hourly1!$F$8763+유형화!$G$72*hourly1!$G6157/hourly1!$F$8763+유형화!$G$74*hourly1!I6157/hourly1!$I$8763</f>
        <v>0.4942648342324617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443">
        <f>유형화!$F$71*hourly1!B6158/hourly1!$B$8763+유형화!$F$72*hourly1!C6158/hourly1!$C$8763+유형화!$F$73*hourly1!D6158/hourly1!$D$8763+유형화!$F$74*hourly1!E6158/hourly1!$E$8763</f>
        <v>149.92846930619922</v>
      </c>
      <c r="C6157" s="441">
        <f>hourly1!$F6158*유형화!$G$71/hourly1!$F$8763+유형화!$G$72*hourly1!$G6158/hourly1!$F$8763+유형화!$G$74*hourly1!I6158/hourly1!$I$8763</f>
        <v>0.51459710637347256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443">
        <f>유형화!$F$71*hourly1!B6159/hourly1!$B$8763+유형화!$F$72*hourly1!C6159/hourly1!$C$8763+유형화!$F$73*hourly1!D6159/hourly1!$D$8763+유형화!$F$74*hourly1!E6159/hourly1!$E$8763</f>
        <v>148.09873439471738</v>
      </c>
      <c r="C6158" s="441">
        <f>hourly1!$F6159*유형화!$G$71/hourly1!$F$8763+유형화!$G$72*hourly1!$G6159/hourly1!$F$8763+유형화!$G$74*hourly1!I6159/hourly1!$I$8763</f>
        <v>0.51785232686609295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443">
        <f>유형화!$F$71*hourly1!B6160/hourly1!$B$8763+유형화!$F$72*hourly1!C6160/hourly1!$C$8763+유형화!$F$73*hourly1!D6160/hourly1!$D$8763+유형화!$F$74*hourly1!E6160/hourly1!$E$8763</f>
        <v>140.8095760319963</v>
      </c>
      <c r="C6159" s="441">
        <f>hourly1!$F6160*유형화!$G$71/hourly1!$F$8763+유형화!$G$72*hourly1!$G6160/hourly1!$F$8763+유형화!$G$74*hourly1!I6160/hourly1!$I$8763</f>
        <v>0.45667601244272027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443">
        <f>유형화!$F$71*hourly1!B6161/hourly1!$B$8763+유형화!$F$72*hourly1!C6161/hourly1!$C$8763+유형화!$F$73*hourly1!D6161/hourly1!$D$8763+유형화!$F$74*hourly1!E6161/hourly1!$E$8763</f>
        <v>143.36496240752558</v>
      </c>
      <c r="C6160" s="441">
        <f>hourly1!$F6161*유형화!$G$71/hourly1!$F$8763+유형화!$G$72*hourly1!$G6161/hourly1!$F$8763+유형화!$G$74*hourly1!I6161/hourly1!$I$8763</f>
        <v>0.40899691674410255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443">
        <f>유형화!$F$71*hourly1!B6162/hourly1!$B$8763+유형화!$F$72*hourly1!C6162/hourly1!$C$8763+유형화!$F$73*hourly1!D6162/hourly1!$D$8763+유형화!$F$74*hourly1!E6162/hourly1!$E$8763</f>
        <v>141.53910177105303</v>
      </c>
      <c r="C6161" s="441">
        <f>hourly1!$F6162*유형화!$G$71/hourly1!$F$8763+유형화!$G$72*hourly1!$G6162/hourly1!$F$8763+유형화!$G$74*hourly1!I6162/hourly1!$I$8763</f>
        <v>0.36819902242736835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443">
        <f>유형화!$F$71*hourly1!B6163/hourly1!$B$8763+유형화!$F$72*hourly1!C6163/hourly1!$C$8763+유형화!$F$73*hourly1!D6163/hourly1!$D$8763+유형화!$F$74*hourly1!E6163/hourly1!$E$8763</f>
        <v>139.75353531660852</v>
      </c>
      <c r="C6162" s="441">
        <f>hourly1!$F6163*유형화!$G$71/hourly1!$F$8763+유형화!$G$72*hourly1!$G6163/hourly1!$F$8763+유형화!$G$74*hourly1!I6163/hourly1!$I$8763</f>
        <v>0.40901923271171214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443">
        <f>유형화!$F$71*hourly1!B6164/hourly1!$B$8763+유형화!$F$72*hourly1!C6164/hourly1!$C$8763+유형화!$F$73*hourly1!D6164/hourly1!$D$8763+유형화!$F$74*hourly1!E6164/hourly1!$E$8763</f>
        <v>137.5602467469453</v>
      </c>
      <c r="C6163" s="441">
        <f>hourly1!$F6164*유형화!$G$71/hourly1!$F$8763+유형화!$G$72*hourly1!$G6164/hourly1!$F$8763+유형화!$G$74*hourly1!I6164/hourly1!$I$8763</f>
        <v>0.463486506166363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443">
        <f>유형화!$F$71*hourly1!B6165/hourly1!$B$8763+유형화!$F$72*hourly1!C6165/hourly1!$C$8763+유형화!$F$73*hourly1!D6165/hourly1!$D$8763+유형화!$F$74*hourly1!E6165/hourly1!$E$8763</f>
        <v>143.44726209474351</v>
      </c>
      <c r="C6164" s="441">
        <f>hourly1!$F6165*유형화!$G$71/hourly1!$F$8763+유형화!$G$72*hourly1!$G6165/hourly1!$F$8763+유형화!$G$74*hourly1!I6165/hourly1!$I$8763</f>
        <v>0.55879248547633797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443">
        <f>유형화!$F$71*hourly1!B6166/hourly1!$B$8763+유형화!$F$72*hourly1!C6166/hourly1!$C$8763+유형화!$F$73*hourly1!D6166/hourly1!$D$8763+유형화!$F$74*hourly1!E6166/hourly1!$E$8763</f>
        <v>151.57371770665952</v>
      </c>
      <c r="C6165" s="441">
        <f>hourly1!$F6166*유형화!$G$71/hourly1!$F$8763+유형화!$G$72*hourly1!$G6166/hourly1!$F$8763+유형화!$G$74*hourly1!I6166/hourly1!$I$8763</f>
        <v>0.48733809129711347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443">
        <f>유형화!$F$71*hourly1!B6167/hourly1!$B$8763+유형화!$F$72*hourly1!C6167/hourly1!$C$8763+유형화!$F$73*hourly1!D6167/hourly1!$D$8763+유형화!$F$74*hourly1!E6167/hourly1!$E$8763</f>
        <v>80.399719274916777</v>
      </c>
      <c r="C6166" s="441">
        <f>hourly1!$F6167*유형화!$G$71/hourly1!$F$8763+유형화!$G$72*hourly1!$G6167/hourly1!$F$8763+유형화!$G$74*hourly1!I6167/hourly1!$I$8763</f>
        <v>0.36832315499719681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443">
        <f>유형화!$F$71*hourly1!B6168/hourly1!$B$8763+유형화!$F$72*hourly1!C6168/hourly1!$C$8763+유형화!$F$73*hourly1!D6168/hourly1!$D$8763+유형화!$F$74*hourly1!E6168/hourly1!$E$8763</f>
        <v>78.270493359282014</v>
      </c>
      <c r="C6167" s="441">
        <f>hourly1!$F6168*유형화!$G$71/hourly1!$F$8763+유형화!$G$72*hourly1!$G6168/hourly1!$F$8763+유형화!$G$74*hourly1!I6168/hourly1!$I$8763</f>
        <v>0.36496084211653801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443">
        <f>유형화!$F$71*hourly1!B6169/hourly1!$B$8763+유형화!$F$72*hourly1!C6169/hourly1!$C$8763+유형화!$F$73*hourly1!D6169/hourly1!$D$8763+유형화!$F$74*hourly1!E6169/hourly1!$E$8763</f>
        <v>76.141262703712897</v>
      </c>
      <c r="C6168" s="441">
        <f>hourly1!$F6169*유형화!$G$71/hourly1!$F$8763+유형화!$G$72*hourly1!$G6169/hourly1!$F$8763+유형화!$G$74*hourly1!I6169/hourly1!$I$8763</f>
        <v>0.33779921683360503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443">
        <f>유형화!$F$71*hourly1!B6170/hourly1!$B$8763+유형화!$F$72*hourly1!C6170/hourly1!$C$8763+유형화!$F$73*hourly1!D6170/hourly1!$D$8763+유형화!$F$74*hourly1!E6170/hourly1!$E$8763</f>
        <v>75.085871359332984</v>
      </c>
      <c r="C6169" s="441">
        <f>hourly1!$F6170*유형화!$G$71/hourly1!$F$8763+유형화!$G$72*hourly1!$G6170/hourly1!$F$8763+유형화!$G$74*hourly1!I6170/hourly1!$I$8763</f>
        <v>0.29036159445841464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443">
        <f>유형화!$F$71*hourly1!B6171/hourly1!$B$8763+유형화!$F$72*hourly1!C6171/hourly1!$C$8763+유형화!$F$73*hourly1!D6171/hourly1!$D$8763+유형화!$F$74*hourly1!E6171/hourly1!$E$8763</f>
        <v>75.085871359332984</v>
      </c>
      <c r="C6170" s="441">
        <f>hourly1!$F6171*유형화!$G$71/hourly1!$F$8763+유형화!$G$72*hourly1!$G6171/hourly1!$F$8763+유형화!$G$74*hourly1!I6171/hourly1!$I$8763</f>
        <v>0.26067341353828949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443">
        <f>유형화!$F$71*hourly1!B6172/hourly1!$B$8763+유형화!$F$72*hourly1!C6172/hourly1!$C$8763+유형화!$F$73*hourly1!D6172/hourly1!$D$8763+유형화!$F$74*hourly1!E6172/hourly1!$E$8763</f>
        <v>74.768210438129074</v>
      </c>
      <c r="C6171" s="441">
        <f>hourly1!$F6172*유형화!$G$71/hourly1!$F$8763+유형화!$G$72*hourly1!$G6172/hourly1!$F$8763+유형화!$G$74*hourly1!I6172/hourly1!$I$8763</f>
        <v>0.24982870225704576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443">
        <f>유형화!$F$71*hourly1!B6173/hourly1!$B$8763+유형화!$F$72*hourly1!C6173/hourly1!$C$8763+유형화!$F$73*hourly1!D6173/hourly1!$D$8763+유형화!$F$74*hourly1!E6173/hourly1!$E$8763</f>
        <v>74.768210438129074</v>
      </c>
      <c r="C6172" s="441">
        <f>hourly1!$F6173*유형화!$G$71/hourly1!$F$8763+유형화!$G$72*hourly1!$G6173/hourly1!$F$8763+유형화!$G$74*hourly1!I6173/hourly1!$I$8763</f>
        <v>0.24284889825740835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443">
        <f>유형화!$F$71*hourly1!B6174/hourly1!$B$8763+유형화!$F$72*hourly1!C6174/hourly1!$C$8763+유형화!$F$73*hourly1!D6174/hourly1!$D$8763+유형화!$F$74*hourly1!E6174/hourly1!$E$8763</f>
        <v>74.768210438129074</v>
      </c>
      <c r="C6173" s="441">
        <f>hourly1!$F6174*유형화!$G$71/hourly1!$F$8763+유형화!$G$72*hourly1!$G6174/hourly1!$F$8763+유형화!$G$74*hourly1!I6174/hourly1!$I$8763</f>
        <v>0.23195997952945971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443">
        <f>유형화!$F$71*hourly1!B6175/hourly1!$B$8763+유형화!$F$72*hourly1!C6175/hourly1!$C$8763+유형화!$F$73*hourly1!D6175/hourly1!$D$8763+유형화!$F$74*hourly1!E6175/hourly1!$E$8763</f>
        <v>74.768210438129074</v>
      </c>
      <c r="C6174" s="441">
        <f>hourly1!$F6175*유형화!$G$71/hourly1!$F$8763+유형화!$G$72*hourly1!$G6175/hourly1!$F$8763+유형화!$G$74*hourly1!I6175/hourly1!$I$8763</f>
        <v>0.23198387216869387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443">
        <f>유형화!$F$71*hourly1!B6176/hourly1!$B$8763+유형화!$F$72*hourly1!C6176/hourly1!$C$8763+유형화!$F$73*hourly1!D6176/hourly1!$D$8763+유형화!$F$74*hourly1!E6176/hourly1!$E$8763</f>
        <v>75.823601782508987</v>
      </c>
      <c r="C6175" s="441">
        <f>hourly1!$F6176*유형화!$G$71/hourly1!$F$8763+유형화!$G$72*hourly1!$G6176/hourly1!$F$8763+유형화!$G$74*hourly1!I6176/hourly1!$I$8763</f>
        <v>0.24288206900274112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443">
        <f>유형화!$F$71*hourly1!B6177/hourly1!$B$8763+유형화!$F$72*hourly1!C6177/hourly1!$C$8763+유형화!$F$73*hourly1!D6177/hourly1!$D$8763+유형화!$F$74*hourly1!E6177/hourly1!$E$8763</f>
        <v>82.639672705249694</v>
      </c>
      <c r="C6176" s="441">
        <f>hourly1!$F6177*유형화!$G$71/hourly1!$F$8763+유형화!$G$72*hourly1!$G6177/hourly1!$F$8763+유형화!$G$74*hourly1!I6177/hourly1!$I$8763</f>
        <v>0.29410618956682194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443">
        <f>유형화!$F$71*hourly1!B6178/hourly1!$B$8763+유형화!$F$72*hourly1!C6178/hourly1!$C$8763+유형화!$F$73*hourly1!D6178/hourly1!$D$8763+유형화!$F$74*hourly1!E6178/hourly1!$E$8763</f>
        <v>77.938527316167665</v>
      </c>
      <c r="C6177" s="441">
        <f>hourly1!$F6178*유형화!$G$71/hourly1!$F$8763+유형화!$G$72*hourly1!$G6178/hourly1!$F$8763+유형화!$G$74*hourly1!I6178/hourly1!$I$8763</f>
        <v>0.37282964634758009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443">
        <f>유형화!$F$71*hourly1!B6179/hourly1!$B$8763+유형화!$F$72*hourly1!C6179/hourly1!$C$8763+유형화!$F$73*hourly1!D6179/hourly1!$D$8763+유형화!$F$74*hourly1!E6179/hourly1!$E$8763</f>
        <v>81.805534109089038</v>
      </c>
      <c r="C6178" s="441">
        <f>hourly1!$F6179*유형화!$G$71/hourly1!$F$8763+유형화!$G$72*hourly1!$G6179/hourly1!$F$8763+유형화!$G$74*hourly1!I6179/hourly1!$I$8763</f>
        <v>0.46292945595315127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443">
        <f>유형화!$F$71*hourly1!B6180/hourly1!$B$8763+유형화!$F$72*hourly1!C6180/hourly1!$C$8763+유형화!$F$73*hourly1!D6180/hourly1!$D$8763+유형화!$F$74*hourly1!E6180/hourly1!$E$8763</f>
        <v>87.290679615846273</v>
      </c>
      <c r="C6179" s="441">
        <f>hourly1!$F6180*유형화!$G$71/hourly1!$F$8763+유형화!$G$72*hourly1!$G6180/hourly1!$F$8763+유형화!$G$74*hourly1!I6180/hourly1!$I$8763</f>
        <v>0.54166103865689719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443">
        <f>유형화!$F$71*hourly1!B6181/hourly1!$B$8763+유형화!$F$72*hourly1!C6181/hourly1!$C$8763+유형화!$F$73*hourly1!D6181/hourly1!$D$8763+유형화!$F$74*hourly1!E6181/hourly1!$E$8763</f>
        <v>91.581522043068276</v>
      </c>
      <c r="C6180" s="441">
        <f>hourly1!$F6181*유형화!$G$71/hourly1!$F$8763+유형화!$G$72*hourly1!$G6181/hourly1!$F$8763+유형화!$G$74*hourly1!I6181/hourly1!$I$8763</f>
        <v>0.57522225278161754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443">
        <f>유형화!$F$71*hourly1!B6182/hourly1!$B$8763+유형화!$F$72*hourly1!C6182/hourly1!$C$8763+유형화!$F$73*hourly1!D6182/hourly1!$D$8763+유형화!$F$74*hourly1!E6182/hourly1!$E$8763</f>
        <v>89.755680366333195</v>
      </c>
      <c r="C6181" s="441">
        <f>hourly1!$F6182*유형화!$G$71/hourly1!$F$8763+유형화!$G$72*hourly1!$G6182/hourly1!$F$8763+유형화!$G$74*hourly1!I6182/hourly1!$I$8763</f>
        <v>0.59374935719490418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443">
        <f>유형화!$F$71*hourly1!B6183/hourly1!$B$8763+유형화!$F$72*hourly1!C6183/hourly1!$C$8763+유형화!$F$73*hourly1!D6183/hourly1!$D$8763+유형화!$F$74*hourly1!E6183/hourly1!$E$8763</f>
        <v>87.926447887893403</v>
      </c>
      <c r="C6182" s="441">
        <f>hourly1!$F6183*유형화!$G$71/hourly1!$F$8763+유형화!$G$72*hourly1!$G6183/hourly1!$F$8763+유형화!$G$74*hourly1!I6183/hourly1!$I$8763</f>
        <v>0.54089514009464335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443">
        <f>유형화!$F$71*hourly1!B6184/hourly1!$B$8763+유형화!$F$72*hourly1!C6184/hourly1!$C$8763+유형화!$F$73*hourly1!D6184/hourly1!$D$8763+유형화!$F$74*hourly1!E6184/hourly1!$E$8763</f>
        <v>80.637204206354284</v>
      </c>
      <c r="C6183" s="441">
        <f>hourly1!$F6184*유형화!$G$71/hourly1!$F$8763+유형화!$G$72*hourly1!$G6184/hourly1!$F$8763+유형화!$G$74*hourly1!I6184/hourly1!$I$8763</f>
        <v>0.49582573914080807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443">
        <f>유형화!$F$71*hourly1!B6185/hourly1!$B$8763+유형화!$F$72*hourly1!C6185/hourly1!$C$8763+유형화!$F$73*hourly1!D6185/hourly1!$D$8763+유형화!$F$74*hourly1!E6185/hourly1!$E$8763</f>
        <v>83.233505695313269</v>
      </c>
      <c r="C6184" s="441">
        <f>hourly1!$F6185*유형화!$G$71/hourly1!$F$8763+유형화!$G$72*hourly1!$G6185/hourly1!$F$8763+유형화!$G$74*hourly1!I6185/hourly1!$I$8763</f>
        <v>0.43578189943240642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443">
        <f>유형화!$F$71*hourly1!B6186/hourly1!$B$8763+유형화!$F$72*hourly1!C6186/hourly1!$C$8763+유형화!$F$73*hourly1!D6186/hourly1!$D$8763+유형화!$F$74*hourly1!E6186/hourly1!$E$8763</f>
        <v>81.407664018578174</v>
      </c>
      <c r="C6185" s="441">
        <f>hourly1!$F6186*유형화!$G$71/hourly1!$F$8763+유형화!$G$72*hourly1!$G6186/hourly1!$F$8763+유형화!$G$74*hourly1!I6186/hourly1!$I$8763</f>
        <v>0.40953692677552483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443">
        <f>유형화!$F$71*hourly1!B6187/hourly1!$B$8763+유형화!$F$72*hourly1!C6187/hourly1!$C$8763+유형화!$F$73*hourly1!D6187/hourly1!$D$8763+유형화!$F$74*hourly1!E6187/hourly1!$E$8763</f>
        <v>79.58181286197437</v>
      </c>
      <c r="C6186" s="441">
        <f>hourly1!$F6187*유형화!$G$71/hourly1!$F$8763+유형화!$G$72*hourly1!$G6187/hourly1!$F$8763+유형화!$G$74*hourly1!I6187/hourly1!$I$8763</f>
        <v>0.3272040441575606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443">
        <f>유형화!$F$71*hourly1!B6188/hourly1!$B$8763+유형화!$F$72*hourly1!C6188/hourly1!$C$8763+유형화!$F$73*hourly1!D6188/hourly1!$D$8763+유형화!$F$74*hourly1!E6188/hourly1!$E$8763</f>
        <v>77.303172294219308</v>
      </c>
      <c r="C6187" s="441">
        <f>hourly1!$F6188*유형화!$G$71/hourly1!$F$8763+유형화!$G$72*hourly1!$G6188/hourly1!$F$8763+유형화!$G$74*hourly1!I6188/hourly1!$I$8763</f>
        <v>0.4246581172736098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443">
        <f>유형화!$F$71*hourly1!B6189/hourly1!$B$8763+유형화!$F$72*hourly1!C6189/hourly1!$C$8763+유형화!$F$73*hourly1!D6189/hourly1!$D$8763+유형화!$F$74*hourly1!E6189/hourly1!$E$8763</f>
        <v>83.275027727198065</v>
      </c>
      <c r="C6188" s="441">
        <f>hourly1!$F6189*유형화!$G$71/hourly1!$F$8763+유형화!$G$72*hourly1!$G6189/hourly1!$F$8763+유형화!$G$74*hourly1!I6189/hourly1!$I$8763</f>
        <v>0.48852684106083977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443">
        <f>유형화!$F$71*hourly1!B6190/hourly1!$B$8763+유형화!$F$72*hourly1!C6190/hourly1!$C$8763+유형화!$F$73*hourly1!D6190/hourly1!$D$8763+유형화!$F$74*hourly1!E6190/hourly1!$E$8763</f>
        <v>91.441545264358254</v>
      </c>
      <c r="C6189" s="441">
        <f>hourly1!$F6190*유형화!$G$71/hourly1!$F$8763+유형화!$G$72*hourly1!$G6190/hourly1!$F$8763+유형화!$G$74*hourly1!I6190/hourly1!$I$8763</f>
        <v>0.51110077640472285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443">
        <f>유형화!$F$71*hourly1!B6191/hourly1!$B$8763+유형화!$F$72*hourly1!C6191/hourly1!$C$8763+유형화!$F$73*hourly1!D6191/hourly1!$D$8763+유형화!$F$74*hourly1!E6191/hourly1!$E$8763</f>
        <v>80.399719274916777</v>
      </c>
      <c r="C6190" s="441">
        <f>hourly1!$F6191*유형화!$G$71/hourly1!$F$8763+유형화!$G$72*hourly1!$G6191/hourly1!$F$8763+유형화!$G$74*hourly1!I6191/hourly1!$I$8763</f>
        <v>0.36862308645316733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443">
        <f>유형화!$F$71*hourly1!B6192/hourly1!$B$8763+유형화!$F$72*hourly1!C6192/hourly1!$C$8763+유형화!$F$73*hourly1!D6192/hourly1!$D$8763+유형화!$F$74*hourly1!E6192/hourly1!$E$8763</f>
        <v>78.270493359282014</v>
      </c>
      <c r="C6191" s="441">
        <f>hourly1!$F6192*유형화!$G$71/hourly1!$F$8763+유형화!$G$72*hourly1!$G6192/hourly1!$F$8763+유형화!$G$74*hourly1!I6192/hourly1!$I$8763</f>
        <v>0.35741907596516553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443">
        <f>유형화!$F$71*hourly1!B6193/hourly1!$B$8763+유형화!$F$72*hourly1!C6193/hourly1!$C$8763+유형화!$F$73*hourly1!D6193/hourly1!$D$8763+유형화!$F$74*hourly1!E6193/hourly1!$E$8763</f>
        <v>76.141262703712897</v>
      </c>
      <c r="C6192" s="441">
        <f>hourly1!$F6193*유형화!$G$71/hourly1!$F$8763+유형화!$G$72*hourly1!$G6193/hourly1!$F$8763+유형화!$G$74*hourly1!I6193/hourly1!$I$8763</f>
        <v>0.3462173698433843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443">
        <f>유형화!$F$71*hourly1!B6194/hourly1!$B$8763+유형화!$F$72*hourly1!C6194/hourly1!$C$8763+유형화!$F$73*hourly1!D6194/hourly1!$D$8763+유형화!$F$74*hourly1!E6194/hourly1!$E$8763</f>
        <v>75.085871359332984</v>
      </c>
      <c r="C6193" s="441">
        <f>hourly1!$F6194*유형화!$G$71/hourly1!$F$8763+유형화!$G$72*hourly1!$G6194/hourly1!$F$8763+유형화!$G$74*hourly1!I6194/hourly1!$I$8763</f>
        <v>0.29014401377422089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443">
        <f>유형화!$F$71*hourly1!B6195/hourly1!$B$8763+유형화!$F$72*hourly1!C6195/hourly1!$C$8763+유형화!$F$73*hourly1!D6195/hourly1!$D$8763+유형화!$F$74*hourly1!E6195/hourly1!$E$8763</f>
        <v>75.085871359332984</v>
      </c>
      <c r="C6194" s="441">
        <f>hourly1!$F6195*유형화!$G$71/hourly1!$F$8763+유형화!$G$72*hourly1!$G6195/hourly1!$F$8763+유형화!$G$74*hourly1!I6195/hourly1!$I$8763</f>
        <v>0.25132835953689825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443">
        <f>유형화!$F$71*hourly1!B6196/hourly1!$B$8763+유형화!$F$72*hourly1!C6196/hourly1!$C$8763+유형화!$F$73*hourly1!D6196/hourly1!$D$8763+유형화!$F$74*hourly1!E6196/hourly1!$E$8763</f>
        <v>74.768210438129074</v>
      </c>
      <c r="C6195" s="441">
        <f>hourly1!$F6196*유형화!$G$71/hourly1!$F$8763+유형화!$G$72*hourly1!$G6196/hourly1!$F$8763+유형화!$G$74*hourly1!I6196/hourly1!$I$8763</f>
        <v>0.23690521007999338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443">
        <f>유형화!$F$71*hourly1!B6197/hourly1!$B$8763+유형화!$F$72*hourly1!C6197/hourly1!$C$8763+유형화!$F$73*hourly1!D6197/hourly1!$D$8763+유형화!$F$74*hourly1!E6197/hourly1!$E$8763</f>
        <v>74.768210438129074</v>
      </c>
      <c r="C6196" s="441">
        <f>hourly1!$F6197*유형화!$G$71/hourly1!$F$8763+유형화!$G$72*hourly1!$G6197/hourly1!$F$8763+유형화!$G$74*hourly1!I6197/hourly1!$I$8763</f>
        <v>0.23317692745877963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443">
        <f>유형화!$F$71*hourly1!B6198/hourly1!$B$8763+유형화!$F$72*hourly1!C6198/hourly1!$C$8763+유형화!$F$73*hourly1!D6198/hourly1!$D$8763+유형화!$F$74*hourly1!E6198/hourly1!$E$8763</f>
        <v>74.768210438129074</v>
      </c>
      <c r="C6197" s="441">
        <f>hourly1!$F6198*유형화!$G$71/hourly1!$F$8763+유형화!$G$72*hourly1!$G6198/hourly1!$F$8763+유형화!$G$74*hourly1!I6198/hourly1!$I$8763</f>
        <v>0.23321100782235737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443">
        <f>유형화!$F$71*hourly1!B6199/hourly1!$B$8763+유형화!$F$72*hourly1!C6199/hourly1!$C$8763+유형화!$F$73*hourly1!D6199/hourly1!$D$8763+유형화!$F$74*hourly1!E6199/hourly1!$E$8763</f>
        <v>74.768210438129074</v>
      </c>
      <c r="C6198" s="441">
        <f>hourly1!$F6199*유형화!$G$71/hourly1!$F$8763+유형화!$G$72*hourly1!$G6199/hourly1!$F$8763+유형화!$G$74*hourly1!I6199/hourly1!$I$8763</f>
        <v>0.23187441477321741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443">
        <f>유형화!$F$71*hourly1!B6200/hourly1!$B$8763+유형화!$F$72*hourly1!C6200/hourly1!$C$8763+유형화!$F$73*hourly1!D6200/hourly1!$D$8763+유형화!$F$74*hourly1!E6200/hourly1!$E$8763</f>
        <v>75.823601782508987</v>
      </c>
      <c r="C6199" s="441">
        <f>hourly1!$F6200*유형화!$G$71/hourly1!$F$8763+유형화!$G$72*hourly1!$G6200/hourly1!$F$8763+유형화!$G$74*hourly1!I6200/hourly1!$I$8763</f>
        <v>0.36960504966920726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443">
        <f>유형화!$F$71*hourly1!B6201/hourly1!$B$8763+유형화!$F$72*hourly1!C6201/hourly1!$C$8763+유형화!$F$73*hourly1!D6201/hourly1!$D$8763+유형화!$F$74*hourly1!E6201/hourly1!$E$8763</f>
        <v>82.639672705249694</v>
      </c>
      <c r="C6200" s="441">
        <f>hourly1!$F6201*유형화!$G$71/hourly1!$F$8763+유형화!$G$72*hourly1!$G6201/hourly1!$F$8763+유형화!$G$74*hourly1!I6201/hourly1!$I$8763</f>
        <v>0.61609685823700999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443">
        <f>유형화!$F$71*hourly1!B6202/hourly1!$B$8763+유형화!$F$72*hourly1!C6202/hourly1!$C$8763+유형화!$F$73*hourly1!D6202/hourly1!$D$8763+유형화!$F$74*hourly1!E6202/hourly1!$E$8763</f>
        <v>213.64856451720368</v>
      </c>
      <c r="C6201" s="441">
        <f>hourly1!$F6202*유형화!$G$71/hourly1!$F$8763+유형화!$G$72*hourly1!$G6202/hourly1!$F$8763+유형화!$G$74*hourly1!I6202/hourly1!$I$8763</f>
        <v>0.54049872846349156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443">
        <f>유형화!$F$71*hourly1!B6203/hourly1!$B$8763+유형화!$F$72*hourly1!C6203/hourly1!$C$8763+유형화!$F$73*hourly1!D6203/hourly1!$D$8763+유형화!$F$74*hourly1!E6203/hourly1!$E$8763</f>
        <v>358.75046652592391</v>
      </c>
      <c r="C6202" s="441">
        <f>hourly1!$F6203*유형화!$G$71/hourly1!$F$8763+유형화!$G$72*hourly1!$G6203/hourly1!$F$8763+유형화!$G$74*hourly1!I6203/hourly1!$I$8763</f>
        <v>0.48484112857348938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443">
        <f>유형화!$F$71*hourly1!B6204/hourly1!$B$8763+유형화!$F$72*hourly1!C6204/hourly1!$C$8763+유형화!$F$73*hourly1!D6204/hourly1!$D$8763+유형화!$F$74*hourly1!E6204/hourly1!$E$8763</f>
        <v>450.99236551222907</v>
      </c>
      <c r="C6203" s="441">
        <f>hourly1!$F6204*유형화!$G$71/hourly1!$F$8763+유형화!$G$72*hourly1!$G6204/hourly1!$F$8763+유형화!$G$74*hourly1!I6204/hourly1!$I$8763</f>
        <v>0.42098350212884905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443">
        <f>유형화!$F$71*hourly1!B6205/hourly1!$B$8763+유형화!$F$72*hourly1!C6205/hourly1!$C$8763+유형화!$F$73*hourly1!D6205/hourly1!$D$8763+유형화!$F$74*hourly1!E6205/hourly1!$E$8763</f>
        <v>541.87870411200333</v>
      </c>
      <c r="C6204" s="441">
        <f>hourly1!$F6205*유형화!$G$71/hourly1!$F$8763+유형화!$G$72*hourly1!$G6205/hourly1!$F$8763+유형화!$G$74*hourly1!I6205/hourly1!$I$8763</f>
        <v>0.39703707413575778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443">
        <f>유형화!$F$71*hourly1!B6206/hourly1!$B$8763+유형화!$F$72*hourly1!C6206/hourly1!$C$8763+유형화!$F$73*hourly1!D6206/hourly1!$D$8763+유형화!$F$74*hourly1!E6206/hourly1!$E$8763</f>
        <v>453.35721618953983</v>
      </c>
      <c r="C6205" s="441">
        <f>hourly1!$F6206*유형화!$G$71/hourly1!$F$8763+유형화!$G$72*hourly1!$G6206/hourly1!$F$8763+유형화!$G$74*hourly1!I6206/hourly1!$I$8763</f>
        <v>0.38506025198683991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443">
        <f>유형화!$F$71*hourly1!B6207/hourly1!$B$8763+유형화!$F$72*hourly1!C6207/hourly1!$C$8763+유형화!$F$73*hourly1!D6207/hourly1!$D$8763+유형화!$F$74*hourly1!E6207/hourly1!$E$8763</f>
        <v>246.0850227937585</v>
      </c>
      <c r="C6206" s="441">
        <f>hourly1!$F6207*유형화!$G$71/hourly1!$F$8763+유형화!$G$72*hourly1!$G6207/hourly1!$F$8763+유형화!$G$74*hourly1!I6207/hourly1!$I$8763</f>
        <v>0.4683342862822536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443">
        <f>유형화!$F$71*hourly1!B6208/hourly1!$B$8763+유형화!$F$72*hourly1!C6208/hourly1!$C$8763+유형화!$F$73*hourly1!D6208/hourly1!$D$8763+유형화!$F$74*hourly1!E6208/hourly1!$E$8763</f>
        <v>357.61409800060528</v>
      </c>
      <c r="C6207" s="441">
        <f>hourly1!$F6208*유형화!$G$71/hourly1!$F$8763+유형화!$G$72*hourly1!$G6208/hourly1!$F$8763+유형화!$G$74*hourly1!I6208/hourly1!$I$8763</f>
        <v>0.44058668492591868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443">
        <f>유형화!$F$71*hourly1!B6209/hourly1!$B$8763+유형화!$F$72*hourly1!C6209/hourly1!$C$8763+유형화!$F$73*hourly1!D6209/hourly1!$D$8763+유형화!$F$74*hourly1!E6209/hourly1!$E$8763</f>
        <v>533.5294696011166</v>
      </c>
      <c r="C6208" s="441">
        <f>hourly1!$F6209*유형화!$G$71/hourly1!$F$8763+유형화!$G$72*hourly1!$G6209/hourly1!$F$8763+유형화!$G$74*hourly1!I6209/hourly1!$I$8763</f>
        <v>0.34548215573659424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443">
        <f>유형화!$F$71*hourly1!B6210/hourly1!$B$8763+유형화!$F$72*hourly1!C6210/hourly1!$C$8763+유형화!$F$73*hourly1!D6210/hourly1!$D$8763+유형화!$F$74*hourly1!E6210/hourly1!$E$8763</f>
        <v>445.07879629805092</v>
      </c>
      <c r="C6209" s="441">
        <f>hourly1!$F6210*유형화!$G$71/hourly1!$F$8763+유형화!$G$72*hourly1!$G6210/hourly1!$F$8763+유형화!$G$74*hourly1!I6210/hourly1!$I$8763</f>
        <v>0.32965783033515744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443">
        <f>유형화!$F$71*hourly1!B6211/hourly1!$B$8763+유형화!$F$72*hourly1!C6211/hourly1!$C$8763+유형화!$F$73*hourly1!D6211/hourly1!$D$8763+유형화!$F$74*hourly1!E6211/hourly1!$E$8763</f>
        <v>388.54232858438195</v>
      </c>
      <c r="C6210" s="441">
        <f>hourly1!$F6211*유형화!$G$71/hourly1!$F$8763+유형화!$G$72*hourly1!$G6211/hourly1!$F$8763+유형화!$G$74*hourly1!I6211/hourly1!$I$8763</f>
        <v>0.34554698119685151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443">
        <f>유형화!$F$71*hourly1!B6212/hourly1!$B$8763+유형화!$F$72*hourly1!C6212/hourly1!$C$8763+유형화!$F$73*hourly1!D6212/hourly1!$D$8763+유형화!$F$74*hourly1!E6212/hourly1!$E$8763</f>
        <v>212.99001225647805</v>
      </c>
      <c r="C6211" s="441">
        <f>hourly1!$F6212*유형화!$G$71/hourly1!$F$8763+유형화!$G$72*hourly1!$G6212/hourly1!$F$8763+유형화!$G$74*hourly1!I6212/hourly1!$I$8763</f>
        <v>0.4408026889384884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443">
        <f>유형화!$F$71*hourly1!B6213/hourly1!$B$8763+유형화!$F$72*hourly1!C6213/hourly1!$C$8763+유형화!$F$73*hourly1!D6213/hourly1!$D$8763+유형화!$F$74*hourly1!E6213/hourly1!$E$8763</f>
        <v>143.44735689343079</v>
      </c>
      <c r="C6212" s="441">
        <f>hourly1!$F6213*유형화!$G$71/hourly1!$F$8763+유형화!$G$72*hourly1!$G6213/hourly1!$F$8763+유형화!$G$74*hourly1!I6213/hourly1!$I$8763</f>
        <v>0.53215492158493294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443">
        <f>유형화!$F$71*hourly1!B6214/hourly1!$B$8763+유형화!$F$72*hourly1!C6214/hourly1!$C$8763+유형화!$F$73*hourly1!D6214/hourly1!$D$8763+유형화!$F$74*hourly1!E6214/hourly1!$E$8763</f>
        <v>151.57356128882552</v>
      </c>
      <c r="C6213" s="441">
        <f>hourly1!$F6214*유형화!$G$71/hourly1!$F$8763+유형화!$G$72*hourly1!$G6214/hourly1!$F$8763+유형화!$G$74*hourly1!I6214/hourly1!$I$8763</f>
        <v>0.53613316729986082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443">
        <f>유형화!$F$71*hourly1!B6215/hourly1!$B$8763+유형화!$F$72*hourly1!C6215/hourly1!$C$8763+유형화!$F$73*hourly1!D6215/hourly1!$D$8763+유형화!$F$74*hourly1!E6215/hourly1!$E$8763</f>
        <v>80.399719274916777</v>
      </c>
      <c r="C6214" s="441">
        <f>hourly1!$F6215*유형화!$G$71/hourly1!$F$8763+유형화!$G$72*hourly1!$G6215/hourly1!$F$8763+유형화!$G$74*hourly1!I6215/hourly1!$I$8763</f>
        <v>0.46473425983357819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443">
        <f>유형화!$F$71*hourly1!B6216/hourly1!$B$8763+유형화!$F$72*hourly1!C6216/hourly1!$C$8763+유형화!$F$73*hourly1!D6216/hourly1!$D$8763+유형화!$F$74*hourly1!E6216/hourly1!$E$8763</f>
        <v>78.270493359282014</v>
      </c>
      <c r="C6215" s="441">
        <f>hourly1!$F6216*유형화!$G$71/hourly1!$F$8763+유형화!$G$72*hourly1!$G6216/hourly1!$F$8763+유형화!$G$74*hourly1!I6216/hourly1!$I$8763</f>
        <v>0.39723336975301948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443">
        <f>유형화!$F$71*hourly1!B6217/hourly1!$B$8763+유형화!$F$72*hourly1!C6217/hourly1!$C$8763+유형화!$F$73*hourly1!D6217/hourly1!$D$8763+유형화!$F$74*hourly1!E6217/hourly1!$E$8763</f>
        <v>76.141262703712897</v>
      </c>
      <c r="C6216" s="441">
        <f>hourly1!$F6217*유형화!$G$71/hourly1!$F$8763+유형화!$G$72*hourly1!$G6217/hourly1!$F$8763+유형화!$G$74*hourly1!I6217/hourly1!$I$8763</f>
        <v>0.31793139576846802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443">
        <f>유형화!$F$71*hourly1!B6218/hourly1!$B$8763+유형화!$F$72*hourly1!C6218/hourly1!$C$8763+유형화!$F$73*hourly1!D6218/hourly1!$D$8763+유형화!$F$74*hourly1!E6218/hourly1!$E$8763</f>
        <v>75.085871359332984</v>
      </c>
      <c r="C6217" s="441">
        <f>hourly1!$F6218*유형화!$G$71/hourly1!$F$8763+유형화!$G$72*hourly1!$G6218/hourly1!$F$8763+유형화!$G$74*hourly1!I6218/hourly1!$I$8763</f>
        <v>0.29423747780017739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443">
        <f>유형화!$F$71*hourly1!B6219/hourly1!$B$8763+유형화!$F$72*hourly1!C6219/hourly1!$C$8763+유형화!$F$73*hourly1!D6219/hourly1!$D$8763+유형화!$F$74*hourly1!E6219/hourly1!$E$8763</f>
        <v>75.085871359332984</v>
      </c>
      <c r="C6218" s="441">
        <f>hourly1!$F6219*유형화!$G$71/hourly1!$F$8763+유형화!$G$72*hourly1!$G6219/hourly1!$F$8763+유형화!$G$74*hourly1!I6219/hourly1!$I$8763</f>
        <v>0.2513577098856023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443">
        <f>유형화!$F$71*hourly1!B6220/hourly1!$B$8763+유형화!$F$72*hourly1!C6220/hourly1!$C$8763+유형화!$F$73*hourly1!D6220/hourly1!$D$8763+유형화!$F$74*hourly1!E6220/hourly1!$E$8763</f>
        <v>74.768210438129074</v>
      </c>
      <c r="C6219" s="441">
        <f>hourly1!$F6220*유형화!$G$71/hourly1!$F$8763+유형화!$G$72*hourly1!$G6220/hourly1!$F$8763+유형화!$G$74*hourly1!I6220/hourly1!$I$8763</f>
        <v>0.23692388757462321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443">
        <f>유형화!$F$71*hourly1!B6221/hourly1!$B$8763+유형화!$F$72*hourly1!C6221/hourly1!$C$8763+유형화!$F$73*hourly1!D6221/hourly1!$D$8763+유형화!$F$74*hourly1!E6221/hourly1!$E$8763</f>
        <v>74.768210438129074</v>
      </c>
      <c r="C6220" s="441">
        <f>hourly1!$F6221*유형화!$G$71/hourly1!$F$8763+유형화!$G$72*hourly1!$G6221/hourly1!$F$8763+유형화!$G$74*hourly1!I6221/hourly1!$I$8763</f>
        <v>0.23318984403785803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443">
        <f>유형화!$F$71*hourly1!B6222/hourly1!$B$8763+유형화!$F$72*hourly1!C6222/hourly1!$C$8763+유형화!$F$73*hourly1!D6222/hourly1!$D$8763+유형화!$F$74*hourly1!E6222/hourly1!$E$8763</f>
        <v>74.768210438129074</v>
      </c>
      <c r="C6221" s="441">
        <f>hourly1!$F6222*유형화!$G$71/hourly1!$F$8763+유형화!$G$72*hourly1!$G6222/hourly1!$F$8763+유형화!$G$74*hourly1!I6222/hourly1!$I$8763</f>
        <v>0.23320900666221847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443">
        <f>유형화!$F$71*hourly1!B6223/hourly1!$B$8763+유형화!$F$72*hourly1!C6223/hourly1!$C$8763+유형화!$F$73*hourly1!D6223/hourly1!$D$8763+유형화!$F$74*hourly1!E6223/hourly1!$E$8763</f>
        <v>74.768210438129074</v>
      </c>
      <c r="C6222" s="441">
        <f>hourly1!$F6223*유형화!$G$71/hourly1!$F$8763+유형화!$G$72*hourly1!$G6223/hourly1!$F$8763+유형화!$G$74*hourly1!I6223/hourly1!$I$8763</f>
        <v>0.23185876933940416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443">
        <f>유형화!$F$71*hourly1!B6224/hourly1!$B$8763+유형화!$F$72*hourly1!C6224/hourly1!$C$8763+유형화!$F$73*hourly1!D6224/hourly1!$D$8763+유형화!$F$74*hourly1!E6224/hourly1!$E$8763</f>
        <v>75.823601782508987</v>
      </c>
      <c r="C6223" s="441">
        <f>hourly1!$F6224*유형화!$G$71/hourly1!$F$8763+유형화!$G$72*hourly1!$G6224/hourly1!$F$8763+유형화!$G$74*hourly1!I6224/hourly1!$I$8763</f>
        <v>0.36955289822316306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443">
        <f>유형화!$F$71*hourly1!B6225/hourly1!$B$8763+유형화!$F$72*hourly1!C6225/hourly1!$C$8763+유형화!$F$73*hourly1!D6225/hourly1!$D$8763+유형화!$F$74*hourly1!E6225/hourly1!$E$8763</f>
        <v>82.639672705249694</v>
      </c>
      <c r="C6224" s="441">
        <f>hourly1!$F6225*유형화!$G$71/hourly1!$F$8763+유형화!$G$72*hourly1!$G6225/hourly1!$F$8763+유형화!$G$74*hourly1!I6225/hourly1!$I$8763</f>
        <v>0.61594713507388998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443">
        <f>유형화!$F$71*hourly1!B6226/hourly1!$B$8763+유형화!$F$72*hourly1!C6226/hourly1!$C$8763+유형화!$F$73*hourly1!D6226/hourly1!$D$8763+유형화!$F$74*hourly1!E6226/hourly1!$E$8763</f>
        <v>213.60283837039458</v>
      </c>
      <c r="C6225" s="441">
        <f>hourly1!$F6226*유형화!$G$71/hourly1!$F$8763+유형화!$G$72*hourly1!$G6226/hourly1!$F$8763+유형화!$G$74*hourly1!I6226/hourly1!$I$8763</f>
        <v>0.54046658861883645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443">
        <f>유형화!$F$71*hourly1!B6227/hourly1!$B$8763+유형화!$F$72*hourly1!C6227/hourly1!$C$8763+유형화!$F$73*hourly1!D6227/hourly1!$D$8763+유형화!$F$74*hourly1!E6227/hourly1!$E$8763</f>
        <v>358.74850893303159</v>
      </c>
      <c r="C6226" s="441">
        <f>hourly1!$F6227*유형화!$G$71/hourly1!$F$8763+유형화!$G$72*hourly1!$G6227/hourly1!$F$8763+유형화!$G$74*hourly1!I6227/hourly1!$I$8763</f>
        <v>0.48474155569627531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443">
        <f>유형화!$F$71*hourly1!B6228/hourly1!$B$8763+유형화!$F$72*hourly1!C6228/hourly1!$C$8763+유형화!$F$73*hourly1!D6228/hourly1!$D$8763+유형화!$F$74*hourly1!E6228/hourly1!$E$8763</f>
        <v>450.99356945555752</v>
      </c>
      <c r="C6227" s="441">
        <f>hourly1!$F6228*유형화!$G$71/hourly1!$F$8763+유형화!$G$72*hourly1!$G6228/hourly1!$F$8763+유형화!$G$74*hourly1!I6228/hourly1!$I$8763</f>
        <v>0.42109320208919088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443">
        <f>유형화!$F$71*hourly1!B6229/hourly1!$B$8763+유형화!$F$72*hourly1!C6229/hourly1!$C$8763+유형화!$F$73*hourly1!D6229/hourly1!$D$8763+유형화!$F$74*hourly1!E6229/hourly1!$E$8763</f>
        <v>541.88095084089184</v>
      </c>
      <c r="C6228" s="441">
        <f>hourly1!$F6229*유형화!$G$71/hourly1!$F$8763+유형화!$G$72*hourly1!$G6229/hourly1!$F$8763+유형화!$G$74*hourly1!I6229/hourly1!$I$8763</f>
        <v>0.39718691858131039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443">
        <f>유형화!$F$71*hourly1!B6230/hourly1!$B$8763+유형화!$F$72*hourly1!C6230/hourly1!$C$8763+유형화!$F$73*hourly1!D6230/hourly1!$D$8763+유형화!$F$74*hourly1!E6230/hourly1!$E$8763</f>
        <v>453.35945343855968</v>
      </c>
      <c r="C6229" s="441">
        <f>hourly1!$F6230*유형화!$G$71/hourly1!$F$8763+유형화!$G$72*hourly1!$G6230/hourly1!$F$8763+유형화!$G$74*hourly1!I6230/hourly1!$I$8763</f>
        <v>0.38520136409724148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443">
        <f>유형화!$F$71*hourly1!B6231/hourly1!$B$8763+유형화!$F$72*hourly1!C6231/hourly1!$C$8763+유형화!$F$73*hourly1!D6231/hourly1!$D$8763+유형화!$F$74*hourly1!E6231/hourly1!$E$8763</f>
        <v>246.08477631717159</v>
      </c>
      <c r="C6230" s="441">
        <f>hourly1!$F6231*유형화!$G$71/hourly1!$F$8763+유형화!$G$72*hourly1!$G6231/hourly1!$F$8763+유형화!$G$74*hourly1!I6231/hourly1!$I$8763</f>
        <v>0.46837594679787276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443">
        <f>유형화!$F$71*hourly1!B6232/hourly1!$B$8763+유형화!$F$72*hourly1!C6232/hourly1!$C$8763+유형화!$F$73*hourly1!D6232/hourly1!$D$8763+유형화!$F$74*hourly1!E6232/hourly1!$E$8763</f>
        <v>357.61334909097576</v>
      </c>
      <c r="C6231" s="441">
        <f>hourly1!$F6232*유형화!$G$71/hourly1!$F$8763+유형화!$G$72*hourly1!$G6232/hourly1!$F$8763+유형화!$G$74*hourly1!I6232/hourly1!$I$8763</f>
        <v>0.44059377994822935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443">
        <f>유형화!$F$71*hourly1!B6233/hourly1!$B$8763+유형화!$F$72*hourly1!C6233/hourly1!$C$8763+유형화!$F$73*hourly1!D6233/hourly1!$D$8763+유형화!$F$74*hourly1!E6233/hourly1!$E$8763</f>
        <v>533.52661142069519</v>
      </c>
      <c r="C6232" s="441">
        <f>hourly1!$F6233*유형화!$G$71/hourly1!$F$8763+유형화!$G$72*hourly1!$G6233/hourly1!$F$8763+유형화!$G$74*hourly1!I6233/hourly1!$I$8763</f>
        <v>0.34541072038375698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443">
        <f>유형화!$F$71*hourly1!B6234/hourly1!$B$8763+유형화!$F$72*hourly1!C6234/hourly1!$C$8763+유형화!$F$73*hourly1!D6234/hourly1!$D$8763+유형화!$F$74*hourly1!E6234/hourly1!$E$8763</f>
        <v>445.07558736248649</v>
      </c>
      <c r="C6233" s="441">
        <f>hourly1!$F6234*유형화!$G$71/hourly1!$F$8763+유형화!$G$72*hourly1!$G6234/hourly1!$F$8763+유형화!$G$74*hourly1!I6234/hourly1!$I$8763</f>
        <v>0.32957038570120889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443">
        <f>유형화!$F$71*hourly1!B6235/hourly1!$B$8763+유형화!$F$72*hourly1!C6235/hourly1!$C$8763+유형화!$F$73*hourly1!D6235/hourly1!$D$8763+유형화!$F$74*hourly1!E6235/hourly1!$E$8763</f>
        <v>388.53722367507197</v>
      </c>
      <c r="C6234" s="441">
        <f>hourly1!$F6235*유형화!$G$71/hourly1!$F$8763+유형화!$G$72*hourly1!$G6235/hourly1!$F$8763+유형화!$G$74*hourly1!I6235/hourly1!$I$8763</f>
        <v>0.34538106682897074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443">
        <f>유형화!$F$71*hourly1!B6236/hourly1!$B$8763+유형화!$F$72*hourly1!C6236/hourly1!$C$8763+유형화!$F$73*hourly1!D6236/hourly1!$D$8763+유형화!$F$74*hourly1!E6236/hourly1!$E$8763</f>
        <v>212.9842532362259</v>
      </c>
      <c r="C6235" s="441">
        <f>hourly1!$F6236*유형화!$G$71/hourly1!$F$8763+유형화!$G$72*hourly1!$G6236/hourly1!$F$8763+유형화!$G$74*hourly1!I6236/hourly1!$I$8763</f>
        <v>0.44052058600011845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443">
        <f>유형화!$F$71*hourly1!B6237/hourly1!$B$8763+유형화!$F$72*hourly1!C6237/hourly1!$C$8763+유형화!$F$73*hourly1!D6237/hourly1!$D$8763+유형화!$F$74*hourly1!E6237/hourly1!$E$8763</f>
        <v>143.4443707347815</v>
      </c>
      <c r="C6236" s="441">
        <f>hourly1!$F6237*유형화!$G$71/hourly1!$F$8763+유형화!$G$72*hourly1!$G6237/hourly1!$F$8763+유형화!$G$74*hourly1!I6237/hourly1!$I$8763</f>
        <v>0.53178695068423953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443">
        <f>유형화!$F$71*hourly1!B6238/hourly1!$B$8763+유형화!$F$72*hourly1!C6238/hourly1!$C$8763+유형화!$F$73*hourly1!D6238/hourly1!$D$8763+유형화!$F$74*hourly1!E6238/hourly1!$E$8763</f>
        <v>151.57140935862427</v>
      </c>
      <c r="C6237" s="441">
        <f>hourly1!$F6238*유형화!$G$71/hourly1!$F$8763+유형화!$G$72*hourly1!$G6238/hourly1!$F$8763+유형화!$G$74*hourly1!I6238/hourly1!$I$8763</f>
        <v>0.53579515316003423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443">
        <f>유형화!$F$71*hourly1!B6239/hourly1!$B$8763+유형화!$F$72*hourly1!C6239/hourly1!$C$8763+유형화!$F$73*hourly1!D6239/hourly1!$D$8763+유형화!$F$74*hourly1!E6239/hourly1!$E$8763</f>
        <v>80.399719274916777</v>
      </c>
      <c r="C6238" s="441">
        <f>hourly1!$F6239*유형화!$G$71/hourly1!$F$8763+유형화!$G$72*hourly1!$G6239/hourly1!$F$8763+유형화!$G$74*hourly1!I6239/hourly1!$I$8763</f>
        <v>0.46449230138042019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443">
        <f>유형화!$F$71*hourly1!B6240/hourly1!$B$8763+유형화!$F$72*hourly1!C6240/hourly1!$C$8763+유형화!$F$73*hourly1!D6240/hourly1!$D$8763+유형화!$F$74*hourly1!E6240/hourly1!$E$8763</f>
        <v>78.270493359282014</v>
      </c>
      <c r="C6239" s="441">
        <f>hourly1!$F6240*유형화!$G$71/hourly1!$F$8763+유형화!$G$72*hourly1!$G6240/hourly1!$F$8763+유형화!$G$74*hourly1!I6240/hourly1!$I$8763</f>
        <v>0.39707188219393147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443">
        <f>유형화!$F$71*hourly1!B6241/hourly1!$B$8763+유형화!$F$72*hourly1!C6241/hourly1!$C$8763+유형화!$F$73*hourly1!D6241/hourly1!$D$8763+유형화!$F$74*hourly1!E6241/hourly1!$E$8763</f>
        <v>76.141262703712897</v>
      </c>
      <c r="C6240" s="441">
        <f>hourly1!$F6241*유형화!$G$71/hourly1!$F$8763+유형화!$G$72*hourly1!$G6241/hourly1!$F$8763+유형화!$G$74*hourly1!I6241/hourly1!$I$8763</f>
        <v>0.31784692255412028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443">
        <f>유형화!$F$71*hourly1!B6242/hourly1!$B$8763+유형화!$F$72*hourly1!C6242/hourly1!$C$8763+유형화!$F$73*hourly1!D6242/hourly1!$D$8763+유형화!$F$74*hourly1!E6242/hourly1!$E$8763</f>
        <v>75.085871359332984</v>
      </c>
      <c r="C6241" s="441">
        <f>hourly1!$F6242*유형화!$G$71/hourly1!$F$8763+유형화!$G$72*hourly1!$G6242/hourly1!$F$8763+유형화!$G$74*hourly1!I6242/hourly1!$I$8763</f>
        <v>0.29417798876695661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443">
        <f>유형화!$F$71*hourly1!B6243/hourly1!$B$8763+유형화!$F$72*hourly1!C6243/hourly1!$C$8763+유형화!$F$73*hourly1!D6243/hourly1!$D$8763+유형화!$F$74*hourly1!E6243/hourly1!$E$8763</f>
        <v>75.085871359332984</v>
      </c>
      <c r="C6242" s="441">
        <f>hourly1!$F6243*유형화!$G$71/hourly1!$F$8763+유형화!$G$72*hourly1!$G6243/hourly1!$F$8763+유형화!$G$74*hourly1!I6243/hourly1!$I$8763</f>
        <v>0.251327207353788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443">
        <f>유형화!$F$71*hourly1!B6244/hourly1!$B$8763+유형화!$F$72*hourly1!C6244/hourly1!$C$8763+유형화!$F$73*hourly1!D6244/hourly1!$D$8763+유형화!$F$74*hourly1!E6244/hourly1!$E$8763</f>
        <v>74.768210438129074</v>
      </c>
      <c r="C6243" s="441">
        <f>hourly1!$F6244*유형화!$G$71/hourly1!$F$8763+유형화!$G$72*hourly1!$G6244/hourly1!$F$8763+유형화!$G$74*hourly1!I6244/hourly1!$I$8763</f>
        <v>0.23691018265973252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443">
        <f>유형화!$F$71*hourly1!B6245/hourly1!$B$8763+유형화!$F$72*hourly1!C6245/hourly1!$C$8763+유형화!$F$73*hourly1!D6245/hourly1!$D$8763+유형화!$F$74*hourly1!E6245/hourly1!$E$8763</f>
        <v>74.768210438129074</v>
      </c>
      <c r="C6244" s="441">
        <f>hourly1!$F6245*유형화!$G$71/hourly1!$F$8763+유형화!$G$72*hourly1!$G6245/hourly1!$F$8763+유형화!$G$74*hourly1!I6245/hourly1!$I$8763</f>
        <v>0.23319881893787495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443">
        <f>유형화!$F$71*hourly1!B6246/hourly1!$B$8763+유형화!$F$72*hourly1!C6246/hourly1!$C$8763+유형화!$F$73*hourly1!D6246/hourly1!$D$8763+유형화!$F$74*hourly1!E6246/hourly1!$E$8763</f>
        <v>74.768210438129074</v>
      </c>
      <c r="C6245" s="441">
        <f>hourly1!$F6246*유형화!$G$71/hourly1!$F$8763+유형화!$G$72*hourly1!$G6246/hourly1!$F$8763+유형화!$G$74*hourly1!I6246/hourly1!$I$8763</f>
        <v>0.23324539139201675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443">
        <f>유형화!$F$71*hourly1!B6247/hourly1!$B$8763+유형화!$F$72*hourly1!C6247/hourly1!$C$8763+유형화!$F$73*hourly1!D6247/hourly1!$D$8763+유형화!$F$74*hourly1!E6247/hourly1!$E$8763</f>
        <v>74.768210438129074</v>
      </c>
      <c r="C6246" s="441">
        <f>hourly1!$F6247*유형화!$G$71/hourly1!$F$8763+유형화!$G$72*hourly1!$G6247/hourly1!$F$8763+유형화!$G$74*hourly1!I6247/hourly1!$I$8763</f>
        <v>0.23190224909151311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443">
        <f>유형화!$F$71*hourly1!B6248/hourly1!$B$8763+유형화!$F$72*hourly1!C6248/hourly1!$C$8763+유형화!$F$73*hourly1!D6248/hourly1!$D$8763+유형화!$F$74*hourly1!E6248/hourly1!$E$8763</f>
        <v>75.823601782508987</v>
      </c>
      <c r="C6247" s="441">
        <f>hourly1!$F6248*유형화!$G$71/hourly1!$F$8763+유형화!$G$72*hourly1!$G6248/hourly1!$F$8763+유형화!$G$74*hourly1!I6248/hourly1!$I$8763</f>
        <v>0.36964003965102932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443">
        <f>유형화!$F$71*hourly1!B6249/hourly1!$B$8763+유형화!$F$72*hourly1!C6249/hourly1!$C$8763+유형화!$F$73*hourly1!D6249/hourly1!$D$8763+유형화!$F$74*hourly1!E6249/hourly1!$E$8763</f>
        <v>82.639672705249694</v>
      </c>
      <c r="C6248" s="441">
        <f>hourly1!$F6249*유형화!$G$71/hourly1!$F$8763+유형화!$G$72*hourly1!$G6249/hourly1!$F$8763+유형화!$G$74*hourly1!I6249/hourly1!$I$8763</f>
        <v>0.61618254427568486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443">
        <f>유형화!$F$71*hourly1!B6250/hourly1!$B$8763+유형화!$F$72*hourly1!C6250/hourly1!$C$8763+유형화!$F$73*hourly1!D6250/hourly1!$D$8763+유형화!$F$74*hourly1!E6250/hourly1!$E$8763</f>
        <v>213.6208359011745</v>
      </c>
      <c r="C6249" s="441">
        <f>hourly1!$F6250*유형화!$G$71/hourly1!$F$8763+유형화!$G$72*hourly1!$G6250/hourly1!$F$8763+유형화!$G$74*hourly1!I6250/hourly1!$I$8763</f>
        <v>0.54058320167783991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443">
        <f>유형화!$F$71*hourly1!B6251/hourly1!$B$8763+유형화!$F$72*hourly1!C6251/hourly1!$C$8763+유형화!$F$73*hourly1!D6251/hourly1!$D$8763+유형화!$F$74*hourly1!E6251/hourly1!$E$8763</f>
        <v>358.74830037591954</v>
      </c>
      <c r="C6250" s="441">
        <f>hourly1!$F6251*유형화!$G$71/hourly1!$F$8763+유형화!$G$72*hourly1!$G6251/hourly1!$F$8763+유형화!$G$74*hourly1!I6251/hourly1!$I$8763</f>
        <v>0.48477927453283287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443">
        <f>유형화!$F$71*hourly1!B6252/hourly1!$B$8763+유형화!$F$72*hourly1!C6252/hourly1!$C$8763+유형화!$F$73*hourly1!D6252/hourly1!$D$8763+유형화!$F$74*hourly1!E6252/hourly1!$E$8763</f>
        <v>450.99242239144144</v>
      </c>
      <c r="C6251" s="441">
        <f>hourly1!$F6252*유형화!$G$71/hourly1!$F$8763+유형화!$G$72*hourly1!$G6252/hourly1!$F$8763+유형화!$G$74*hourly1!I6252/hourly1!$I$8763</f>
        <v>0.42107476715942588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443">
        <f>유형화!$F$71*hourly1!B6253/hourly1!$B$8763+유형화!$F$72*hourly1!C6253/hourly1!$C$8763+유형화!$F$73*hourly1!D6253/hourly1!$D$8763+유형화!$F$74*hourly1!E6253/hourly1!$E$8763</f>
        <v>541.87969475828538</v>
      </c>
      <c r="C6252" s="441">
        <f>hourly1!$F6253*유형화!$G$71/hourly1!$F$8763+유형화!$G$72*hourly1!$G6253/hourly1!$F$8763+유형화!$G$74*hourly1!I6253/hourly1!$I$8763</f>
        <v>0.39716411748396951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443">
        <f>유형화!$F$71*hourly1!B6254/hourly1!$B$8763+유형화!$F$72*hourly1!C6254/hourly1!$C$8763+유형화!$F$73*hourly1!D6254/hourly1!$D$8763+유형화!$F$74*hourly1!E6254/hourly1!$E$8763</f>
        <v>453.35784660081026</v>
      </c>
      <c r="C6253" s="441">
        <f>hourly1!$F6254*유형화!$G$71/hourly1!$F$8763+유형화!$G$72*hourly1!$G6254/hourly1!$F$8763+유형화!$G$74*hourly1!I6254/hourly1!$I$8763</f>
        <v>0.3851630388485206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443">
        <f>유형화!$F$71*hourly1!B6255/hourly1!$B$8763+유형화!$F$72*hourly1!C6255/hourly1!$C$8763+유형화!$F$73*hourly1!D6255/hourly1!$D$8763+유형화!$F$74*hourly1!E6255/hourly1!$E$8763</f>
        <v>246.08322161870021</v>
      </c>
      <c r="C6254" s="441">
        <f>hourly1!$F6255*유형화!$G$71/hourly1!$F$8763+유형화!$G$72*hourly1!$G6255/hourly1!$F$8763+유형화!$G$74*hourly1!I6255/hourly1!$I$8763</f>
        <v>0.46831002979572089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443">
        <f>유형화!$F$71*hourly1!B6256/hourly1!$B$8763+유형화!$F$72*hourly1!C6256/hourly1!$C$8763+유형화!$F$73*hourly1!D6256/hourly1!$D$8763+유형화!$F$74*hourly1!E6256/hourly1!$E$8763</f>
        <v>357.6120029496164</v>
      </c>
      <c r="C6255" s="441">
        <f>hourly1!$F6256*유형화!$G$71/hourly1!$F$8763+유형화!$G$72*hourly1!$G6256/hourly1!$F$8763+유형화!$G$74*hourly1!I6256/hourly1!$I$8763</f>
        <v>0.44055145237923066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443">
        <f>유형화!$F$71*hourly1!B6257/hourly1!$B$8763+유형화!$F$72*hourly1!C6257/hourly1!$C$8763+유형화!$F$73*hourly1!D6257/hourly1!$D$8763+유형화!$F$74*hourly1!E6257/hourly1!$E$8763</f>
        <v>533.52544539684152</v>
      </c>
      <c r="C6256" s="441">
        <f>hourly1!$F6257*유형화!$G$71/hourly1!$F$8763+유형화!$G$72*hourly1!$G6257/hourly1!$F$8763+유형화!$G$74*hourly1!I6257/hourly1!$I$8763</f>
        <v>0.34539386212561651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443">
        <f>유형화!$F$71*hourly1!B6258/hourly1!$B$8763+유형화!$F$72*hourly1!C6258/hourly1!$C$8763+유형화!$F$73*hourly1!D6258/hourly1!$D$8763+유형화!$F$74*hourly1!E6258/hourly1!$E$8763</f>
        <v>445.07499961062535</v>
      </c>
      <c r="C6257" s="441">
        <f>hourly1!$F6258*유형화!$G$71/hourly1!$F$8763+유형화!$G$72*hourly1!$G6258/hourly1!$F$8763+유형화!$G$74*hourly1!I6258/hourly1!$I$8763</f>
        <v>0.32957329647959216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443">
        <f>유형화!$F$71*hourly1!B6259/hourly1!$B$8763+유형화!$F$72*hourly1!C6259/hourly1!$C$8763+유형화!$F$73*hourly1!D6259/hourly1!$D$8763+유형화!$F$74*hourly1!E6259/hourly1!$E$8763</f>
        <v>388.53764078929595</v>
      </c>
      <c r="C6258" s="441">
        <f>hourly1!$F6259*유형화!$G$71/hourly1!$F$8763+유형화!$G$72*hourly1!$G6259/hourly1!$F$8763+유형화!$G$74*hourly1!I6259/hourly1!$I$8763</f>
        <v>0.34542497106959402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443">
        <f>유형화!$F$71*hourly1!B6260/hourly1!$B$8763+유형화!$F$72*hourly1!C6260/hourly1!$C$8763+유형화!$F$73*hourly1!D6260/hourly1!$D$8763+유형화!$F$74*hourly1!E6260/hourly1!$E$8763</f>
        <v>212.98509694454268</v>
      </c>
      <c r="C6259" s="441">
        <f>hourly1!$F6260*유형화!$G$71/hourly1!$F$8763+유형화!$G$72*hourly1!$G6260/hourly1!$F$8763+유형화!$G$74*hourly1!I6260/hourly1!$I$8763</f>
        <v>0.44061712681651721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443">
        <f>유형화!$F$71*hourly1!B6261/hourly1!$B$8763+유형화!$F$72*hourly1!C6261/hourly1!$C$8763+유형화!$F$73*hourly1!D6261/hourly1!$D$8763+유형화!$F$74*hourly1!E6261/hourly1!$E$8763</f>
        <v>143.44504854539554</v>
      </c>
      <c r="C6260" s="441">
        <f>hourly1!$F6261*유형화!$G$71/hourly1!$F$8763+유형화!$G$72*hourly1!$G6261/hourly1!$F$8763+유형화!$G$74*hourly1!I6261/hourly1!$I$8763</f>
        <v>0.53195122773927872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443">
        <f>유형화!$F$71*hourly1!B6262/hourly1!$B$8763+유형화!$F$72*hourly1!C6262/hourly1!$C$8763+유형화!$F$73*hourly1!D6262/hourly1!$D$8763+유형화!$F$74*hourly1!E6262/hourly1!$E$8763</f>
        <v>151.57189283192938</v>
      </c>
      <c r="C6261" s="441">
        <f>hourly1!$F6262*유형화!$G$71/hourly1!$F$8763+유형화!$G$72*hourly1!$G6262/hourly1!$F$8763+유형화!$G$74*hourly1!I6262/hourly1!$I$8763</f>
        <v>0.53595585238331056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443">
        <f>유형화!$F$71*hourly1!B6263/hourly1!$B$8763+유형화!$F$72*hourly1!C6263/hourly1!$C$8763+유형화!$F$73*hourly1!D6263/hourly1!$D$8763+유형화!$F$74*hourly1!E6263/hourly1!$E$8763</f>
        <v>80.399719274916777</v>
      </c>
      <c r="C6262" s="441">
        <f>hourly1!$F6263*유형화!$G$71/hourly1!$F$8763+유형화!$G$72*hourly1!$G6263/hourly1!$F$8763+유형화!$G$74*hourly1!I6263/hourly1!$I$8763</f>
        <v>0.46461503920227309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443">
        <f>유형화!$F$71*hourly1!B6264/hourly1!$B$8763+유형화!$F$72*hourly1!C6264/hourly1!$C$8763+유형화!$F$73*hourly1!D6264/hourly1!$D$8763+유형화!$F$74*hourly1!E6264/hourly1!$E$8763</f>
        <v>78.270493359282014</v>
      </c>
      <c r="C6263" s="441">
        <f>hourly1!$F6264*유형화!$G$71/hourly1!$F$8763+유형화!$G$72*hourly1!$G6264/hourly1!$F$8763+유형화!$G$74*hourly1!I6264/hourly1!$I$8763</f>
        <v>0.39716157055288365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443">
        <f>유형화!$F$71*hourly1!B6265/hourly1!$B$8763+유형화!$F$72*hourly1!C6265/hourly1!$C$8763+유형화!$F$73*hourly1!D6265/hourly1!$D$8763+유형화!$F$74*hourly1!E6265/hourly1!$E$8763</f>
        <v>76.141262703712897</v>
      </c>
      <c r="C6264" s="441">
        <f>hourly1!$F6265*유형화!$G$71/hourly1!$F$8763+유형화!$G$72*hourly1!$G6265/hourly1!$F$8763+유형화!$G$74*hourly1!I6265/hourly1!$I$8763</f>
        <v>0.31789761861097254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443">
        <f>유형화!$F$71*hourly1!B6266/hourly1!$B$8763+유형화!$F$72*hourly1!C6266/hourly1!$C$8763+유형화!$F$73*hourly1!D6266/hourly1!$D$8763+유형화!$F$74*hourly1!E6266/hourly1!$E$8763</f>
        <v>75.085871359332984</v>
      </c>
      <c r="C6265" s="441">
        <f>hourly1!$F6266*유형화!$G$71/hourly1!$F$8763+유형화!$G$72*hourly1!$G6266/hourly1!$F$8763+유형화!$G$74*hourly1!I6266/hourly1!$I$8763</f>
        <v>0.29422274198460852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443">
        <f>유형화!$F$71*hourly1!B6267/hourly1!$B$8763+유형화!$F$72*hourly1!C6267/hourly1!$C$8763+유형화!$F$73*hourly1!D6267/hourly1!$D$8763+유형화!$F$74*hourly1!E6267/hourly1!$E$8763</f>
        <v>75.085871359332984</v>
      </c>
      <c r="C6266" s="441">
        <f>hourly1!$F6267*유형화!$G$71/hourly1!$F$8763+유형화!$G$72*hourly1!$G6267/hourly1!$F$8763+유형화!$G$74*hourly1!I6267/hourly1!$I$8763</f>
        <v>0.2513486137031527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443">
        <f>유형화!$F$71*hourly1!B6268/hourly1!$B$8763+유형화!$F$72*hourly1!C6268/hourly1!$C$8763+유형화!$F$73*hourly1!D6268/hourly1!$D$8763+유형화!$F$74*hourly1!E6268/hourly1!$E$8763</f>
        <v>74.768210438129074</v>
      </c>
      <c r="C6267" s="441">
        <f>hourly1!$F6268*유형화!$G$71/hourly1!$F$8763+유형화!$G$72*hourly1!$G6268/hourly1!$F$8763+유형화!$G$74*hourly1!I6268/hourly1!$I$8763</f>
        <v>0.23691752024690846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443">
        <f>유형화!$F$71*hourly1!B6269/hourly1!$B$8763+유형화!$F$72*hourly1!C6269/hourly1!$C$8763+유형화!$F$73*hourly1!D6269/hourly1!$D$8763+유형화!$F$74*hourly1!E6269/hourly1!$E$8763</f>
        <v>74.768210438129074</v>
      </c>
      <c r="C6268" s="441">
        <f>hourly1!$F6269*유형화!$G$71/hourly1!$F$8763+유형화!$G$72*hourly1!$G6269/hourly1!$F$8763+유형화!$G$74*hourly1!I6269/hourly1!$I$8763</f>
        <v>0.2331804446493268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443">
        <f>유형화!$F$71*hourly1!B6270/hourly1!$B$8763+유형화!$F$72*hourly1!C6270/hourly1!$C$8763+유형화!$F$73*hourly1!D6270/hourly1!$D$8763+유형화!$F$74*hourly1!E6270/hourly1!$E$8763</f>
        <v>74.768210438129074</v>
      </c>
      <c r="C6269" s="441">
        <f>hourly1!$F6270*유형화!$G$71/hourly1!$F$8763+유형화!$G$72*hourly1!$G6270/hourly1!$F$8763+유형화!$G$74*hourly1!I6270/hourly1!$I$8763</f>
        <v>0.23320536818923862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443">
        <f>유형화!$F$71*hourly1!B6271/hourly1!$B$8763+유형화!$F$72*hourly1!C6271/hourly1!$C$8763+유형화!$F$73*hourly1!D6271/hourly1!$D$8763+유형화!$F$74*hourly1!E6271/hourly1!$E$8763</f>
        <v>74.768210438129074</v>
      </c>
      <c r="C6270" s="441">
        <f>hourly1!$F6271*유형화!$G$71/hourly1!$F$8763+유형화!$G$72*hourly1!$G6271/hourly1!$F$8763+유형화!$G$74*hourly1!I6271/hourly1!$I$8763</f>
        <v>0.23186077049954307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443">
        <f>유형화!$F$71*hourly1!B6272/hourly1!$B$8763+유형화!$F$72*hourly1!C6272/hourly1!$C$8763+유형화!$F$73*hourly1!D6272/hourly1!$D$8763+유형화!$F$74*hourly1!E6272/hourly1!$E$8763</f>
        <v>75.823601782508987</v>
      </c>
      <c r="C6271" s="441">
        <f>hourly1!$F6272*유형화!$G$71/hourly1!$F$8763+유형화!$G$72*hourly1!$G6272/hourly1!$F$8763+유형화!$G$74*hourly1!I6272/hourly1!$I$8763</f>
        <v>0.36957691214482991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443">
        <f>유형화!$F$71*hourly1!B6273/hourly1!$B$8763+유형화!$F$72*hourly1!C6273/hourly1!$C$8763+유형화!$F$73*hourly1!D6273/hourly1!$D$8763+유형화!$F$74*hourly1!E6273/hourly1!$E$8763</f>
        <v>82.639672705249694</v>
      </c>
      <c r="C6272" s="441">
        <f>hourly1!$F6273*유형화!$G$71/hourly1!$F$8763+유형화!$G$72*hourly1!$G6273/hourly1!$F$8763+유형화!$G$74*hourly1!I6273/hourly1!$I$8763</f>
        <v>0.61599128187937857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443">
        <f>유형화!$F$71*hourly1!B6274/hourly1!$B$8763+유형화!$F$72*hourly1!C6274/hourly1!$C$8763+유형화!$F$73*hourly1!D6274/hourly1!$D$8763+유형화!$F$74*hourly1!E6274/hourly1!$E$8763</f>
        <v>213.60053002235929</v>
      </c>
      <c r="C6273" s="441">
        <f>hourly1!$F6274*유형화!$G$71/hourly1!$F$8763+유형화!$G$72*hourly1!$G6274/hourly1!$F$8763+유형화!$G$74*hourly1!I6274/hourly1!$I$8763</f>
        <v>0.54029667193067854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443">
        <f>유형화!$F$71*hourly1!B6275/hourly1!$B$8763+유형화!$F$72*hourly1!C6275/hourly1!$C$8763+유형화!$F$73*hourly1!D6275/hourly1!$D$8763+유형화!$F$74*hourly1!E6275/hourly1!$E$8763</f>
        <v>358.74419085282602</v>
      </c>
      <c r="C6274" s="441">
        <f>hourly1!$F6275*유형화!$G$71/hourly1!$F$8763+유형화!$G$72*hourly1!$G6275/hourly1!$F$8763+유형화!$G$74*hourly1!I6275/hourly1!$I$8763</f>
        <v>0.48445666326195413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443">
        <f>유형화!$F$71*hourly1!B6276/hourly1!$B$8763+유형화!$F$72*hourly1!C6276/hourly1!$C$8763+유형화!$F$73*hourly1!D6276/hourly1!$D$8763+유형화!$F$74*hourly1!E6276/hourly1!$E$8763</f>
        <v>450.98627469657134</v>
      </c>
      <c r="C6275" s="441">
        <f>hourly1!$F6276*유형화!$G$71/hourly1!$F$8763+유형화!$G$72*hourly1!$G6276/hourly1!$F$8763+유형화!$G$74*hourly1!I6276/hourly1!$I$8763</f>
        <v>0.42076191912437755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443">
        <f>유형화!$F$71*hourly1!B6277/hourly1!$B$8763+유형화!$F$72*hourly1!C6277/hourly1!$C$8763+유형화!$F$73*hourly1!D6277/hourly1!$D$8763+유형화!$F$74*hourly1!E6277/hourly1!$E$8763</f>
        <v>541.87210138343426</v>
      </c>
      <c r="C6276" s="441">
        <f>hourly1!$F6277*유형화!$G$71/hourly1!$F$8763+유형화!$G$72*hourly1!$G6277/hourly1!$F$8763+유형화!$G$74*hourly1!I6277/hourly1!$I$8763</f>
        <v>0.39681524856642092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443">
        <f>유형화!$F$71*hourly1!B6278/hourly1!$B$8763+유형화!$F$72*hourly1!C6278/hourly1!$C$8763+유형화!$F$73*hourly1!D6278/hourly1!$D$8763+유형화!$F$74*hourly1!E6278/hourly1!$E$8763</f>
        <v>453.34942373744553</v>
      </c>
      <c r="C6277" s="441">
        <f>hourly1!$F6278*유형화!$G$71/hourly1!$F$8763+유형화!$G$72*hourly1!$G6278/hourly1!$F$8763+유형화!$G$74*hourly1!I6278/hourly1!$I$8763</f>
        <v>0.38480440669514221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443">
        <f>유형화!$F$71*hourly1!B6279/hourly1!$B$8763+유형화!$F$72*hourly1!C6279/hourly1!$C$8763+유형화!$F$73*hourly1!D6279/hourly1!$D$8763+유형화!$F$74*hourly1!E6279/hourly1!$E$8763</f>
        <v>246.07582258115806</v>
      </c>
      <c r="C6278" s="441">
        <f>hourly1!$F6279*유형화!$G$71/hourly1!$F$8763+유형화!$G$72*hourly1!$G6279/hourly1!$F$8763+유형화!$G$74*hourly1!I6279/hourly1!$I$8763</f>
        <v>0.46778608968662616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443">
        <f>유형화!$F$71*hourly1!B6280/hourly1!$B$8763+유형화!$F$72*hourly1!C6280/hourly1!$C$8763+유형화!$F$73*hourly1!D6280/hourly1!$D$8763+유형화!$F$74*hourly1!E6280/hourly1!$E$8763</f>
        <v>357.60312031261839</v>
      </c>
      <c r="C6279" s="441">
        <f>hourly1!$F6280*유형화!$G$71/hourly1!$F$8763+유형화!$G$72*hourly1!$G6280/hourly1!$F$8763+유형화!$G$74*hourly1!I6280/hourly1!$I$8763</f>
        <v>0.44002332802620925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443">
        <f>유형화!$F$71*hourly1!B6281/hourly1!$B$8763+유형화!$F$72*hourly1!C6281/hourly1!$C$8763+유형화!$F$73*hourly1!D6281/hourly1!$D$8763+유형화!$F$74*hourly1!E6281/hourly1!$E$8763</f>
        <v>533.51579489047663</v>
      </c>
      <c r="C6280" s="441">
        <f>hourly1!$F6281*유형화!$G$71/hourly1!$F$8763+유형화!$G$72*hourly1!$G6281/hourly1!$F$8763+유형화!$G$74*hourly1!I6281/hourly1!$I$8763</f>
        <v>0.34505093604726766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443">
        <f>유형화!$F$71*hourly1!B6282/hourly1!$B$8763+유형화!$F$72*hourly1!C6282/hourly1!$C$8763+유형화!$F$73*hourly1!D6282/hourly1!$D$8763+유형화!$F$74*hourly1!E6282/hourly1!$E$8763</f>
        <v>445.0655671412411</v>
      </c>
      <c r="C6281" s="441">
        <f>hourly1!$F6282*유형화!$G$71/hourly1!$F$8763+유형화!$G$72*hourly1!$G6282/hourly1!$F$8763+유형화!$G$74*hourly1!I6282/hourly1!$I$8763</f>
        <v>0.32924322633910597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443">
        <f>유형화!$F$71*hourly1!B6283/hourly1!$B$8763+유형화!$F$72*hourly1!C6283/hourly1!$C$8763+유형화!$F$73*hourly1!D6283/hourly1!$D$8763+유형화!$F$74*hourly1!E6283/hourly1!$E$8763</f>
        <v>388.52798554299653</v>
      </c>
      <c r="C6282" s="441">
        <f>hourly1!$F6283*유형화!$G$71/hourly1!$F$8763+유형화!$G$72*hourly1!$G6283/hourly1!$F$8763+유형화!$G$74*hourly1!I6283/hourly1!$I$8763</f>
        <v>0.34506530801553797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443">
        <f>유형화!$F$71*hourly1!B6284/hourly1!$B$8763+유형화!$F$72*hourly1!C6284/hourly1!$C$8763+유형화!$F$73*hourly1!D6284/hourly1!$D$8763+유형화!$F$74*hourly1!E6284/hourly1!$E$8763</f>
        <v>212.97514308237837</v>
      </c>
      <c r="C6283" s="441">
        <f>hourly1!$F6284*유형화!$G$71/hourly1!$F$8763+유형화!$G$72*hourly1!$G6284/hourly1!$F$8763+유형화!$G$74*hourly1!I6284/hourly1!$I$8763</f>
        <v>0.44008045205199253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443">
        <f>유형화!$F$71*hourly1!B6285/hourly1!$B$8763+유형화!$F$72*hourly1!C6285/hourly1!$C$8763+유형화!$F$73*hourly1!D6285/hourly1!$D$8763+유형화!$F$74*hourly1!E6285/hourly1!$E$8763</f>
        <v>143.43985357733263</v>
      </c>
      <c r="C6284" s="441">
        <f>hourly1!$F6285*유형화!$G$71/hourly1!$F$8763+유형화!$G$72*hourly1!$G6285/hourly1!$F$8763+유형화!$G$74*hourly1!I6285/hourly1!$I$8763</f>
        <v>0.53126204031568303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443">
        <f>유형화!$F$71*hourly1!B6286/hourly1!$B$8763+유형화!$F$72*hourly1!C6286/hourly1!$C$8763+유형화!$F$73*hourly1!D6286/hourly1!$D$8763+유형화!$F$74*hourly1!E6286/hourly1!$E$8763</f>
        <v>151.56787810752311</v>
      </c>
      <c r="C6285" s="441">
        <f>hourly1!$F6286*유형화!$G$71/hourly1!$F$8763+유형화!$G$72*hourly1!$G6286/hourly1!$F$8763+유형화!$G$74*hourly1!I6286/hourly1!$I$8763</f>
        <v>0.53526836291377133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443">
        <f>유형화!$F$71*hourly1!B6287/hourly1!$B$8763+유형화!$F$72*hourly1!C6287/hourly1!$C$8763+유형화!$F$73*hourly1!D6287/hourly1!$D$8763+유형화!$F$74*hourly1!E6287/hourly1!$E$8763</f>
        <v>80.399719274916777</v>
      </c>
      <c r="C6286" s="441">
        <f>hourly1!$F6287*유형화!$G$71/hourly1!$F$8763+유형화!$G$72*hourly1!$G6287/hourly1!$F$8763+유형화!$G$74*hourly1!I6287/hourly1!$I$8763</f>
        <v>0.46408085072761734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443">
        <f>유형화!$F$71*hourly1!B6288/hourly1!$B$8763+유형화!$F$72*hourly1!C6288/hourly1!$C$8763+유형화!$F$73*hourly1!D6288/hourly1!$D$8763+유형화!$F$74*hourly1!E6288/hourly1!$E$8763</f>
        <v>78.270493359282014</v>
      </c>
      <c r="C6287" s="441">
        <f>hourly1!$F6288*유형화!$G$71/hourly1!$F$8763+유형화!$G$72*hourly1!$G6288/hourly1!$F$8763+유형화!$G$74*hourly1!I6288/hourly1!$I$8763</f>
        <v>0.39676655366970692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443">
        <f>유형화!$F$71*hourly1!B6289/hourly1!$B$8763+유형화!$F$72*hourly1!C6289/hourly1!$C$8763+유형화!$F$73*hourly1!D6289/hourly1!$D$8763+유형화!$F$74*hourly1!E6289/hourly1!$E$8763</f>
        <v>76.141262703712897</v>
      </c>
      <c r="C6288" s="441">
        <f>hourly1!$F6289*유형화!$G$71/hourly1!$F$8763+유형화!$G$72*hourly1!$G6289/hourly1!$F$8763+유형화!$G$74*hourly1!I6289/hourly1!$I$8763</f>
        <v>0.31765608464632827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443">
        <f>유형화!$F$71*hourly1!B6290/hourly1!$B$8763+유형화!$F$72*hourly1!C6290/hourly1!$C$8763+유형화!$F$73*hourly1!D6290/hourly1!$D$8763+유형화!$F$74*hourly1!E6290/hourly1!$E$8763</f>
        <v>75.085871359332984</v>
      </c>
      <c r="C6289" s="441">
        <f>hourly1!$F6290*유형화!$G$71/hourly1!$F$8763+유형화!$G$72*hourly1!$G6290/hourly1!$F$8763+유형화!$G$74*hourly1!I6290/hourly1!$I$8763</f>
        <v>0.29402032160449798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443">
        <f>유형화!$F$71*hourly1!B6291/hourly1!$B$8763+유형화!$F$72*hourly1!C6291/hourly1!$C$8763+유형화!$F$73*hourly1!D6291/hourly1!$D$8763+유형화!$F$74*hourly1!E6291/hourly1!$E$8763</f>
        <v>75.085871359332984</v>
      </c>
      <c r="C6290" s="441">
        <f>hourly1!$F6291*유형화!$G$71/hourly1!$F$8763+유형화!$G$72*hourly1!$G6291/hourly1!$F$8763+유형화!$G$74*hourly1!I6291/hourly1!$I$8763</f>
        <v>0.25119695002111014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443">
        <f>유형화!$F$71*hourly1!B6292/hourly1!$B$8763+유형화!$F$72*hourly1!C6292/hourly1!$C$8763+유형화!$F$73*hourly1!D6292/hourly1!$D$8763+유형화!$F$74*hourly1!E6292/hourly1!$E$8763</f>
        <v>74.768210438129074</v>
      </c>
      <c r="C6291" s="441">
        <f>hourly1!$F6292*유형화!$G$71/hourly1!$F$8763+유형화!$G$72*hourly1!$G6292/hourly1!$F$8763+유형화!$G$74*hourly1!I6292/hourly1!$I$8763</f>
        <v>0.23674426829185236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443">
        <f>유형화!$F$71*hourly1!B6293/hourly1!$B$8763+유형화!$F$72*hourly1!C6293/hourly1!$C$8763+유형화!$F$73*hourly1!D6293/hourly1!$D$8763+유형화!$F$74*hourly1!E6293/hourly1!$E$8763</f>
        <v>74.768210438129074</v>
      </c>
      <c r="C6292" s="441">
        <f>hourly1!$F6293*유형화!$G$71/hourly1!$F$8763+유형화!$G$72*hourly1!$G6293/hourly1!$F$8763+유형화!$G$74*hourly1!I6293/hourly1!$I$8763</f>
        <v>0.23272211833630105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443">
        <f>유형화!$F$71*hourly1!B6294/hourly1!$B$8763+유형화!$F$72*hourly1!C6294/hourly1!$C$8763+유형화!$F$73*hourly1!D6294/hourly1!$D$8763+유형화!$F$74*hourly1!E6294/hourly1!$E$8763</f>
        <v>74.768210438129074</v>
      </c>
      <c r="C6293" s="441">
        <f>hourly1!$F6294*유형화!$G$71/hourly1!$F$8763+유형화!$G$72*hourly1!$G6294/hourly1!$F$8763+유형화!$G$74*hourly1!I6294/hourly1!$I$8763</f>
        <v>0.23275904883704635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443">
        <f>유형화!$F$71*hourly1!B6295/hourly1!$B$8763+유형화!$F$72*hourly1!C6295/hourly1!$C$8763+유형화!$F$73*hourly1!D6295/hourly1!$D$8763+유형화!$F$74*hourly1!E6295/hourly1!$E$8763</f>
        <v>74.768210438129074</v>
      </c>
      <c r="C6294" s="441">
        <f>hourly1!$F6295*유형화!$G$71/hourly1!$F$8763+유형화!$G$72*hourly1!$G6295/hourly1!$F$8763+유형화!$G$74*hourly1!I6295/hourly1!$I$8763</f>
        <v>0.23161723537475989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443">
        <f>유형화!$F$71*hourly1!B6296/hourly1!$B$8763+유형화!$F$72*hourly1!C6296/hourly1!$C$8763+유형화!$F$73*hourly1!D6296/hourly1!$D$8763+유형화!$F$74*hourly1!E6296/hourly1!$E$8763</f>
        <v>75.823601782508987</v>
      </c>
      <c r="C6295" s="441">
        <f>hourly1!$F6296*유형화!$G$71/hourly1!$F$8763+유형화!$G$72*hourly1!$G6296/hourly1!$F$8763+유형화!$G$74*hourly1!I6296/hourly1!$I$8763</f>
        <v>0.36934016883627574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443">
        <f>유형화!$F$71*hourly1!B6297/hourly1!$B$8763+유형화!$F$72*hourly1!C6297/hourly1!$C$8763+유형화!$F$73*hourly1!D6297/hourly1!$D$8763+유형화!$F$74*hourly1!E6297/hourly1!$E$8763</f>
        <v>82.639672705249694</v>
      </c>
      <c r="C6296" s="441">
        <f>hourly1!$F6297*유형화!$G$71/hourly1!$F$8763+유형화!$G$72*hourly1!$G6297/hourly1!$F$8763+유형화!$G$74*hourly1!I6297/hourly1!$I$8763</f>
        <v>0.61545272723714761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443">
        <f>유형화!$F$71*hourly1!B6298/hourly1!$B$8763+유형화!$F$72*hourly1!C6298/hourly1!$C$8763+유형화!$F$73*hourly1!D6298/hourly1!$D$8763+유형화!$F$74*hourly1!E6298/hourly1!$E$8763</f>
        <v>213.59532557442768</v>
      </c>
      <c r="C6297" s="441">
        <f>hourly1!$F6298*유형화!$G$71/hourly1!$F$8763+유형화!$G$72*hourly1!$G6298/hourly1!$F$8763+유형화!$G$74*hourly1!I6298/hourly1!$I$8763</f>
        <v>0.53985156540281276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443">
        <f>유형화!$F$71*hourly1!B6299/hourly1!$B$8763+유형화!$F$72*hourly1!C6299/hourly1!$C$8763+유형화!$F$73*hourly1!D6299/hourly1!$D$8763+유형화!$F$74*hourly1!E6299/hourly1!$E$8763</f>
        <v>358.73946039833072</v>
      </c>
      <c r="C6298" s="441">
        <f>hourly1!$F6299*유형화!$G$71/hourly1!$F$8763+유형화!$G$72*hourly1!$G6299/hourly1!$F$8763+유형화!$G$74*hourly1!I6299/hourly1!$I$8763</f>
        <v>0.48408857107882874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443">
        <f>유형화!$F$71*hourly1!B6300/hourly1!$B$8763+유형화!$F$72*hourly1!C6300/hourly1!$C$8763+유형화!$F$73*hourly1!D6300/hourly1!$D$8763+유형화!$F$74*hourly1!E6300/hourly1!$E$8763</f>
        <v>450.98091857074013</v>
      </c>
      <c r="C6299" s="441">
        <f>hourly1!$F6300*유형화!$G$71/hourly1!$F$8763+유형화!$G$72*hourly1!$G6300/hourly1!$F$8763+유형화!$G$74*hourly1!I6300/hourly1!$I$8763</f>
        <v>0.42048769954413118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443">
        <f>유형화!$F$71*hourly1!B6301/hourly1!$B$8763+유형화!$F$72*hourly1!C6301/hourly1!$C$8763+유형화!$F$73*hourly1!D6301/hourly1!$D$8763+유형화!$F$74*hourly1!E6301/hourly1!$E$8763</f>
        <v>541.86729508998917</v>
      </c>
      <c r="C6300" s="441">
        <f>hourly1!$F6301*유형화!$G$71/hourly1!$F$8763+유형화!$G$72*hourly1!$G6301/hourly1!$F$8763+유형화!$G$74*hourly1!I6301/hourly1!$I$8763</f>
        <v>0.39659645505789998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443">
        <f>유형화!$F$71*hourly1!B6302/hourly1!$B$8763+유형화!$F$72*hourly1!C6302/hourly1!$C$8763+유형화!$F$73*hourly1!D6302/hourly1!$D$8763+유형화!$F$74*hourly1!E6302/hourly1!$E$8763</f>
        <v>453.34484496084991</v>
      </c>
      <c r="C6301" s="441">
        <f>hourly1!$F6302*유형화!$G$71/hourly1!$F$8763+유형화!$G$72*hourly1!$G6302/hourly1!$F$8763+유형화!$G$74*hourly1!I6302/hourly1!$I$8763</f>
        <v>0.38461647956573347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443">
        <f>유형화!$F$71*hourly1!B6303/hourly1!$B$8763+유형화!$F$72*hourly1!C6303/hourly1!$C$8763+유형화!$F$73*hourly1!D6303/hourly1!$D$8763+유형화!$F$74*hourly1!E6303/hourly1!$E$8763</f>
        <v>246.07217757163218</v>
      </c>
      <c r="C6302" s="441">
        <f>hourly1!$F6303*유형화!$G$71/hourly1!$F$8763+유형화!$G$72*hourly1!$G6303/hourly1!$F$8763+유형화!$G$74*hourly1!I6303/hourly1!$I$8763</f>
        <v>0.46754322161522266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443">
        <f>유형화!$F$71*hourly1!B6304/hourly1!$B$8763+유형화!$F$72*hourly1!C6304/hourly1!$C$8763+유형화!$F$73*hourly1!D6304/hourly1!$D$8763+유형화!$F$74*hourly1!E6304/hourly1!$E$8763</f>
        <v>357.59974073941686</v>
      </c>
      <c r="C6303" s="441">
        <f>hourly1!$F6304*유형화!$G$71/hourly1!$F$8763+유형화!$G$72*hourly1!$G6304/hourly1!$F$8763+유형화!$G$74*hourly1!I6304/hourly1!$I$8763</f>
        <v>0.43983885744613194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443">
        <f>유형화!$F$71*hourly1!B6305/hourly1!$B$8763+유형화!$F$72*hourly1!C6305/hourly1!$C$8763+유형화!$F$73*hourly1!D6305/hourly1!$D$8763+유형화!$F$74*hourly1!E6305/hourly1!$E$8763</f>
        <v>533.51256699517467</v>
      </c>
      <c r="C6304" s="441">
        <f>hourly1!$F6305*유형화!$G$71/hourly1!$F$8763+유형화!$G$72*hourly1!$G6305/hourly1!$F$8763+유형화!$G$74*hourly1!I6305/hourly1!$I$8763</f>
        <v>0.34494645123153089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443">
        <f>유형화!$F$71*hourly1!B6306/hourly1!$B$8763+유형화!$F$72*hourly1!C6306/hourly1!$C$8763+유형화!$F$73*hourly1!D6306/hourly1!$D$8763+유형화!$F$74*hourly1!E6306/hourly1!$E$8763</f>
        <v>445.06280849944125</v>
      </c>
      <c r="C6305" s="441">
        <f>hourly1!$F6306*유형화!$G$71/hourly1!$F$8763+유형화!$G$72*hourly1!$G6306/hourly1!$F$8763+유형화!$G$74*hourly1!I6306/hourly1!$I$8763</f>
        <v>0.32915638811732018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443">
        <f>유형화!$F$71*hourly1!B6307/hourly1!$B$8763+유형화!$F$72*hourly1!C6307/hourly1!$C$8763+유형화!$F$73*hourly1!D6307/hourly1!$D$8763+유형화!$F$74*hourly1!E6307/hourly1!$E$8763</f>
        <v>388.52534065962146</v>
      </c>
      <c r="C6306" s="441">
        <f>hourly1!$F6307*유형화!$G$71/hourly1!$F$8763+유형화!$G$72*hourly1!$G6307/hourly1!$F$8763+유형화!$G$74*hourly1!I6307/hourly1!$I$8763</f>
        <v>0.3449762260687485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443">
        <f>유형화!$F$71*hourly1!B6308/hourly1!$B$8763+유형화!$F$72*hourly1!C6308/hourly1!$C$8763+유형화!$F$73*hourly1!D6308/hourly1!$D$8763+유형화!$F$74*hourly1!E6308/hourly1!$E$8763</f>
        <v>212.97188674747031</v>
      </c>
      <c r="C6307" s="441">
        <f>hourly1!$F6308*유형화!$G$71/hourly1!$F$8763+유형화!$G$72*hourly1!$G6308/hourly1!$F$8763+유형화!$G$74*hourly1!I6308/hourly1!$I$8763</f>
        <v>0.43992139014155773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443">
        <f>유형화!$F$71*hourly1!B6309/hourly1!$B$8763+유형화!$F$72*hourly1!C6309/hourly1!$C$8763+유형화!$F$73*hourly1!D6309/hourly1!$D$8763+유형화!$F$74*hourly1!E6309/hourly1!$E$8763</f>
        <v>143.43794338378396</v>
      </c>
      <c r="C6308" s="441">
        <f>hourly1!$F6309*유형화!$G$71/hourly1!$F$8763+유형화!$G$72*hourly1!$G6309/hourly1!$F$8763+유형화!$G$74*hourly1!I6309/hourly1!$I$8763</f>
        <v>0.53102335648820631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443">
        <f>유형화!$F$71*hourly1!B6310/hourly1!$B$8763+유형화!$F$72*hourly1!C6310/hourly1!$C$8763+유형화!$F$73*hourly1!D6310/hourly1!$D$8763+유형화!$F$74*hourly1!E6310/hourly1!$E$8763</f>
        <v>151.56639450806722</v>
      </c>
      <c r="C6309" s="441">
        <f>hourly1!$F6310*유형화!$G$71/hourly1!$F$8763+유형화!$G$72*hourly1!$G6310/hourly1!$F$8763+유형화!$G$74*hourly1!I6310/hourly1!$I$8763</f>
        <v>0.53502943652142998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443">
        <f>유형화!$F$71*hourly1!B6311/hourly1!$B$8763+유형화!$F$72*hourly1!C6311/hourly1!$C$8763+유형화!$F$73*hourly1!D6311/hourly1!$D$8763+유형화!$F$74*hourly1!E6311/hourly1!$E$8763</f>
        <v>80.399719274916777</v>
      </c>
      <c r="C6310" s="441">
        <f>hourly1!$F6311*유형화!$G$71/hourly1!$F$8763+유형화!$G$72*hourly1!$G6311/hourly1!$F$8763+유형화!$G$74*hourly1!I6311/hourly1!$I$8763</f>
        <v>0.46389389385767055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443">
        <f>유형화!$F$71*hourly1!B6312/hourly1!$B$8763+유형화!$F$72*hourly1!C6312/hourly1!$C$8763+유형화!$F$73*hourly1!D6312/hourly1!$D$8763+유형화!$F$74*hourly1!E6312/hourly1!$E$8763</f>
        <v>78.270493359282014</v>
      </c>
      <c r="C6311" s="441">
        <f>hourly1!$F6312*유형화!$G$71/hourly1!$F$8763+유형화!$G$72*hourly1!$G6312/hourly1!$F$8763+유형화!$G$74*hourly1!I6312/hourly1!$I$8763</f>
        <v>0.39662568412417121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443">
        <f>유형화!$F$71*hourly1!B6313/hourly1!$B$8763+유형화!$F$72*hourly1!C6313/hourly1!$C$8763+유형화!$F$73*hourly1!D6313/hourly1!$D$8763+유형화!$F$74*hourly1!E6313/hourly1!$E$8763</f>
        <v>76.141262703712897</v>
      </c>
      <c r="C6312" s="441">
        <f>hourly1!$F6313*유형화!$G$71/hourly1!$F$8763+유형화!$G$72*hourly1!$G6313/hourly1!$F$8763+유형화!$G$74*hourly1!I6313/hourly1!$I$8763</f>
        <v>0.31756318230290936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443">
        <f>유형화!$F$71*hourly1!B6314/hourly1!$B$8763+유형화!$F$72*hourly1!C6314/hourly1!$C$8763+유형화!$F$73*hourly1!D6314/hourly1!$D$8763+유형화!$F$74*hourly1!E6314/hourly1!$E$8763</f>
        <v>75.085871359332984</v>
      </c>
      <c r="C6313" s="441">
        <f>hourly1!$F6314*유형화!$G$71/hourly1!$F$8763+유형화!$G$72*hourly1!$G6314/hourly1!$F$8763+유형화!$G$74*hourly1!I6314/hourly1!$I$8763</f>
        <v>0.29394173058813311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443">
        <f>유형화!$F$71*hourly1!B6315/hourly1!$B$8763+유형화!$F$72*hourly1!C6315/hourly1!$C$8763+유형화!$F$73*hourly1!D6315/hourly1!$D$8763+유형화!$F$74*hourly1!E6315/hourly1!$E$8763</f>
        <v>75.085871359332984</v>
      </c>
      <c r="C6314" s="441">
        <f>hourly1!$F6315*유형화!$G$71/hourly1!$F$8763+유형화!$G$72*hourly1!$G6315/hourly1!$F$8763+유형화!$G$74*hourly1!I6315/hourly1!$I$8763</f>
        <v>0.25003385149189172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443">
        <f>유형화!$F$71*hourly1!B6316/hourly1!$B$8763+유형화!$F$72*hourly1!C6316/hourly1!$C$8763+유형화!$F$73*hourly1!D6316/hourly1!$D$8763+유형화!$F$74*hourly1!E6316/hourly1!$E$8763</f>
        <v>74.768210438129074</v>
      </c>
      <c r="C6315" s="441">
        <f>hourly1!$F6316*유형화!$G$71/hourly1!$F$8763+유형화!$G$72*hourly1!$G6316/hourly1!$F$8763+유형화!$G$74*hourly1!I6316/hourly1!$I$8763</f>
        <v>0.25330950807441482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443">
        <f>유형화!$F$71*hourly1!B6317/hourly1!$B$8763+유형화!$F$72*hourly1!C6317/hourly1!$C$8763+유형화!$F$73*hourly1!D6317/hourly1!$D$8763+유형화!$F$74*hourly1!E6317/hourly1!$E$8763</f>
        <v>74.768210438129074</v>
      </c>
      <c r="C6316" s="441">
        <f>hourly1!$F6317*유형화!$G$71/hourly1!$F$8763+유형화!$G$72*hourly1!$G6317/hourly1!$F$8763+유형화!$G$74*hourly1!I6317/hourly1!$I$8763</f>
        <v>0.24058734473557966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443">
        <f>유형화!$F$71*hourly1!B6318/hourly1!$B$8763+유형화!$F$72*hourly1!C6318/hourly1!$C$8763+유형화!$F$73*hourly1!D6318/hourly1!$D$8763+유형화!$F$74*hourly1!E6318/hourly1!$E$8763</f>
        <v>74.768210438129074</v>
      </c>
      <c r="C6317" s="441">
        <f>hourly1!$F6318*유형화!$G$71/hourly1!$F$8763+유형화!$G$72*hourly1!$G6318/hourly1!$F$8763+유형화!$G$74*hourly1!I6318/hourly1!$I$8763</f>
        <v>0.23115757495497491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443">
        <f>유형화!$F$71*hourly1!B6319/hourly1!$B$8763+유형화!$F$72*hourly1!C6319/hourly1!$C$8763+유형화!$F$73*hourly1!D6319/hourly1!$D$8763+유형화!$F$74*hourly1!E6319/hourly1!$E$8763</f>
        <v>74.768210438129074</v>
      </c>
      <c r="C6318" s="441">
        <f>hourly1!$F6319*유형화!$G$71/hourly1!$F$8763+유형화!$G$72*hourly1!$G6319/hourly1!$F$8763+유형화!$G$74*hourly1!I6319/hourly1!$I$8763</f>
        <v>0.23117746527393124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443">
        <f>유형화!$F$71*hourly1!B6320/hourly1!$B$8763+유형화!$F$72*hourly1!C6320/hourly1!$C$8763+유형화!$F$73*hourly1!D6320/hourly1!$D$8763+유형화!$F$74*hourly1!E6320/hourly1!$E$8763</f>
        <v>75.823601782508987</v>
      </c>
      <c r="C6319" s="441">
        <f>hourly1!$F6320*유형화!$G$71/hourly1!$F$8763+유형화!$G$72*hourly1!$G6320/hourly1!$F$8763+유형화!$G$74*hourly1!I6320/hourly1!$I$8763</f>
        <v>0.25993716853082122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443">
        <f>유형화!$F$71*hourly1!B6321/hourly1!$B$8763+유형화!$F$72*hourly1!C6321/hourly1!$C$8763+유형화!$F$73*hourly1!D6321/hourly1!$D$8763+유형화!$F$74*hourly1!E6321/hourly1!$E$8763</f>
        <v>82.639672705249694</v>
      </c>
      <c r="C6320" s="441">
        <f>hourly1!$F6321*유형화!$G$71/hourly1!$F$8763+유형화!$G$72*hourly1!$G6321/hourly1!$F$8763+유형화!$G$74*hourly1!I6321/hourly1!$I$8763</f>
        <v>0.33065070897013565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443">
        <f>유형화!$F$71*hourly1!B6322/hourly1!$B$8763+유형화!$F$72*hourly1!C6322/hourly1!$C$8763+유형화!$F$73*hourly1!D6322/hourly1!$D$8763+유형화!$F$74*hourly1!E6322/hourly1!$E$8763</f>
        <v>138.03856300348127</v>
      </c>
      <c r="C6321" s="441">
        <f>hourly1!$F6322*유형화!$G$71/hourly1!$F$8763+유형화!$G$72*hourly1!$G6322/hourly1!$F$8763+유형화!$G$74*hourly1!I6322/hourly1!$I$8763</f>
        <v>0.40870589954693204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443">
        <f>유형화!$F$71*hourly1!B6323/hourly1!$B$8763+유형화!$F$72*hourly1!C6323/hourly1!$C$8763+유형화!$F$73*hourly1!D6323/hourly1!$D$8763+유형화!$F$74*hourly1!E6323/hourly1!$E$8763</f>
        <v>141.93409946133931</v>
      </c>
      <c r="C6322" s="441">
        <f>hourly1!$F6323*유형화!$G$71/hourly1!$F$8763+유형화!$G$72*hourly1!$G6323/hourly1!$F$8763+유형화!$G$74*hourly1!I6323/hourly1!$I$8763</f>
        <v>0.52758960825470902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443">
        <f>유형화!$F$71*hourly1!B6324/hourly1!$B$8763+유형화!$F$72*hourly1!C6324/hourly1!$C$8763+유형화!$F$73*hourly1!D6324/hourly1!$D$8763+유형화!$F$74*hourly1!E6324/hourly1!$E$8763</f>
        <v>147.41864773636669</v>
      </c>
      <c r="C6323" s="441">
        <f>hourly1!$F6324*유형화!$G$71/hourly1!$F$8763+유형화!$G$72*hourly1!$G6324/hourly1!$F$8763+유형화!$G$74*hourly1!I6324/hourly1!$I$8763</f>
        <v>0.52409606778191098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443">
        <f>유형화!$F$71*hourly1!B6325/hourly1!$B$8763+유형화!$F$72*hourly1!C6325/hourly1!$C$8763+유형화!$F$73*hourly1!D6325/hourly1!$D$8763+유형화!$F$74*hourly1!E6325/hourly1!$E$8763</f>
        <v>151.70897351074296</v>
      </c>
      <c r="C6324" s="441">
        <f>hourly1!$F6325*유형화!$G$71/hourly1!$F$8763+유형화!$G$72*hourly1!$G6325/hourly1!$F$8763+유형화!$G$74*hourly1!I6325/hourly1!$I$8763</f>
        <v>0.49344775448362499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443">
        <f>유형화!$F$71*hourly1!B6326/hourly1!$B$8763+유형화!$F$72*hourly1!C6326/hourly1!$C$8763+유형화!$F$73*hourly1!D6326/hourly1!$D$8763+유형화!$F$74*hourly1!E6326/hourly1!$E$8763</f>
        <v>149.92171015979622</v>
      </c>
      <c r="C6325" s="441">
        <f>hourly1!$F6326*유형화!$G$71/hourly1!$F$8763+유형화!$G$72*hourly1!$G6326/hourly1!$F$8763+유형화!$G$74*hourly1!I6326/hourly1!$I$8763</f>
        <v>0.51376419926717354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443">
        <f>유형화!$F$71*hourly1!B6327/hourly1!$B$8763+유형화!$F$72*hourly1!C6327/hourly1!$C$8763+유형화!$F$73*hourly1!D6327/hourly1!$D$8763+유형화!$F$74*hourly1!E6327/hourly1!$E$8763</f>
        <v>148.09201316778928</v>
      </c>
      <c r="C6326" s="441">
        <f>hourly1!$F6327*유형화!$G$71/hourly1!$F$8763+유형화!$G$72*hourly1!$G6327/hourly1!$F$8763+유형화!$G$74*hourly1!I6327/hourly1!$I$8763</f>
        <v>0.51701450782127112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443">
        <f>유형화!$F$71*hourly1!B6328/hourly1!$B$8763+유형화!$F$72*hourly1!C6328/hourly1!$C$8763+유형화!$F$73*hourly1!D6328/hourly1!$D$8763+유형화!$F$74*hourly1!E6328/hourly1!$E$8763</f>
        <v>140.80238555156618</v>
      </c>
      <c r="C6327" s="441">
        <f>hourly1!$F6328*유형화!$G$71/hourly1!$F$8763+유형화!$G$72*hourly1!$G6328/hourly1!$F$8763+유형화!$G$74*hourly1!I6328/hourly1!$I$8763</f>
        <v>0.45594552835080343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443">
        <f>유형화!$F$71*hourly1!B6329/hourly1!$B$8763+유형화!$F$72*hourly1!C6329/hourly1!$C$8763+유형화!$F$73*hourly1!D6329/hourly1!$D$8763+유형화!$F$74*hourly1!E6329/hourly1!$E$8763</f>
        <v>143.35968686057848</v>
      </c>
      <c r="C6328" s="441">
        <f>hourly1!$F6329*유형화!$G$71/hourly1!$F$8763+유형화!$G$72*hourly1!$G6329/hourly1!$F$8763+유형화!$G$74*hourly1!I6329/hourly1!$I$8763</f>
        <v>0.40843841114169888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443">
        <f>유형화!$F$71*hourly1!B6330/hourly1!$B$8763+유형화!$F$72*hourly1!C6330/hourly1!$C$8763+유형화!$F$73*hourly1!D6330/hourly1!$D$8763+유형화!$F$74*hourly1!E6330/hourly1!$E$8763</f>
        <v>141.53378830463103</v>
      </c>
      <c r="C6329" s="441">
        <f>hourly1!$F6330*유형화!$G$71/hourly1!$F$8763+유형화!$G$72*hourly1!$G6330/hourly1!$F$8763+유형화!$G$74*hourly1!I6330/hourly1!$I$8763</f>
        <v>0.36774293983934742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443">
        <f>유형화!$F$71*hourly1!B6331/hourly1!$B$8763+유형화!$F$72*hourly1!C6331/hourly1!$C$8763+유형화!$F$73*hourly1!D6331/hourly1!$D$8763+유형화!$F$74*hourly1!E6331/hourly1!$E$8763</f>
        <v>139.74682830948353</v>
      </c>
      <c r="C6330" s="441">
        <f>hourly1!$F6331*유형화!$G$71/hourly1!$F$8763+유형화!$G$72*hourly1!$G6331/hourly1!$F$8763+유형화!$G$74*hourly1!I6331/hourly1!$I$8763</f>
        <v>0.40845939300254863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443">
        <f>유형화!$F$71*hourly1!B6332/hourly1!$B$8763+유형화!$F$72*hourly1!C6332/hourly1!$C$8763+유형화!$F$73*hourly1!D6332/hourly1!$D$8763+유형화!$F$74*hourly1!E6332/hourly1!$E$8763</f>
        <v>137.55025970524042</v>
      </c>
      <c r="C6331" s="441">
        <f>hourly1!$F6332*유형화!$G$71/hourly1!$F$8763+유형화!$G$72*hourly1!$G6332/hourly1!$F$8763+유형화!$G$74*hourly1!I6332/hourly1!$I$8763</f>
        <v>0.46279361962857046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443">
        <f>유형화!$F$71*hourly1!B6333/hourly1!$B$8763+유형화!$F$72*hourly1!C6333/hourly1!$C$8763+유형화!$F$73*hourly1!D6333/hourly1!$D$8763+유형화!$F$74*hourly1!E6333/hourly1!$E$8763</f>
        <v>143.44073520512433</v>
      </c>
      <c r="C6332" s="441">
        <f>hourly1!$F6333*유형화!$G$71/hourly1!$F$8763+유형화!$G$72*hourly1!$G6333/hourly1!$F$8763+유형화!$G$74*hourly1!I6333/hourly1!$I$8763</f>
        <v>0.55786115767593447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443">
        <f>유형화!$F$71*hourly1!B6334/hourly1!$B$8763+유형화!$F$72*hourly1!C6334/hourly1!$C$8763+유형화!$F$73*hourly1!D6334/hourly1!$D$8763+유형화!$F$74*hourly1!E6334/hourly1!$E$8763</f>
        <v>151.56875499538046</v>
      </c>
      <c r="C6333" s="441">
        <f>hourly1!$F6334*유형화!$G$71/hourly1!$F$8763+유형화!$G$72*hourly1!$G6334/hourly1!$F$8763+유형화!$G$74*hourly1!I6334/hourly1!$I$8763</f>
        <v>0.48661470222750725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443">
        <f>유형화!$F$71*hourly1!B6335/hourly1!$B$8763+유형화!$F$72*hourly1!C6335/hourly1!$C$8763+유형화!$F$73*hourly1!D6335/hourly1!$D$8763+유형화!$F$74*hourly1!E6335/hourly1!$E$8763</f>
        <v>80.399719274916777</v>
      </c>
      <c r="C6334" s="441">
        <f>hourly1!$F6335*유형화!$G$71/hourly1!$F$8763+유형화!$G$72*hourly1!$G6335/hourly1!$F$8763+유형화!$G$74*hourly1!I6335/hourly1!$I$8763</f>
        <v>0.36790703497073768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443">
        <f>유형화!$F$71*hourly1!B6336/hourly1!$B$8763+유형화!$F$72*hourly1!C6336/hourly1!$C$8763+유형화!$F$73*hourly1!D6336/hourly1!$D$8763+유형화!$F$74*hourly1!E6336/hourly1!$E$8763</f>
        <v>78.270493359282014</v>
      </c>
      <c r="C6335" s="441">
        <f>hourly1!$F6336*유형화!$G$71/hourly1!$F$8763+유형화!$G$72*hourly1!$G6336/hourly1!$F$8763+유형화!$G$74*hourly1!I6336/hourly1!$I$8763</f>
        <v>0.36456236868402986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443">
        <f>유형화!$F$71*hourly1!B6337/hourly1!$B$8763+유형화!$F$72*hourly1!C6337/hourly1!$C$8763+유형화!$F$73*hourly1!D6337/hourly1!$D$8763+유형화!$F$74*hourly1!E6337/hourly1!$E$8763</f>
        <v>76.141262703712897</v>
      </c>
      <c r="C6336" s="441">
        <f>hourly1!$F6337*유형화!$G$71/hourly1!$F$8763+유형화!$G$72*hourly1!$G6337/hourly1!$F$8763+유형화!$G$74*hourly1!I6337/hourly1!$I$8763</f>
        <v>0.33746975310528093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443">
        <f>유형화!$F$71*hourly1!B6338/hourly1!$B$8763+유형화!$F$72*hourly1!C6338/hourly1!$C$8763+유형화!$F$73*hourly1!D6338/hourly1!$D$8763+유형화!$F$74*hourly1!E6338/hourly1!$E$8763</f>
        <v>75.085871359332984</v>
      </c>
      <c r="C6337" s="441">
        <f>hourly1!$F6338*유형화!$G$71/hourly1!$F$8763+유형화!$G$72*hourly1!$G6338/hourly1!$F$8763+유형화!$G$74*hourly1!I6338/hourly1!$I$8763</f>
        <v>0.29013085463027782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443">
        <f>유형화!$F$71*hourly1!B6339/hourly1!$B$8763+유형화!$F$72*hourly1!C6339/hourly1!$C$8763+유형화!$F$73*hourly1!D6339/hourly1!$D$8763+유형화!$F$74*hourly1!E6339/hourly1!$E$8763</f>
        <v>75.085871359332984</v>
      </c>
      <c r="C6338" s="441">
        <f>hourly1!$F6339*유형화!$G$71/hourly1!$F$8763+유형화!$G$72*hourly1!$G6339/hourly1!$F$8763+유형화!$G$74*hourly1!I6339/hourly1!$I$8763</f>
        <v>0.26049197501902865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443">
        <f>유형화!$F$71*hourly1!B6340/hourly1!$B$8763+유형화!$F$72*hourly1!C6340/hourly1!$C$8763+유형화!$F$73*hourly1!D6340/hourly1!$D$8763+유형화!$F$74*hourly1!E6340/hourly1!$E$8763</f>
        <v>74.768210438129074</v>
      </c>
      <c r="C6339" s="441">
        <f>hourly1!$F6340*유형화!$G$71/hourly1!$F$8763+유형화!$G$72*hourly1!$G6340/hourly1!$F$8763+유형화!$G$74*hourly1!I6340/hourly1!$I$8763</f>
        <v>0.24965914941618575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443">
        <f>유형화!$F$71*hourly1!B6341/hourly1!$B$8763+유형화!$F$72*hourly1!C6341/hourly1!$C$8763+유형화!$F$73*hourly1!D6341/hourly1!$D$8763+유형화!$F$74*hourly1!E6341/hourly1!$E$8763</f>
        <v>74.768210438129074</v>
      </c>
      <c r="C6340" s="441">
        <f>hourly1!$F6341*유형화!$G$71/hourly1!$F$8763+유형화!$G$72*hourly1!$G6341/hourly1!$F$8763+유형화!$G$74*hourly1!I6341/hourly1!$I$8763</f>
        <v>0.24267285680640094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443">
        <f>유형화!$F$71*hourly1!B6342/hourly1!$B$8763+유형화!$F$72*hourly1!C6342/hourly1!$C$8763+유형화!$F$73*hourly1!D6342/hourly1!$D$8763+유형화!$F$74*hourly1!E6342/hourly1!$E$8763</f>
        <v>74.768210438129074</v>
      </c>
      <c r="C6341" s="441">
        <f>hourly1!$F6342*유형화!$G$71/hourly1!$F$8763+유형화!$G$72*hourly1!$G6342/hourly1!$F$8763+유형화!$G$74*hourly1!I6342/hourly1!$I$8763</f>
        <v>0.23159079580443981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443">
        <f>유형화!$F$71*hourly1!B6343/hourly1!$B$8763+유형화!$F$72*hourly1!C6343/hourly1!$C$8763+유형화!$F$73*hourly1!D6343/hourly1!$D$8763+유형화!$F$74*hourly1!E6343/hourly1!$E$8763</f>
        <v>74.768210438129074</v>
      </c>
      <c r="C6342" s="441">
        <f>hourly1!$F6343*유형화!$G$71/hourly1!$F$8763+유형화!$G$72*hourly1!$G6343/hourly1!$F$8763+유형화!$G$74*hourly1!I6343/hourly1!$I$8763</f>
        <v>0.23162924233559332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443">
        <f>유형화!$F$71*hourly1!B6344/hourly1!$B$8763+유형화!$F$72*hourly1!C6344/hourly1!$C$8763+유형화!$F$73*hourly1!D6344/hourly1!$D$8763+유형화!$F$74*hourly1!E6344/hourly1!$E$8763</f>
        <v>75.823601782508987</v>
      </c>
      <c r="C6343" s="441">
        <f>hourly1!$F6344*유형화!$G$71/hourly1!$F$8763+유형화!$G$72*hourly1!$G6344/hourly1!$F$8763+유형화!$G$74*hourly1!I6344/hourly1!$I$8763</f>
        <v>0.24272876800785764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443">
        <f>유형화!$F$71*hourly1!B6345/hourly1!$B$8763+유형화!$F$72*hourly1!C6345/hourly1!$C$8763+유형화!$F$73*hourly1!D6345/hourly1!$D$8763+유형화!$F$74*hourly1!E6345/hourly1!$E$8763</f>
        <v>82.639672705249694</v>
      </c>
      <c r="C6344" s="441">
        <f>hourly1!$F6345*유형화!$G$71/hourly1!$F$8763+유형화!$G$72*hourly1!$G6345/hourly1!$F$8763+유형화!$G$74*hourly1!I6345/hourly1!$I$8763</f>
        <v>0.29396216667803704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443">
        <f>유형화!$F$71*hourly1!B6346/hourly1!$B$8763+유형화!$F$72*hourly1!C6346/hourly1!$C$8763+유형화!$F$73*hourly1!D6346/hourly1!$D$8763+유형화!$F$74*hourly1!E6346/hourly1!$E$8763</f>
        <v>77.938527316167665</v>
      </c>
      <c r="C6345" s="441">
        <f>hourly1!$F6346*유형화!$G$71/hourly1!$F$8763+유형화!$G$72*hourly1!$G6346/hourly1!$F$8763+유형화!$G$74*hourly1!I6346/hourly1!$I$8763</f>
        <v>0.37260321204580149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443">
        <f>유형화!$F$71*hourly1!B6347/hourly1!$B$8763+유형화!$F$72*hourly1!C6347/hourly1!$C$8763+유형화!$F$73*hourly1!D6347/hourly1!$D$8763+유형화!$F$74*hourly1!E6347/hourly1!$E$8763</f>
        <v>81.805534109089038</v>
      </c>
      <c r="C6346" s="441">
        <f>hourly1!$F6347*유형화!$G$71/hourly1!$F$8763+유형화!$G$72*hourly1!$G6347/hourly1!$F$8763+유형화!$G$74*hourly1!I6347/hourly1!$I$8763</f>
        <v>0.46260817878903249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443">
        <f>유형화!$F$71*hourly1!B6348/hourly1!$B$8763+유형화!$F$72*hourly1!C6348/hourly1!$C$8763+유형화!$F$73*hourly1!D6348/hourly1!$D$8763+유형화!$F$74*hourly1!E6348/hourly1!$E$8763</f>
        <v>87.290679615846273</v>
      </c>
      <c r="C6347" s="441">
        <f>hourly1!$F6348*유형화!$G$71/hourly1!$F$8763+유형화!$G$72*hourly1!$G6348/hourly1!$F$8763+유형화!$G$74*hourly1!I6348/hourly1!$I$8763</f>
        <v>0.54125571276694429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443">
        <f>유형화!$F$71*hourly1!B6349/hourly1!$B$8763+유형화!$F$72*hourly1!C6349/hourly1!$C$8763+유형화!$F$73*hourly1!D6349/hourly1!$D$8763+유형화!$F$74*hourly1!E6349/hourly1!$E$8763</f>
        <v>91.581522043068276</v>
      </c>
      <c r="C6348" s="441">
        <f>hourly1!$F6349*유형화!$G$71/hourly1!$F$8763+유형화!$G$72*hourly1!$G6349/hourly1!$F$8763+유형화!$G$74*hourly1!I6349/hourly1!$I$8763</f>
        <v>0.5748043135186679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443">
        <f>유형화!$F$71*hourly1!B6350/hourly1!$B$8763+유형화!$F$72*hourly1!C6350/hourly1!$C$8763+유형화!$F$73*hourly1!D6350/hourly1!$D$8763+유형화!$F$74*hourly1!E6350/hourly1!$E$8763</f>
        <v>89.755680366333195</v>
      </c>
      <c r="C6349" s="441">
        <f>hourly1!$F6350*유형화!$G$71/hourly1!$F$8763+유형화!$G$72*hourly1!$G6350/hourly1!$F$8763+유형화!$G$74*hourly1!I6350/hourly1!$I$8763</f>
        <v>0.59332850715357066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443">
        <f>유형화!$F$71*hourly1!B6351/hourly1!$B$8763+유형화!$F$72*hourly1!C6351/hourly1!$C$8763+유형화!$F$73*hourly1!D6351/hourly1!$D$8763+유형화!$F$74*hourly1!E6351/hourly1!$E$8763</f>
        <v>87.926447887893403</v>
      </c>
      <c r="C6350" s="441">
        <f>hourly1!$F6351*유형화!$G$71/hourly1!$F$8763+유형화!$G$72*hourly1!$G6351/hourly1!$F$8763+유형화!$G$74*hourly1!I6351/hourly1!$I$8763</f>
        <v>0.54054893939061266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443">
        <f>유형화!$F$71*hourly1!B6352/hourly1!$B$8763+유형화!$F$72*hourly1!C6352/hourly1!$C$8763+유형화!$F$73*hourly1!D6352/hourly1!$D$8763+유형화!$F$74*hourly1!E6352/hourly1!$E$8763</f>
        <v>80.637204206354284</v>
      </c>
      <c r="C6351" s="441">
        <f>hourly1!$F6352*유형화!$G$71/hourly1!$F$8763+유형화!$G$72*hourly1!$G6352/hourly1!$F$8763+유형화!$G$74*hourly1!I6352/hourly1!$I$8763</f>
        <v>0.4955499428889365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443">
        <f>유형화!$F$71*hourly1!B6353/hourly1!$B$8763+유형화!$F$72*hourly1!C6353/hourly1!$C$8763+유형화!$F$73*hourly1!D6353/hourly1!$D$8763+유형화!$F$74*hourly1!E6353/hourly1!$E$8763</f>
        <v>83.233505695313269</v>
      </c>
      <c r="C6352" s="441">
        <f>hourly1!$F6353*유형화!$G$71/hourly1!$F$8763+유형화!$G$72*hourly1!$G6353/hourly1!$F$8763+유형화!$G$74*hourly1!I6353/hourly1!$I$8763</f>
        <v>0.43557784173945491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443">
        <f>유형화!$F$71*hourly1!B6354/hourly1!$B$8763+유형화!$F$72*hourly1!C6354/hourly1!$C$8763+유형화!$F$73*hourly1!D6354/hourly1!$D$8763+유형화!$F$74*hourly1!E6354/hourly1!$E$8763</f>
        <v>81.407664018578174</v>
      </c>
      <c r="C6353" s="441">
        <f>hourly1!$F6354*유형화!$G$71/hourly1!$F$8763+유형화!$G$72*hourly1!$G6354/hourly1!$F$8763+유형화!$G$74*hourly1!I6354/hourly1!$I$8763</f>
        <v>0.40936143109546502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443">
        <f>유형화!$F$71*hourly1!B6355/hourly1!$B$8763+유형화!$F$72*hourly1!C6355/hourly1!$C$8763+유형화!$F$73*hourly1!D6355/hourly1!$D$8763+유형화!$F$74*hourly1!E6355/hourly1!$E$8763</f>
        <v>79.58181286197437</v>
      </c>
      <c r="C6354" s="441">
        <f>hourly1!$F6355*유형화!$G$71/hourly1!$F$8763+유형화!$G$72*hourly1!$G6355/hourly1!$F$8763+유형화!$G$74*hourly1!I6355/hourly1!$I$8763</f>
        <v>0.3271031371735873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443">
        <f>유형화!$F$71*hourly1!B6356/hourly1!$B$8763+유형화!$F$72*hourly1!C6356/hourly1!$C$8763+유형화!$F$73*hourly1!D6356/hourly1!$D$8763+유형화!$F$74*hourly1!E6356/hourly1!$E$8763</f>
        <v>77.303172294219308</v>
      </c>
      <c r="C6355" s="441">
        <f>hourly1!$F6356*유형화!$G$71/hourly1!$F$8763+유형화!$G$72*hourly1!$G6356/hourly1!$F$8763+유형화!$G$74*hourly1!I6356/hourly1!$I$8763</f>
        <v>0.42448438018882362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443">
        <f>유형화!$F$71*hourly1!B6357/hourly1!$B$8763+유형화!$F$72*hourly1!C6357/hourly1!$C$8763+유형화!$F$73*hourly1!D6357/hourly1!$D$8763+유형화!$F$74*hourly1!E6357/hourly1!$E$8763</f>
        <v>83.275027727198065</v>
      </c>
      <c r="C6356" s="441">
        <f>hourly1!$F6357*유형화!$G$71/hourly1!$F$8763+유형화!$G$72*hourly1!$G6357/hourly1!$F$8763+유형화!$G$74*hourly1!I6357/hourly1!$I$8763</f>
        <v>0.48829652572121607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443">
        <f>유형화!$F$71*hourly1!B6358/hourly1!$B$8763+유형화!$F$72*hourly1!C6358/hourly1!$C$8763+유형화!$F$73*hourly1!D6358/hourly1!$D$8763+유형화!$F$74*hourly1!E6358/hourly1!$E$8763</f>
        <v>91.441545264358254</v>
      </c>
      <c r="C6357" s="441">
        <f>hourly1!$F6358*유형화!$G$71/hourly1!$F$8763+유형화!$G$72*hourly1!$G6358/hourly1!$F$8763+유형화!$G$74*hourly1!I6358/hourly1!$I$8763</f>
        <v>0.51089878051312665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443">
        <f>유형화!$F$71*hourly1!B6359/hourly1!$B$8763+유형화!$F$72*hourly1!C6359/hourly1!$C$8763+유형화!$F$73*hourly1!D6359/hourly1!$D$8763+유형화!$F$74*hourly1!E6359/hourly1!$E$8763</f>
        <v>80.399719274916777</v>
      </c>
      <c r="C6358" s="441">
        <f>hourly1!$F6359*유형화!$G$71/hourly1!$F$8763+유형화!$G$72*hourly1!$G6359/hourly1!$F$8763+유형화!$G$74*hourly1!I6359/hourly1!$I$8763</f>
        <v>0.36854334325369276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443">
        <f>유형화!$F$71*hourly1!B6360/hourly1!$B$8763+유형화!$F$72*hourly1!C6360/hourly1!$C$8763+유형화!$F$73*hourly1!D6360/hourly1!$D$8763+유형화!$F$74*hourly1!E6360/hourly1!$E$8763</f>
        <v>78.270493359282014</v>
      </c>
      <c r="C6359" s="441">
        <f>hourly1!$F6360*유형화!$G$71/hourly1!$F$8763+유형화!$G$72*hourly1!$G6360/hourly1!$F$8763+유형화!$G$74*hourly1!I6360/hourly1!$I$8763</f>
        <v>0.35737123004548077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443">
        <f>유형화!$F$71*hourly1!B6361/hourly1!$B$8763+유형화!$F$72*hourly1!C6361/hourly1!$C$8763+유형화!$F$73*hourly1!D6361/hourly1!$D$8763+유형화!$F$74*hourly1!E6361/hourly1!$E$8763</f>
        <v>76.141262703712897</v>
      </c>
      <c r="C6360" s="441">
        <f>hourly1!$F6361*유형화!$G$71/hourly1!$F$8763+유형화!$G$72*hourly1!$G6361/hourly1!$F$8763+유형화!$G$74*hourly1!I6361/hourly1!$I$8763</f>
        <v>0.34619711567713052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443">
        <f>유형화!$F$71*hourly1!B6362/hourly1!$B$8763+유형화!$F$72*hourly1!C6362/hourly1!$C$8763+유형화!$F$73*hourly1!D6362/hourly1!$D$8763+유형화!$F$74*hourly1!E6362/hourly1!$E$8763</f>
        <v>75.085871359332984</v>
      </c>
      <c r="C6361" s="441">
        <f>hourly1!$F6362*유형화!$G$71/hourly1!$F$8763+유형화!$G$72*hourly1!$G6362/hourly1!$F$8763+유형화!$G$74*hourly1!I6362/hourly1!$I$8763</f>
        <v>0.2901475309647687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443">
        <f>유형화!$F$71*hourly1!B6363/hourly1!$B$8763+유형화!$F$72*hourly1!C6363/hourly1!$C$8763+유형화!$F$73*hourly1!D6363/hourly1!$D$8763+유형화!$F$74*hourly1!E6363/hourly1!$E$8763</f>
        <v>75.085871359332984</v>
      </c>
      <c r="C6362" s="441">
        <f>hourly1!$F6363*유형화!$G$71/hourly1!$F$8763+유형화!$G$72*hourly1!$G6363/hourly1!$F$8763+유형화!$G$74*hourly1!I6363/hourly1!$I$8763</f>
        <v>0.25132678286527366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443">
        <f>유형화!$F$71*hourly1!B6364/hourly1!$B$8763+유형화!$F$72*hourly1!C6364/hourly1!$C$8763+유형화!$F$73*hourly1!D6364/hourly1!$D$8763+유형화!$F$74*hourly1!E6364/hourly1!$E$8763</f>
        <v>74.768210438129074</v>
      </c>
      <c r="C6363" s="441">
        <f>hourly1!$F6364*유형화!$G$71/hourly1!$F$8763+유형화!$G$72*hourly1!$G6364/hourly1!$F$8763+유형화!$G$74*hourly1!I6364/hourly1!$I$8763</f>
        <v>0.23689732672187047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443">
        <f>유형화!$F$71*hourly1!B6365/hourly1!$B$8763+유형화!$F$72*hourly1!C6365/hourly1!$C$8763+유형화!$F$73*hourly1!D6365/hourly1!$D$8763+유형화!$F$74*hourly1!E6365/hourly1!$E$8763</f>
        <v>74.768210438129074</v>
      </c>
      <c r="C6364" s="441">
        <f>hourly1!$F6365*유형화!$G$71/hourly1!$F$8763+유형화!$G$72*hourly1!$G6365/hourly1!$F$8763+유형화!$G$74*hourly1!I6365/hourly1!$I$8763</f>
        <v>0.23310100465593389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443">
        <f>유형화!$F$71*hourly1!B6366/hourly1!$B$8763+유형화!$F$72*hourly1!C6366/hourly1!$C$8763+유형화!$F$73*hourly1!D6366/hourly1!$D$8763+유형화!$F$74*hourly1!E6366/hourly1!$E$8763</f>
        <v>74.768210438129074</v>
      </c>
      <c r="C6365" s="441">
        <f>hourly1!$F6366*유형화!$G$71/hourly1!$F$8763+유형화!$G$72*hourly1!$G6366/hourly1!$F$8763+유형화!$G$74*hourly1!I6366/hourly1!$I$8763</f>
        <v>0.23317904990135122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443">
        <f>유형화!$F$71*hourly1!B6367/hourly1!$B$8763+유형화!$F$72*hourly1!C6367/hourly1!$C$8763+유형화!$F$73*hourly1!D6367/hourly1!$D$8763+유형화!$F$74*hourly1!E6367/hourly1!$E$8763</f>
        <v>75.603913005773336</v>
      </c>
      <c r="C6366" s="441">
        <f>hourly1!$F6367*유형화!$G$71/hourly1!$F$8763+유형화!$G$72*hourly1!$G6367/hourly1!$F$8763+유형화!$G$74*hourly1!I6367/hourly1!$I$8763</f>
        <v>0.23190485666381533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443">
        <f>유형화!$F$71*hourly1!B6368/hourly1!$B$8763+유형화!$F$72*hourly1!C6368/hourly1!$C$8763+유형화!$F$73*hourly1!D6368/hourly1!$D$8763+유형화!$F$74*hourly1!E6368/hourly1!$E$8763</f>
        <v>77.278344518020859</v>
      </c>
      <c r="C6367" s="441">
        <f>hourly1!$F6368*유형화!$G$71/hourly1!$F$8763+유형화!$G$72*hourly1!$G6368/hourly1!$F$8763+유형화!$G$74*hourly1!I6368/hourly1!$I$8763</f>
        <v>0.3697733290445237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443">
        <f>유형화!$F$71*hourly1!B6369/hourly1!$B$8763+유형화!$F$72*hourly1!C6369/hourly1!$C$8763+유형화!$F$73*hourly1!D6369/hourly1!$D$8763+유형화!$F$74*hourly1!E6369/hourly1!$E$8763</f>
        <v>84.404217550790037</v>
      </c>
      <c r="C6368" s="441">
        <f>hourly1!$F6369*유형화!$G$71/hourly1!$F$8763+유형화!$G$72*hourly1!$G6369/hourly1!$F$8763+유형화!$G$74*hourly1!I6369/hourly1!$I$8763</f>
        <v>0.61651067389724834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443">
        <f>유형화!$F$71*hourly1!B6370/hourly1!$B$8763+유형화!$F$72*hourly1!C6370/hourly1!$C$8763+유형화!$F$73*hourly1!D6370/hourly1!$D$8763+유형화!$F$74*hourly1!E6370/hourly1!$E$8763</f>
        <v>216.51767996724956</v>
      </c>
      <c r="C6369" s="441">
        <f>hourly1!$F6370*유형화!$G$71/hourly1!$F$8763+유형화!$G$72*hourly1!$G6370/hourly1!$F$8763+유형화!$G$74*hourly1!I6370/hourly1!$I$8763</f>
        <v>0.54079205002688213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443">
        <f>유형화!$F$71*hourly1!B6371/hourly1!$B$8763+유형화!$F$72*hourly1!C6371/hourly1!$C$8763+유형화!$F$73*hourly1!D6371/hourly1!$D$8763+유형화!$F$74*hourly1!E6371/hourly1!$E$8763</f>
        <v>359.85700894312481</v>
      </c>
      <c r="C6370" s="441">
        <f>hourly1!$F6371*유형화!$G$71/hourly1!$F$8763+유형화!$G$72*hourly1!$G6371/hourly1!$F$8763+유형화!$G$74*hourly1!I6371/hourly1!$I$8763</f>
        <v>0.48493900349664676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443">
        <f>유형화!$F$71*hourly1!B6372/hourly1!$B$8763+유형화!$F$72*hourly1!C6372/hourly1!$C$8763+유형화!$F$73*hourly1!D6372/hourly1!$D$8763+유형화!$F$74*hourly1!E6372/hourly1!$E$8763</f>
        <v>451.04015353048646</v>
      </c>
      <c r="C6371" s="441">
        <f>hourly1!$F6372*유형화!$G$71/hourly1!$F$8763+유형화!$G$72*hourly1!$G6372/hourly1!$F$8763+유형화!$G$74*hourly1!I6372/hourly1!$I$8763</f>
        <v>0.42118980354680535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443">
        <f>유형화!$F$71*hourly1!B6373/hourly1!$B$8763+유형화!$F$72*hourly1!C6373/hourly1!$C$8763+유형화!$F$73*hourly1!D6373/hourly1!$D$8763+유형화!$F$74*hourly1!E6373/hourly1!$E$8763</f>
        <v>541.88415029658745</v>
      </c>
      <c r="C6372" s="441">
        <f>hourly1!$F6373*유형화!$G$71/hourly1!$F$8763+유형화!$G$72*hourly1!$G6373/hourly1!$F$8763+유형화!$G$74*hourly1!I6373/hourly1!$I$8763</f>
        <v>0.3972579900868497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443">
        <f>유형화!$F$71*hourly1!B6374/hourly1!$B$8763+유형화!$F$72*hourly1!C6374/hourly1!$C$8763+유형화!$F$73*hourly1!D6374/hourly1!$D$8763+유형화!$F$74*hourly1!E6374/hourly1!$E$8763</f>
        <v>453.36271451340207</v>
      </c>
      <c r="C6373" s="441">
        <f>hourly1!$F6374*유형화!$G$71/hourly1!$F$8763+유형화!$G$72*hourly1!$G6374/hourly1!$F$8763+유형화!$G$74*hourly1!I6374/hourly1!$I$8763</f>
        <v>0.38526467352708987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443">
        <f>유형화!$F$71*hourly1!B6375/hourly1!$B$8763+유형화!$F$72*hourly1!C6375/hourly1!$C$8763+유형화!$F$73*hourly1!D6375/hourly1!$D$8763+유형화!$F$74*hourly1!E6375/hourly1!$E$8763</f>
        <v>246.08805635175145</v>
      </c>
      <c r="C6374" s="441">
        <f>hourly1!$F6375*유형화!$G$71/hourly1!$F$8763+유형화!$G$72*hourly1!$G6375/hourly1!$F$8763+유형화!$G$74*hourly1!I6375/hourly1!$I$8763</f>
        <v>0.46849110446768361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443">
        <f>유형화!$F$71*hourly1!B6376/hourly1!$B$8763+유형화!$F$72*hourly1!C6376/hourly1!$C$8763+유형화!$F$73*hourly1!D6376/hourly1!$D$8763+유형화!$F$74*hourly1!E6376/hourly1!$E$8763</f>
        <v>357.61707941932019</v>
      </c>
      <c r="C6375" s="441">
        <f>hourly1!$F6376*유형화!$G$71/hourly1!$F$8763+유형화!$G$72*hourly1!$G6376/hourly1!$F$8763+유형화!$G$74*hourly1!I6376/hourly1!$I$8763</f>
        <v>0.44070614812208975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443">
        <f>유형화!$F$71*hourly1!B6377/hourly1!$B$8763+유형화!$F$72*hourly1!C6377/hourly1!$C$8763+유형화!$F$73*hourly1!D6377/hourly1!$D$8763+유형화!$F$74*hourly1!E6377/hourly1!$E$8763</f>
        <v>533.53131817551855</v>
      </c>
      <c r="C6376" s="441">
        <f>hourly1!$F6377*유형화!$G$71/hourly1!$F$8763+유형화!$G$72*hourly1!$G6377/hourly1!$F$8763+유형화!$G$74*hourly1!I6377/hourly1!$I$8763</f>
        <v>0.34551435622246573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443">
        <f>유형화!$F$71*hourly1!B6378/hourly1!$B$8763+유형화!$F$72*hourly1!C6378/hourly1!$C$8763+유형화!$F$73*hourly1!D6378/hourly1!$D$8763+유형화!$F$74*hourly1!E6378/hourly1!$E$8763</f>
        <v>445.08038891599722</v>
      </c>
      <c r="C6377" s="441">
        <f>hourly1!$F6378*유형화!$G$71/hourly1!$F$8763+유형화!$G$72*hourly1!$G6378/hourly1!$F$8763+유형화!$G$74*hourly1!I6378/hourly1!$I$8763</f>
        <v>0.32968251131020332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443">
        <f>유형화!$F$71*hourly1!B6379/hourly1!$B$8763+유형화!$F$72*hourly1!C6379/hourly1!$C$8763+유형화!$F$73*hourly1!D6379/hourly1!$D$8763+유형화!$F$74*hourly1!E6379/hourly1!$E$8763</f>
        <v>388.54372212508491</v>
      </c>
      <c r="C6378" s="441">
        <f>hourly1!$F6379*유형화!$G$71/hourly1!$F$8763+유형화!$G$72*hourly1!$G6379/hourly1!$F$8763+유형화!$G$74*hourly1!I6379/hourly1!$I$8763</f>
        <v>0.34556571933269764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443">
        <f>유형화!$F$71*hourly1!B6380/hourly1!$B$8763+유형화!$F$72*hourly1!C6380/hourly1!$C$8763+유형화!$F$73*hourly1!D6380/hourly1!$D$8763+유형화!$F$74*hourly1!E6380/hourly1!$E$8763</f>
        <v>212.99256708110025</v>
      </c>
      <c r="C6379" s="441">
        <f>hourly1!$F6380*유형화!$G$71/hourly1!$F$8763+유형화!$G$72*hourly1!$G6380/hourly1!$F$8763+유형화!$G$74*hourly1!I6380/hourly1!$I$8763</f>
        <v>0.44089055806095129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443">
        <f>유형화!$F$71*hourly1!B6381/hourly1!$B$8763+유형화!$F$72*hourly1!C6381/hourly1!$C$8763+유형화!$F$73*hourly1!D6381/hourly1!$D$8763+유형화!$F$74*hourly1!E6381/hourly1!$E$8763</f>
        <v>143.44955148304129</v>
      </c>
      <c r="C6380" s="441">
        <f>hourly1!$F6381*유형화!$G$71/hourly1!$F$8763+유형화!$G$72*hourly1!$G6381/hourly1!$F$8763+유형화!$G$74*hourly1!I6381/hourly1!$I$8763</f>
        <v>0.53237632266575541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443">
        <f>유형화!$F$71*hourly1!B6382/hourly1!$B$8763+유형화!$F$72*hourly1!C6382/hourly1!$C$8763+유형화!$F$73*hourly1!D6382/hourly1!$D$8763+유형화!$F$74*hourly1!E6382/hourly1!$E$8763</f>
        <v>151.57566107974873</v>
      </c>
      <c r="C6381" s="441">
        <f>hourly1!$F6382*유형화!$G$71/hourly1!$F$8763+유형화!$G$72*hourly1!$G6382/hourly1!$F$8763+유형화!$G$74*hourly1!I6382/hourly1!$I$8763</f>
        <v>0.53643158272542246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443">
        <f>유형화!$F$71*hourly1!B6383/hourly1!$B$8763+유형화!$F$72*hourly1!C6383/hourly1!$C$8763+유형화!$F$73*hourly1!D6383/hourly1!$D$8763+유형화!$F$74*hourly1!E6383/hourly1!$E$8763</f>
        <v>80.900948374168152</v>
      </c>
      <c r="C6382" s="441">
        <f>hourly1!$F6383*유형화!$G$71/hourly1!$F$8763+유형화!$G$72*hourly1!$G6383/hourly1!$F$8763+유형화!$G$74*hourly1!I6383/hourly1!$I$8763</f>
        <v>0.4650253983131814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443">
        <f>유형화!$F$71*hourly1!B6384/hourly1!$B$8763+유형화!$F$72*hourly1!C6384/hourly1!$C$8763+유형화!$F$73*hourly1!D6384/hourly1!$D$8763+유형화!$F$74*hourly1!E6384/hourly1!$E$8763</f>
        <v>79.473028927221918</v>
      </c>
      <c r="C6383" s="441">
        <f>hourly1!$F6384*유형화!$G$71/hourly1!$F$8763+유형화!$G$72*hourly1!$G6384/hourly1!$F$8763+유형화!$G$74*hourly1!I6384/hourly1!$I$8763</f>
        <v>0.39750370829542014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443">
        <f>유형화!$F$71*hourly1!B6385/hourly1!$B$8763+유형화!$F$72*hourly1!C6385/hourly1!$C$8763+유형화!$F$73*hourly1!D6385/hourly1!$D$8763+유형화!$F$74*hourly1!E6385/hourly1!$E$8763</f>
        <v>77.951126061707072</v>
      </c>
      <c r="C6384" s="441">
        <f>hourly1!$F6385*유형화!$G$71/hourly1!$F$8763+유형화!$G$72*hourly1!$G6385/hourly1!$F$8763+유형화!$G$74*hourly1!I6385/hourly1!$I$8763</f>
        <v>0.31813605987358395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443">
        <f>유형화!$F$71*hourly1!B6386/hourly1!$B$8763+유형화!$F$72*hourly1!C6386/hourly1!$C$8763+유형화!$F$73*hourly1!D6386/hourly1!$D$8763+유형화!$F$74*hourly1!E6386/hourly1!$E$8763</f>
        <v>77.456085017900222</v>
      </c>
      <c r="C6385" s="441">
        <f>hourly1!$F6386*유형화!$G$71/hourly1!$F$8763+유형화!$G$72*hourly1!$G6386/hourly1!$F$8763+유형화!$G$74*hourly1!I6386/hourly1!$I$8763</f>
        <v>0.29443256059311196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443">
        <f>유형화!$F$71*hourly1!B6387/hourly1!$B$8763+유형화!$F$72*hourly1!C6387/hourly1!$C$8763+유형화!$F$73*hourly1!D6387/hourly1!$D$8763+유형화!$F$74*hourly1!E6387/hourly1!$E$8763</f>
        <v>77.506788095791507</v>
      </c>
      <c r="C6386" s="441">
        <f>hourly1!$F6387*유형화!$G$71/hourly1!$F$8763+유형화!$G$72*hourly1!$G6387/hourly1!$F$8763+유형화!$G$74*hourly1!I6387/hourly1!$I$8763</f>
        <v>0.25149882199600326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443">
        <f>유형화!$F$71*hourly1!B6388/hourly1!$B$8763+유형화!$F$72*hourly1!C6388/hourly1!$C$8763+유형화!$F$73*hourly1!D6388/hourly1!$D$8763+유형화!$F$74*hourly1!E6388/hourly1!$E$8763</f>
        <v>77.175746339878145</v>
      </c>
      <c r="C6387" s="441">
        <f>hourly1!$F6388*유형화!$G$71/hourly1!$F$8763+유형화!$G$72*hourly1!$G6388/hourly1!$F$8763+유형화!$G$74*hourly1!I6388/hourly1!$I$8763</f>
        <v>0.2370759151039637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443">
        <f>유형화!$F$71*hourly1!B6389/hourly1!$B$8763+유형화!$F$72*hourly1!C6389/hourly1!$C$8763+유형화!$F$73*hourly1!D6389/hourly1!$D$8763+유형화!$F$74*hourly1!E6389/hourly1!$E$8763</f>
        <v>77.21706434772878</v>
      </c>
      <c r="C6388" s="441">
        <f>hourly1!$F6389*유형화!$G$71/hourly1!$F$8763+유형화!$G$72*hourly1!$G6389/hourly1!$F$8763+유형화!$G$74*hourly1!I6389/hourly1!$I$8763</f>
        <v>0.23353810654324395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443">
        <f>유형화!$F$71*hourly1!B6390/hourly1!$B$8763+유형화!$F$72*hourly1!C6390/hourly1!$C$8763+유형화!$F$73*hourly1!D6390/hourly1!$D$8763+유형화!$F$74*hourly1!E6390/hourly1!$E$8763</f>
        <v>77.256581180521124</v>
      </c>
      <c r="C6389" s="441">
        <f>hourly1!$F6390*유형화!$G$71/hourly1!$F$8763+유형화!$G$72*hourly1!$G6390/hourly1!$F$8763+유형화!$G$74*hourly1!I6390/hourly1!$I$8763</f>
        <v>0.23356951869330311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443">
        <f>유형화!$F$71*hourly1!B6391/hourly1!$B$8763+유형화!$F$72*hourly1!C6391/hourly1!$C$8763+유형화!$F$73*hourly1!D6391/hourly1!$D$8763+유형화!$F$74*hourly1!E6391/hourly1!$E$8763</f>
        <v>77.275166463162208</v>
      </c>
      <c r="C6390" s="441">
        <f>hourly1!$F6391*유형화!$G$71/hourly1!$F$8763+유형화!$G$72*hourly1!$G6391/hourly1!$F$8763+유형화!$G$74*hourly1!I6391/hourly1!$I$8763</f>
        <v>0.23208496107631682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443">
        <f>유형화!$F$71*hourly1!B6392/hourly1!$B$8763+유형화!$F$72*hourly1!C6392/hourly1!$C$8763+유형화!$F$73*hourly1!D6392/hourly1!$D$8763+유형화!$F$74*hourly1!E6392/hourly1!$E$8763</f>
        <v>78.354281179033748</v>
      </c>
      <c r="C6391" s="441">
        <f>hourly1!$F6392*유형화!$G$71/hourly1!$F$8763+유형화!$G$72*hourly1!$G6392/hourly1!$F$8763+유형화!$G$74*hourly1!I6392/hourly1!$I$8763</f>
        <v>0.36987193166227766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443">
        <f>유형화!$F$71*hourly1!B6393/hourly1!$B$8763+유형화!$F$72*hourly1!C6393/hourly1!$C$8763+유형화!$F$73*hourly1!D6393/hourly1!$D$8763+유형화!$F$74*hourly1!E6393/hourly1!$E$8763</f>
        <v>85.068562011308401</v>
      </c>
      <c r="C6392" s="441">
        <f>hourly1!$F6393*유형화!$G$71/hourly1!$F$8763+유형화!$G$72*hourly1!$G6393/hourly1!$F$8763+유형화!$G$74*hourly1!I6393/hourly1!$I$8763</f>
        <v>0.61670866746856745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443">
        <f>유형화!$F$71*hourly1!B6394/hourly1!$B$8763+유형화!$F$72*hourly1!C6394/hourly1!$C$8763+유형화!$F$73*hourly1!D6394/hourly1!$D$8763+유형화!$F$74*hourly1!E6394/hourly1!$E$8763</f>
        <v>217.14166862659314</v>
      </c>
      <c r="C6393" s="441">
        <f>hourly1!$F6394*유형화!$G$71/hourly1!$F$8763+유형화!$G$72*hourly1!$G6394/hourly1!$F$8763+유형화!$G$74*hourly1!I6394/hourly1!$I$8763</f>
        <v>0.5409223680007762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443">
        <f>유형화!$F$71*hourly1!B6395/hourly1!$B$8763+유형화!$F$72*hourly1!C6395/hourly1!$C$8763+유형화!$F$73*hourly1!D6395/hourly1!$D$8763+유형화!$F$74*hourly1!E6395/hourly1!$E$8763</f>
        <v>359.67534621869169</v>
      </c>
      <c r="C6394" s="441">
        <f>hourly1!$F6395*유형화!$G$71/hourly1!$F$8763+유형화!$G$72*hourly1!$G6395/hourly1!$F$8763+유형화!$G$74*hourly1!I6395/hourly1!$I$8763</f>
        <v>0.48500182779676571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443">
        <f>유형화!$F$71*hourly1!B6396/hourly1!$B$8763+유형화!$F$72*hourly1!C6396/hourly1!$C$8763+유형화!$F$73*hourly1!D6396/hourly1!$D$8763+유형화!$F$74*hourly1!E6396/hourly1!$E$8763</f>
        <v>450.99682105053114</v>
      </c>
      <c r="C6395" s="441">
        <f>hourly1!$F6396*유형화!$G$71/hourly1!$F$8763+유형화!$G$72*hourly1!$G6396/hourly1!$F$8763+유형화!$G$74*hourly1!I6396/hourly1!$I$8763</f>
        <v>0.4212089055299495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443">
        <f>유형화!$F$71*hourly1!B6397/hourly1!$B$8763+유형화!$F$72*hourly1!C6397/hourly1!$C$8763+유형화!$F$73*hourly1!D6397/hourly1!$D$8763+유형화!$F$74*hourly1!E6397/hourly1!$E$8763</f>
        <v>541.88319756978024</v>
      </c>
      <c r="C6396" s="441">
        <f>hourly1!$F6397*유형화!$G$71/hourly1!$F$8763+유형화!$G$72*hourly1!$G6397/hourly1!$F$8763+유형화!$G$74*hourly1!I6397/hourly1!$I$8763</f>
        <v>0.39724598312601628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443">
        <f>유형화!$F$71*hourly1!B6398/hourly1!$B$8763+유형화!$F$72*hourly1!C6398/hourly1!$C$8763+유형화!$F$73*hourly1!D6398/hourly1!$D$8763+유형화!$F$74*hourly1!E6398/hourly1!$E$8763</f>
        <v>453.36171438725125</v>
      </c>
      <c r="C6397" s="441">
        <f>hourly1!$F6398*유형화!$G$71/hourly1!$F$8763+유형화!$G$72*hourly1!$G6398/hourly1!$F$8763+유형화!$G$74*hourly1!I6398/hourly1!$I$8763</f>
        <v>0.38525115053584819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443">
        <f>유형화!$F$71*hourly1!B6399/hourly1!$B$8763+유형화!$F$72*hourly1!C6399/hourly1!$C$8763+유형화!$F$73*hourly1!D6399/hourly1!$D$8763+유형화!$F$74*hourly1!E6399/hourly1!$E$8763</f>
        <v>246.0867718295388</v>
      </c>
      <c r="C6398" s="441">
        <f>hourly1!$F6399*유형화!$G$71/hourly1!$F$8763+유형화!$G$72*hourly1!$G6399/hourly1!$F$8763+유형화!$G$74*hourly1!I6399/hourly1!$I$8763</f>
        <v>0.4684373157087991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443">
        <f>유형화!$F$71*hourly1!B6400/hourly1!$B$8763+유형화!$F$72*hourly1!C6400/hourly1!$C$8763+유형화!$F$73*hourly1!D6400/hourly1!$D$8763+유형화!$F$74*hourly1!E6400/hourly1!$E$8763</f>
        <v>357.6152355848526</v>
      </c>
      <c r="C6399" s="441">
        <f>hourly1!$F6400*유형화!$G$71/hourly1!$F$8763+유형화!$G$72*hourly1!$G6400/hourly1!$F$8763+유형화!$G$74*hourly1!I6400/hourly1!$I$8763</f>
        <v>0.4406375022652036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443">
        <f>유형화!$F$71*hourly1!B6401/hourly1!$B$8763+유형화!$F$72*hourly1!C6401/hourly1!$C$8763+유형화!$F$73*hourly1!D6401/hourly1!$D$8763+유형화!$F$74*hourly1!E6401/hourly1!$E$8763</f>
        <v>533.5286875119466</v>
      </c>
      <c r="C6400" s="441">
        <f>hourly1!$F6401*유형화!$G$71/hourly1!$F$8763+유형화!$G$72*hourly1!$G6401/hourly1!$F$8763+유형화!$G$74*hourly1!I6401/hourly1!$I$8763</f>
        <v>0.34545013717437179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443">
        <f>유형화!$F$71*hourly1!B6402/hourly1!$B$8763+유형화!$F$72*hourly1!C6402/hourly1!$C$8763+유형화!$F$73*hourly1!D6402/hourly1!$D$8763+유형화!$F$74*hourly1!E6402/hourly1!$E$8763</f>
        <v>445.07772981281909</v>
      </c>
      <c r="C6401" s="441">
        <f>hourly1!$F6402*유형화!$G$71/hourly1!$F$8763+유형화!$G$72*hourly1!$G6402/hourly1!$F$8763+유형화!$G$74*hourly1!I6402/hourly1!$I$8763</f>
        <v>0.3296127739114233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443">
        <f>유형화!$F$71*hourly1!B6403/hourly1!$B$8763+유형화!$F$72*hourly1!C6403/hourly1!$C$8763+유형화!$F$73*hourly1!D6403/hourly1!$D$8763+유형화!$F$74*hourly1!E6403/hourly1!$E$8763</f>
        <v>388.54079284564796</v>
      </c>
      <c r="C6402" s="441">
        <f>hourly1!$F6403*유형화!$G$71/hourly1!$F$8763+유형화!$G$72*hourly1!$G6403/hourly1!$F$8763+유형화!$G$74*hourly1!I6403/hourly1!$I$8763</f>
        <v>0.34548009393523843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443">
        <f>유형화!$F$71*hourly1!B6404/hourly1!$B$8763+유형화!$F$72*hourly1!C6404/hourly1!$C$8763+유형화!$F$73*hourly1!D6404/hourly1!$D$8763+유형화!$F$74*hourly1!E6404/hourly1!$E$8763</f>
        <v>212.98944346435442</v>
      </c>
      <c r="C6403" s="441">
        <f>hourly1!$F6404*유형화!$G$71/hourly1!$F$8763+유형화!$G$72*hourly1!$G6404/hourly1!$F$8763+유형화!$G$74*hourly1!I6404/hourly1!$I$8763</f>
        <v>0.44075035556879461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443">
        <f>유형화!$F$71*hourly1!B6405/hourly1!$B$8763+유형화!$F$72*hourly1!C6405/hourly1!$C$8763+유형화!$F$73*hourly1!D6405/hourly1!$D$8763+유형화!$F$74*hourly1!E6405/hourly1!$E$8763</f>
        <v>143.4476033700177</v>
      </c>
      <c r="C6404" s="441">
        <f>hourly1!$F6405*유형화!$G$71/hourly1!$F$8763+유형화!$G$72*hourly1!$G6405/hourly1!$F$8763+유형화!$G$74*hourly1!I6405/hourly1!$I$8763</f>
        <v>0.53215940903494074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443">
        <f>유형화!$F$71*hourly1!B6406/hourly1!$B$8763+유형화!$F$72*hourly1!C6406/hourly1!$C$8763+유형화!$F$73*hourly1!D6406/hourly1!$D$8763+유형화!$F$74*hourly1!E6406/hourly1!$E$8763</f>
        <v>151.57357076869422</v>
      </c>
      <c r="C6405" s="441">
        <f>hourly1!$F6406*유형화!$G$71/hourly1!$F$8763+유형화!$G$72*hourly1!$G6406/hourly1!$F$8763+유형화!$G$74*hourly1!I6406/hourly1!$I$8763</f>
        <v>0.53610515105791623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443">
        <f>유형화!$F$71*hourly1!B6407/hourly1!$B$8763+유형화!$F$72*hourly1!C6407/hourly1!$C$8763+유형화!$F$73*hourly1!D6407/hourly1!$D$8763+유형화!$F$74*hourly1!E6407/hourly1!$E$8763</f>
        <v>80.399719274916777</v>
      </c>
      <c r="C6406" s="441">
        <f>hourly1!$F6407*유형화!$G$71/hourly1!$F$8763+유형화!$G$72*hourly1!$G6407/hourly1!$F$8763+유형화!$G$74*hourly1!I6407/hourly1!$I$8763</f>
        <v>0.46468550429564848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443">
        <f>유형화!$F$71*hourly1!B6408/hourly1!$B$8763+유형화!$F$72*hourly1!C6408/hourly1!$C$8763+유형화!$F$73*hourly1!D6408/hourly1!$D$8763+유형화!$F$74*hourly1!E6408/hourly1!$E$8763</f>
        <v>78.270493359282014</v>
      </c>
      <c r="C6407" s="441">
        <f>hourly1!$F6408*유형화!$G$71/hourly1!$F$8763+유형화!$G$72*hourly1!$G6408/hourly1!$F$8763+유형화!$G$74*hourly1!I6408/hourly1!$I$8763</f>
        <v>0.3971752148265586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443">
        <f>유형화!$F$71*hourly1!B6409/hourly1!$B$8763+유형화!$F$72*hourly1!C6409/hourly1!$C$8763+유형화!$F$73*hourly1!D6409/hourly1!$D$8763+유형화!$F$74*hourly1!E6409/hourly1!$E$8763</f>
        <v>76.141262703712897</v>
      </c>
      <c r="C6408" s="441">
        <f>hourly1!$F6409*유형화!$G$71/hourly1!$F$8763+유형화!$G$72*hourly1!$G6409/hourly1!$F$8763+유형화!$G$74*hourly1!I6409/hourly1!$I$8763</f>
        <v>0.31788088163526473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443">
        <f>유형화!$F$71*hourly1!B6410/hourly1!$B$8763+유형화!$F$72*hourly1!C6410/hourly1!$C$8763+유형화!$F$73*hourly1!D6410/hourly1!$D$8763+유형화!$F$74*hourly1!E6410/hourly1!$E$8763</f>
        <v>75.085871359332984</v>
      </c>
      <c r="C6409" s="441">
        <f>hourly1!$F6410*유형화!$G$71/hourly1!$F$8763+유형화!$G$72*hourly1!$G6410/hourly1!$F$8763+유형화!$G$74*hourly1!I6410/hourly1!$I$8763</f>
        <v>0.29418089954534044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443">
        <f>유형화!$F$71*hourly1!B6411/hourly1!$B$8763+유형화!$F$72*hourly1!C6411/hourly1!$C$8763+유형화!$F$73*hourly1!D6411/hourly1!$D$8763+유형화!$F$74*hourly1!E6411/hourly1!$E$8763</f>
        <v>75.085871359332984</v>
      </c>
      <c r="C6410" s="441">
        <f>hourly1!$F6411*유형화!$G$71/hourly1!$F$8763+유형화!$G$72*hourly1!$G6411/hourly1!$F$8763+유형화!$G$74*hourly1!I6411/hourly1!$I$8763</f>
        <v>0.25131277474430136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443">
        <f>유형화!$F$71*hourly1!B6412/hourly1!$B$8763+유형화!$F$72*hourly1!C6412/hourly1!$C$8763+유형화!$F$73*hourly1!D6412/hourly1!$D$8763+유형화!$F$74*hourly1!E6412/hourly1!$E$8763</f>
        <v>74.768210438129074</v>
      </c>
      <c r="C6411" s="441">
        <f>hourly1!$F6412*유형화!$G$71/hourly1!$F$8763+유형화!$G$72*hourly1!$G6412/hourly1!$F$8763+유형화!$G$74*hourly1!I6412/hourly1!$I$8763</f>
        <v>0.23688222705900416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443">
        <f>유형화!$F$71*hourly1!B6413/hourly1!$B$8763+유형화!$F$72*hourly1!C6413/hourly1!$C$8763+유형화!$F$73*hourly1!D6413/hourly1!$D$8763+유형화!$F$74*hourly1!E6413/hourly1!$E$8763</f>
        <v>74.768210438129074</v>
      </c>
      <c r="C6412" s="441">
        <f>hourly1!$F6413*유형화!$G$71/hourly1!$F$8763+유형화!$G$72*hourly1!$G6413/hourly1!$F$8763+유형화!$G$74*hourly1!I6413/hourly1!$I$8763</f>
        <v>0.23304842872137538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443">
        <f>유형화!$F$71*hourly1!B6414/hourly1!$B$8763+유형화!$F$72*hourly1!C6414/hourly1!$C$8763+유형화!$F$73*hourly1!D6414/hourly1!$D$8763+유형화!$F$74*hourly1!E6414/hourly1!$E$8763</f>
        <v>74.768210438129074</v>
      </c>
      <c r="C6413" s="441">
        <f>hourly1!$F6414*유형화!$G$71/hourly1!$F$8763+유형화!$G$72*hourly1!$G6414/hourly1!$F$8763+유형화!$G$74*hourly1!I6414/hourly1!$I$8763</f>
        <v>0.2330661359565438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443">
        <f>유형화!$F$71*hourly1!B6415/hourly1!$B$8763+유형화!$F$72*hourly1!C6415/hourly1!$C$8763+유형화!$F$73*hourly1!D6415/hourly1!$D$8763+유형화!$F$74*hourly1!E6415/hourly1!$E$8763</f>
        <v>74.768210438129074</v>
      </c>
      <c r="C6414" s="441">
        <f>hourly1!$F6415*유형화!$G$71/hourly1!$F$8763+유형화!$G$72*hourly1!$G6415/hourly1!$F$8763+유형화!$G$74*hourly1!I6415/hourly1!$I$8763</f>
        <v>0.23175379939393606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443">
        <f>유형화!$F$71*hourly1!B6416/hourly1!$B$8763+유형화!$F$72*hourly1!C6416/hourly1!$C$8763+유형화!$F$73*hourly1!D6416/hourly1!$D$8763+유형화!$F$74*hourly1!E6416/hourly1!$E$8763</f>
        <v>75.823601782508987</v>
      </c>
      <c r="C6415" s="441">
        <f>hourly1!$F6416*유형화!$G$71/hourly1!$F$8763+유형화!$G$72*hourly1!$G6416/hourly1!$F$8763+유형화!$G$74*hourly1!I6416/hourly1!$I$8763</f>
        <v>0.36939583747286708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443">
        <f>유형화!$F$71*hourly1!B6417/hourly1!$B$8763+유형화!$F$72*hourly1!C6417/hourly1!$C$8763+유형화!$F$73*hourly1!D6417/hourly1!$D$8763+유형화!$F$74*hourly1!E6417/hourly1!$E$8763</f>
        <v>82.639672705249694</v>
      </c>
      <c r="C6416" s="441">
        <f>hourly1!$F6417*유형화!$G$71/hourly1!$F$8763+유형화!$G$72*hourly1!$G6417/hourly1!$F$8763+유형화!$G$74*hourly1!I6417/hourly1!$I$8763</f>
        <v>0.61562403867328119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443">
        <f>유형화!$F$71*hourly1!B6418/hourly1!$B$8763+유형화!$F$72*hourly1!C6418/hourly1!$C$8763+유형화!$F$73*hourly1!D6418/hourly1!$D$8763+유형화!$F$74*hourly1!E6418/hourly1!$E$8763</f>
        <v>213.59992805069507</v>
      </c>
      <c r="C6417" s="441">
        <f>hourly1!$F6418*유형화!$G$71/hourly1!$F$8763+유형화!$G$72*hourly1!$G6418/hourly1!$F$8763+유형화!$G$74*hourly1!I6418/hourly1!$I$8763</f>
        <v>0.54016253356015542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443">
        <f>유형화!$F$71*hourly1!B6419/hourly1!$B$8763+유형화!$F$72*hourly1!C6419/hourly1!$C$8763+유형화!$F$73*hourly1!D6419/hourly1!$D$8763+유형화!$F$74*hourly1!E6419/hourly1!$E$8763</f>
        <v>358.74613896584958</v>
      </c>
      <c r="C6418" s="441">
        <f>hourly1!$F6419*유형화!$G$71/hourly1!$F$8763+유형화!$G$72*hourly1!$G6419/hourly1!$F$8763+유형화!$G$74*hourly1!I6419/hourly1!$I$8763</f>
        <v>0.48453998429319278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443">
        <f>유형화!$F$71*hourly1!B6420/hourly1!$B$8763+유형화!$F$72*hourly1!C6420/hourly1!$C$8763+유형화!$F$73*hourly1!D6420/hourly1!$D$8763+유형화!$F$74*hourly1!E6420/hourly1!$E$8763</f>
        <v>450.99121370817869</v>
      </c>
      <c r="C6419" s="441">
        <f>hourly1!$F6420*유형화!$G$71/hourly1!$F$8763+유형화!$G$72*hourly1!$G6420/hourly1!$F$8763+유형화!$G$74*hourly1!I6420/hourly1!$I$8763</f>
        <v>0.42097003977882375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443">
        <f>유형화!$F$71*hourly1!B6421/hourly1!$B$8763+유형화!$F$72*hourly1!C6421/hourly1!$C$8763+유형화!$F$73*hourly1!D6421/hourly1!$D$8763+유형화!$F$74*hourly1!E6421/hourly1!$E$8763</f>
        <v>541.87992227513485</v>
      </c>
      <c r="C6420" s="441">
        <f>hourly1!$F6421*유형화!$G$71/hourly1!$F$8763+유형화!$G$72*hourly1!$G6421/hourly1!$F$8763+유형화!$G$74*hourly1!I6421/hourly1!$I$8763</f>
        <v>0.39713925458527466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443">
        <f>유형화!$F$71*hourly1!B6422/hourly1!$B$8763+유형화!$F$72*hourly1!C6422/hourly1!$C$8763+유형화!$F$73*hourly1!D6422/hourly1!$D$8763+유형화!$F$74*hourly1!E6422/hourly1!$E$8763</f>
        <v>453.35999379107716</v>
      </c>
      <c r="C6421" s="441">
        <f>hourly1!$F6422*유형화!$G$71/hourly1!$F$8763+유형화!$G$72*hourly1!$G6422/hourly1!$F$8763+유형화!$G$74*hourly1!I6422/hourly1!$I$8763</f>
        <v>0.38522234595809179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443">
        <f>유형화!$F$71*hourly1!B6423/hourly1!$B$8763+유형화!$F$72*hourly1!C6423/hourly1!$C$8763+유형화!$F$73*hourly1!D6423/hourly1!$D$8763+유형화!$F$74*hourly1!E6423/hourly1!$E$8763</f>
        <v>246.08648269354259</v>
      </c>
      <c r="C6422" s="441">
        <f>hourly1!$F6423*유형화!$G$71/hourly1!$F$8763+유형화!$G$72*hourly1!$G6423/hourly1!$F$8763+유형화!$G$74*hourly1!I6423/hourly1!$I$8763</f>
        <v>0.46849243857444356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443">
        <f>유형화!$F$71*hourly1!B6424/hourly1!$B$8763+유형화!$F$72*hourly1!C6424/hourly1!$C$8763+유형화!$F$73*hourly1!D6424/hourly1!$D$8763+유형화!$F$74*hourly1!E6424/hourly1!$E$8763</f>
        <v>357.61623097106917</v>
      </c>
      <c r="C6423" s="441">
        <f>hourly1!$F6424*유형화!$G$71/hourly1!$F$8763+유형화!$G$72*hourly1!$G6424/hourly1!$F$8763+유형화!$G$74*hourly1!I6424/hourly1!$I$8763</f>
        <v>0.44075896662151415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443">
        <f>유형화!$F$71*hourly1!B6425/hourly1!$B$8763+유형화!$F$72*hourly1!C6425/hourly1!$C$8763+유형화!$F$73*hourly1!D6425/hourly1!$D$8763+유형화!$F$74*hourly1!E6425/hourly1!$E$8763</f>
        <v>533.53093424083499</v>
      </c>
      <c r="C6424" s="441">
        <f>hourly1!$F6425*유형화!$G$71/hourly1!$F$8763+유형화!$G$72*hourly1!$G6425/hourly1!$F$8763+유형화!$G$74*hourly1!I6425/hourly1!$I$8763</f>
        <v>0.34556177765363555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443">
        <f>유형화!$F$71*hourly1!B6426/hourly1!$B$8763+유형화!$F$72*hourly1!C6426/hourly1!$C$8763+유형화!$F$73*hourly1!D6426/hourly1!$D$8763+유형화!$F$74*hourly1!E6426/hourly1!$E$8763</f>
        <v>445.08142696162292</v>
      </c>
      <c r="C6425" s="441">
        <f>hourly1!$F6426*유형화!$G$71/hourly1!$F$8763+유형화!$G$72*hourly1!$G6426/hourly1!$F$8763+유형화!$G$74*hourly1!I6426/hourly1!$I$8763</f>
        <v>0.32977626263065085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443">
        <f>유형화!$F$71*hourly1!B6427/hourly1!$B$8763+유형화!$F$72*hourly1!C6427/hourly1!$C$8763+유형화!$F$73*hourly1!D6427/hourly1!$D$8763+유형화!$F$74*hourly1!E6427/hourly1!$E$8763</f>
        <v>388.54291633624302</v>
      </c>
      <c r="C6426" s="441">
        <f>hourly1!$F6427*유형화!$G$71/hourly1!$F$8763+유형화!$G$72*hourly1!$G6427/hourly1!$F$8763+유형화!$G$74*hourly1!I6427/hourly1!$I$8763</f>
        <v>0.34559046094896051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443">
        <f>유형화!$F$71*hourly1!B6428/hourly1!$B$8763+유형화!$F$72*hourly1!C6428/hourly1!$C$8763+유형화!$F$73*hourly1!D6428/hourly1!$D$8763+유형화!$F$74*hourly1!E6428/hourly1!$E$8763</f>
        <v>212.99018289411518</v>
      </c>
      <c r="C6427" s="441">
        <f>hourly1!$F6428*유형화!$G$71/hourly1!$F$8763+유형화!$G$72*hourly1!$G6428/hourly1!$F$8763+유형화!$G$74*hourly1!I6428/hourly1!$I$8763</f>
        <v>0.44084422817167485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443">
        <f>유형화!$F$71*hourly1!B6429/hourly1!$B$8763+유형화!$F$72*hourly1!C6429/hourly1!$C$8763+유형화!$F$73*hourly1!D6429/hourly1!$D$8763+유형화!$F$74*hourly1!E6429/hourly1!$E$8763</f>
        <v>143.44777874758918</v>
      </c>
      <c r="C6428" s="441">
        <f>hourly1!$F6429*유형화!$G$71/hourly1!$F$8763+유형화!$G$72*hourly1!$G6429/hourly1!$F$8763+유형화!$G$74*hourly1!I6429/hourly1!$I$8763</f>
        <v>0.53225989153040032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443">
        <f>유형화!$F$71*hourly1!B6430/hourly1!$B$8763+유형화!$F$72*hourly1!C6430/hourly1!$C$8763+유형화!$F$73*hourly1!D6430/hourly1!$D$8763+유형화!$F$74*hourly1!E6430/hourly1!$E$8763</f>
        <v>151.57388834429662</v>
      </c>
      <c r="C6429" s="441">
        <f>hourly1!$F6430*유형화!$G$71/hourly1!$F$8763+유형화!$G$72*hourly1!$G6430/hourly1!$F$8763+유형화!$G$74*hourly1!I6430/hourly1!$I$8763</f>
        <v>0.53623031452842163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443">
        <f>유형화!$F$71*hourly1!B6431/hourly1!$B$8763+유형화!$F$72*hourly1!C6431/hourly1!$C$8763+유형화!$F$73*hourly1!D6431/hourly1!$D$8763+유형화!$F$74*hourly1!E6431/hourly1!$E$8763</f>
        <v>80.399719274916777</v>
      </c>
      <c r="C6430" s="441">
        <f>hourly1!$F6431*유형화!$G$71/hourly1!$F$8763+유형화!$G$72*hourly1!$G6431/hourly1!$F$8763+유형화!$G$74*hourly1!I6431/hourly1!$I$8763</f>
        <v>0.46465954985505908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443">
        <f>유형화!$F$71*hourly1!B6432/hourly1!$B$8763+유형화!$F$72*hourly1!C6432/hourly1!$C$8763+유형화!$F$73*hourly1!D6432/hourly1!$D$8763+유형화!$F$74*hourly1!E6432/hourly1!$E$8763</f>
        <v>78.270493359282014</v>
      </c>
      <c r="C6431" s="441">
        <f>hourly1!$F6432*유형화!$G$71/hourly1!$F$8763+유형화!$G$72*hourly1!$G6432/hourly1!$F$8763+유형화!$G$74*hourly1!I6432/hourly1!$I$8763</f>
        <v>0.39714719858461389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443">
        <f>유형화!$F$71*hourly1!B6433/hourly1!$B$8763+유형화!$F$72*hourly1!C6433/hourly1!$C$8763+유형화!$F$73*hourly1!D6433/hourly1!$D$8763+유형화!$F$74*hourly1!E6433/hourly1!$E$8763</f>
        <v>76.141262703712897</v>
      </c>
      <c r="C6432" s="441">
        <f>hourly1!$F6433*유형화!$G$71/hourly1!$F$8763+유형화!$G$72*hourly1!$G6433/hourly1!$F$8763+유형화!$G$74*hourly1!I6433/hourly1!$I$8763</f>
        <v>0.31786584261361539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443">
        <f>유형화!$F$71*hourly1!B6434/hourly1!$B$8763+유형화!$F$72*hourly1!C6434/hourly1!$C$8763+유형화!$F$73*hourly1!D6434/hourly1!$D$8763+유형화!$F$74*hourly1!E6434/hourly1!$E$8763</f>
        <v>75.085871359332984</v>
      </c>
      <c r="C6433" s="441">
        <f>hourly1!$F6434*유형화!$G$71/hourly1!$F$8763+유형화!$G$72*hourly1!$G6434/hourly1!$F$8763+유형화!$G$74*hourly1!I6434/hourly1!$I$8763</f>
        <v>0.2942143734967555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443">
        <f>유형화!$F$71*hourly1!B6435/hourly1!$B$8763+유형화!$F$72*hourly1!C6435/hourly1!$C$8763+유형화!$F$73*hourly1!D6435/hourly1!$D$8763+유형화!$F$74*hourly1!E6435/hourly1!$E$8763</f>
        <v>75.085871359332984</v>
      </c>
      <c r="C6434" s="441">
        <f>hourly1!$F6435*유형화!$G$71/hourly1!$F$8763+유형화!$G$72*hourly1!$G6435/hourly1!$F$8763+유형화!$G$74*hourly1!I6435/hourly1!$I$8763</f>
        <v>0.25132429657540423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443">
        <f>유형화!$F$71*hourly1!B6436/hourly1!$B$8763+유형화!$F$72*hourly1!C6436/hourly1!$C$8763+유형화!$F$73*hourly1!D6436/hourly1!$D$8763+유형화!$F$74*hourly1!E6436/hourly1!$E$8763</f>
        <v>74.768210438129074</v>
      </c>
      <c r="C6435" s="441">
        <f>hourly1!$F6436*유형화!$G$71/hourly1!$F$8763+유형화!$G$72*hourly1!$G6436/hourly1!$F$8763+유형화!$G$74*hourly1!I6436/hourly1!$I$8763</f>
        <v>0.23691097099554481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443">
        <f>유형화!$F$71*hourly1!B6437/hourly1!$B$8763+유형화!$F$72*hourly1!C6437/hourly1!$C$8763+유형화!$F$73*hourly1!D6437/hourly1!$D$8763+유형화!$F$74*hourly1!E6437/hourly1!$E$8763</f>
        <v>74.768210438129074</v>
      </c>
      <c r="C6436" s="441">
        <f>hourly1!$F6437*유형화!$G$71/hourly1!$F$8763+유형화!$G$72*hourly1!$G6437/hourly1!$F$8763+유형화!$G$74*hourly1!I6437/hourly1!$I$8763</f>
        <v>0.23314745582764304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443">
        <f>유형화!$F$71*hourly1!B6438/hourly1!$B$8763+유형화!$F$72*hourly1!C6438/hourly1!$C$8763+유형화!$F$73*hourly1!D6438/hourly1!$D$8763+유형화!$F$74*hourly1!E6438/hourly1!$E$8763</f>
        <v>74.768210438129074</v>
      </c>
      <c r="C6437" s="441">
        <f>hourly1!$F6438*유형화!$G$71/hourly1!$F$8763+유형화!$G$72*hourly1!$G6438/hourly1!$F$8763+유형화!$G$74*hourly1!I6438/hourly1!$I$8763</f>
        <v>0.23318663005339252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443">
        <f>유형화!$F$71*hourly1!B6439/hourly1!$B$8763+유형화!$F$72*hourly1!C6439/hourly1!$C$8763+유형화!$F$73*hourly1!D6439/hourly1!$D$8763+유형화!$F$74*hourly1!E6439/hourly1!$E$8763</f>
        <v>74.768210438129074</v>
      </c>
      <c r="C6438" s="441">
        <f>hourly1!$F6439*유형화!$G$71/hourly1!$F$8763+유형화!$G$72*hourly1!$G6439/hourly1!$F$8763+유형화!$G$74*hourly1!I6439/hourly1!$I$8763</f>
        <v>0.23184081953937027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443">
        <f>유형화!$F$71*hourly1!B6440/hourly1!$B$8763+유형화!$F$72*hourly1!C6440/hourly1!$C$8763+유형화!$F$73*hourly1!D6440/hourly1!$D$8763+유형화!$F$74*hourly1!E6440/hourly1!$E$8763</f>
        <v>75.823601782508987</v>
      </c>
      <c r="C6439" s="441">
        <f>hourly1!$F6440*유형화!$G$71/hourly1!$F$8763+유형화!$G$72*hourly1!$G6440/hourly1!$F$8763+유형화!$G$74*hourly1!I6440/hourly1!$I$8763</f>
        <v>0.36952645865284234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443">
        <f>유형화!$F$71*hourly1!B6441/hourly1!$B$8763+유형화!$F$72*hourly1!C6441/hourly1!$C$8763+유형화!$F$73*hourly1!D6441/hourly1!$D$8763+유형화!$F$74*hourly1!E6441/hourly1!$E$8763</f>
        <v>82.639672705249694</v>
      </c>
      <c r="C6440" s="441">
        <f>hourly1!$F6441*유형화!$G$71/hourly1!$F$8763+유형화!$G$72*hourly1!$G6441/hourly1!$F$8763+유형화!$G$74*hourly1!I6441/hourly1!$I$8763</f>
        <v>0.61591287278666318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443">
        <f>유형화!$F$71*hourly1!B6442/hourly1!$B$8763+유형화!$F$72*hourly1!C6442/hourly1!$C$8763+유형화!$F$73*hourly1!D6442/hourly1!$D$8763+유형화!$F$74*hourly1!E6442/hourly1!$E$8763</f>
        <v>213.60156332805064</v>
      </c>
      <c r="C6441" s="441">
        <f>hourly1!$F6442*유형화!$G$71/hourly1!$F$8763+유형화!$G$72*hourly1!$G6442/hourly1!$F$8763+유형화!$G$74*hourly1!I6442/hourly1!$I$8763</f>
        <v>0.54040024712817036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443">
        <f>유형화!$F$71*hourly1!B6443/hourly1!$B$8763+유형화!$F$72*hourly1!C6443/hourly1!$C$8763+유형화!$F$73*hourly1!D6443/hourly1!$D$8763+유형화!$F$74*hourly1!E6443/hourly1!$E$8763</f>
        <v>358.74748984714324</v>
      </c>
      <c r="C6442" s="441">
        <f>hourly1!$F6443*유형화!$G$71/hourly1!$F$8763+유형화!$G$72*hourly1!$G6443/hourly1!$F$8763+유형화!$G$74*hourly1!I6443/hourly1!$I$8763</f>
        <v>0.48470280595903947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443">
        <f>유형화!$F$71*hourly1!B6444/hourly1!$B$8763+유형화!$F$72*hourly1!C6444/hourly1!$C$8763+유형화!$F$73*hourly1!D6444/hourly1!$D$8763+유형화!$F$74*hourly1!E6444/hourly1!$E$8763</f>
        <v>450.99275892678122</v>
      </c>
      <c r="C6443" s="441">
        <f>hourly1!$F6444*유형화!$G$71/hourly1!$F$8763+유형화!$G$72*hourly1!$G6444/hourly1!$F$8763+유형화!$G$74*hourly1!I6444/hourly1!$I$8763</f>
        <v>0.42108271115876572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443">
        <f>유형화!$F$71*hourly1!B6445/hourly1!$B$8763+유형화!$F$72*hourly1!C6445/hourly1!$C$8763+유형화!$F$73*hourly1!D6445/hourly1!$D$8763+유형화!$F$74*hourly1!E6445/hourly1!$E$8763</f>
        <v>541.88134425544399</v>
      </c>
      <c r="C6444" s="441">
        <f>hourly1!$F6445*유형화!$G$71/hourly1!$F$8763+유형화!$G$72*hourly1!$G6445/hourly1!$F$8763+유형화!$G$74*hourly1!I6445/hourly1!$I$8763</f>
        <v>0.39723458257734612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443">
        <f>유형화!$F$71*hourly1!B6446/hourly1!$B$8763+유형화!$F$72*hourly1!C6446/hourly1!$C$8763+유형화!$F$73*hourly1!D6446/hourly1!$D$8763+유형화!$F$74*hourly1!E6446/hourly1!$E$8763</f>
        <v>453.36122143407738</v>
      </c>
      <c r="C6445" s="441">
        <f>hourly1!$F6446*유형화!$G$71/hourly1!$F$8763+유형화!$G$72*hourly1!$G6446/hourly1!$F$8763+유형화!$G$74*hourly1!I6446/hourly1!$I$8763</f>
        <v>0.38530530314203187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443">
        <f>유형화!$F$71*hourly1!B6447/hourly1!$B$8763+유형화!$F$72*hourly1!C6447/hourly1!$C$8763+유형화!$F$73*hourly1!D6447/hourly1!$D$8763+유형화!$F$74*hourly1!E6447/hourly1!$E$8763</f>
        <v>246.0877577358865</v>
      </c>
      <c r="C6446" s="441">
        <f>hourly1!$F6447*유형화!$G$71/hourly1!$F$8763+유형화!$G$72*hourly1!$G6447/hourly1!$F$8763+유형화!$G$74*hourly1!I6447/hourly1!$I$8763</f>
        <v>0.46862924515848503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443">
        <f>유형화!$F$71*hourly1!B6448/hourly1!$B$8763+유형화!$F$72*hourly1!C6448/hourly1!$C$8763+유형화!$F$73*hourly1!D6448/hourly1!$D$8763+유형화!$F$74*hourly1!E6448/hourly1!$E$8763</f>
        <v>357.61734011571025</v>
      </c>
      <c r="C6447" s="441">
        <f>hourly1!$F6448*유형화!$G$71/hourly1!$F$8763+유형화!$G$72*hourly1!$G6448/hourly1!$F$8763+유형화!$G$74*hourly1!I6448/hourly1!$I$8763</f>
        <v>0.44086599836833751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443">
        <f>유형화!$F$71*hourly1!B6449/hourly1!$B$8763+유형화!$F$72*hourly1!C6449/hourly1!$C$8763+유형화!$F$73*hourly1!D6449/hourly1!$D$8763+유형화!$F$74*hourly1!E6449/hourly1!$E$8763</f>
        <v>533.53180164882372</v>
      </c>
      <c r="C6448" s="441">
        <f>hourly1!$F6449*유형화!$G$71/hourly1!$F$8763+유형화!$G$72*hourly1!$G6449/hourly1!$F$8763+유형화!$G$74*hourly1!I6449/hourly1!$I$8763</f>
        <v>0.34561465679427633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443">
        <f>유형화!$F$71*hourly1!B6450/hourly1!$B$8763+유형화!$F$72*hourly1!C6450/hourly1!$C$8763+유형화!$F$73*hourly1!D6450/hourly1!$D$8763+유형화!$F$74*hourly1!E6450/hourly1!$E$8763</f>
        <v>445.08065435232157</v>
      </c>
      <c r="C6449" s="441">
        <f>hourly1!$F6450*유형화!$G$71/hourly1!$F$8763+유형화!$G$72*hourly1!$G6450/hourly1!$F$8763+유형화!$G$74*hourly1!I6450/hourly1!$I$8763</f>
        <v>0.32976540785292707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443">
        <f>유형화!$F$71*hourly1!B6451/hourly1!$B$8763+유형화!$F$72*hourly1!C6451/hourly1!$C$8763+유형화!$F$73*hourly1!D6451/hourly1!$D$8763+유형화!$F$74*hourly1!E6451/hourly1!$E$8763</f>
        <v>388.54358466698841</v>
      </c>
      <c r="C6450" s="441">
        <f>hourly1!$F6451*유형화!$G$71/hourly1!$F$8763+유형화!$G$72*hourly1!$G6451/hourly1!$F$8763+유형화!$G$74*hourly1!I6451/hourly1!$I$8763</f>
        <v>0.34564121764702904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443">
        <f>유형화!$F$71*hourly1!B6452/hourly1!$B$8763+유형화!$F$72*hourly1!C6452/hourly1!$C$8763+유형화!$F$73*hourly1!D6452/hourly1!$D$8763+유형화!$F$74*hourly1!E6452/hourly1!$E$8763</f>
        <v>212.99218788635113</v>
      </c>
      <c r="C6451" s="441">
        <f>hourly1!$F6452*유형화!$G$71/hourly1!$F$8763+유형화!$G$72*hourly1!$G6452/hourly1!$F$8763+유형화!$G$74*hourly1!I6452/hourly1!$I$8763</f>
        <v>0.44100389649427235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443">
        <f>유형화!$F$71*hourly1!B6453/hourly1!$B$8763+유형화!$F$72*hourly1!C6453/hourly1!$C$8763+유형화!$F$73*hourly1!D6453/hourly1!$D$8763+유형화!$F$74*hourly1!E6453/hourly1!$E$8763</f>
        <v>143.4473663732995</v>
      </c>
      <c r="C6452" s="441">
        <f>hourly1!$F6453*유형화!$G$71/hourly1!$F$8763+유형화!$G$72*hourly1!$G6453/hourly1!$F$8763+유형화!$G$74*hourly1!I6453/hourly1!$I$8763</f>
        <v>0.53225334227903665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443">
        <f>유형화!$F$71*hourly1!B6454/hourly1!$B$8763+유형화!$F$72*hourly1!C6454/hourly1!$C$8763+유형화!$F$73*hourly1!D6454/hourly1!$D$8763+유형화!$F$74*hourly1!E6454/hourly1!$E$8763</f>
        <v>151.57374614626571</v>
      </c>
      <c r="C6453" s="441">
        <f>hourly1!$F6454*유형화!$G$71/hourly1!$F$8763+유형화!$G$72*hourly1!$G6454/hourly1!$F$8763+유형화!$G$74*hourly1!I6454/hourly1!$I$8763</f>
        <v>0.53626312142645649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443">
        <f>유형화!$F$71*hourly1!B6455/hourly1!$B$8763+유형화!$F$72*hourly1!C6455/hourly1!$C$8763+유형화!$F$73*hourly1!D6455/hourly1!$D$8763+유형화!$F$74*hourly1!E6455/hourly1!$E$8763</f>
        <v>80.399719274916777</v>
      </c>
      <c r="C6454" s="441">
        <f>hourly1!$F6455*유형화!$G$71/hourly1!$F$8763+유형화!$G$72*hourly1!$G6455/hourly1!$F$8763+유형화!$G$74*hourly1!I6455/hourly1!$I$8763</f>
        <v>0.46485317725880282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443">
        <f>유형화!$F$71*hourly1!B6456/hourly1!$B$8763+유형화!$F$72*hourly1!C6456/hourly1!$C$8763+유형화!$F$73*hourly1!D6456/hourly1!$D$8763+유형화!$F$74*hourly1!E6456/hourly1!$E$8763</f>
        <v>78.270493359282014</v>
      </c>
      <c r="C6455" s="441">
        <f>hourly1!$F6456*유형화!$G$71/hourly1!$F$8763+유형화!$G$72*hourly1!$G6456/hourly1!$F$8763+유형화!$G$74*hourly1!I6456/hourly1!$I$8763</f>
        <v>0.39734161432416881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443">
        <f>유형화!$F$71*hourly1!B6457/hourly1!$B$8763+유형화!$F$72*hourly1!C6457/hourly1!$C$8763+유형화!$F$73*hourly1!D6457/hourly1!$D$8763+유형화!$F$74*hourly1!E6457/hourly1!$E$8763</f>
        <v>76.141262703712897</v>
      </c>
      <c r="C6456" s="441">
        <f>hourly1!$F6457*유형화!$G$71/hourly1!$F$8763+유형화!$G$72*hourly1!$G6457/hourly1!$F$8763+유형화!$G$74*hourly1!I6457/hourly1!$I$8763</f>
        <v>0.31801283692199989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443">
        <f>유형화!$F$71*hourly1!B6458/hourly1!$B$8763+유형화!$F$72*hourly1!C6458/hourly1!$C$8763+유형화!$F$73*hourly1!D6458/hourly1!$D$8763+유형화!$F$74*hourly1!E6458/hourly1!$E$8763</f>
        <v>75.085871359332984</v>
      </c>
      <c r="C6457" s="441">
        <f>hourly1!$F6458*유형화!$G$71/hourly1!$F$8763+유형화!$G$72*hourly1!$G6458/hourly1!$F$8763+유형화!$G$74*hourly1!I6458/hourly1!$I$8763</f>
        <v>0.29431685715235339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443">
        <f>유형화!$F$71*hourly1!B6459/hourly1!$B$8763+유형화!$F$72*hourly1!C6459/hourly1!$C$8763+유형화!$F$73*hourly1!D6459/hourly1!$D$8763+유형화!$F$74*hourly1!E6459/hourly1!$E$8763</f>
        <v>75.085871359332984</v>
      </c>
      <c r="C6458" s="441">
        <f>hourly1!$F6459*유형화!$G$71/hourly1!$F$8763+유형화!$G$72*hourly1!$G6459/hourly1!$F$8763+유형화!$G$74*hourly1!I6459/hourly1!$I$8763</f>
        <v>0.25143175281074182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443">
        <f>유형화!$F$71*hourly1!B6460/hourly1!$B$8763+유형화!$F$72*hourly1!C6460/hourly1!$C$8763+유형화!$F$73*hourly1!D6460/hourly1!$D$8763+유형화!$F$74*hourly1!E6460/hourly1!$E$8763</f>
        <v>74.768210438129074</v>
      </c>
      <c r="C6459" s="441">
        <f>hourly1!$F6460*유형화!$G$71/hourly1!$F$8763+유형화!$G$72*hourly1!$G6460/hourly1!$F$8763+유형화!$G$74*hourly1!I6460/hourly1!$I$8763</f>
        <v>0.23703091932144649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443">
        <f>유형화!$F$71*hourly1!B6461/hourly1!$B$8763+유형화!$F$72*hourly1!C6461/hourly1!$C$8763+유형화!$F$73*hourly1!D6461/hourly1!$D$8763+유형화!$F$74*hourly1!E6461/hourly1!$E$8763</f>
        <v>74.845168012462338</v>
      </c>
      <c r="C6460" s="441">
        <f>hourly1!$F6461*유형화!$G$71/hourly1!$F$8763+유형화!$G$72*hourly1!$G6461/hourly1!$F$8763+유형화!$G$74*hourly1!I6461/hourly1!$I$8763</f>
        <v>0.23351742788847524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443">
        <f>유형화!$F$71*hourly1!B6462/hourly1!$B$8763+유형화!$F$72*hourly1!C6462/hourly1!$C$8763+유형화!$F$73*hourly1!D6462/hourly1!$D$8763+유형화!$F$74*hourly1!E6462/hourly1!$E$8763</f>
        <v>75.262595072158902</v>
      </c>
      <c r="C6461" s="441">
        <f>hourly1!$F6462*유형화!$G$71/hourly1!$F$8763+유형화!$G$72*hourly1!$G6462/hourly1!$F$8763+유형화!$G$74*hourly1!I6462/hourly1!$I$8763</f>
        <v>0.23355757237368602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443">
        <f>유형화!$F$71*hourly1!B6463/hourly1!$B$8763+유형화!$F$72*hourly1!C6463/hourly1!$C$8763+유형화!$F$73*hourly1!D6463/hourly1!$D$8763+유형화!$F$74*hourly1!E6463/hourly1!$E$8763</f>
        <v>75.670115669034772</v>
      </c>
      <c r="C6462" s="441">
        <f>hourly1!$F6463*유형화!$G$71/hourly1!$F$8763+유형화!$G$72*hourly1!$G6463/hourly1!$F$8763+유형화!$G$74*hourly1!I6463/hourly1!$I$8763</f>
        <v>0.23207786605400615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443">
        <f>유형화!$F$71*hourly1!B6464/hourly1!$B$8763+유형화!$F$72*hourly1!C6464/hourly1!$C$8763+유형화!$F$73*hourly1!D6464/hourly1!$D$8763+유형화!$F$74*hourly1!E6464/hourly1!$E$8763</f>
        <v>76.950032964301144</v>
      </c>
      <c r="C6463" s="441">
        <f>hourly1!$F6464*유형화!$G$71/hourly1!$F$8763+유형화!$G$72*hourly1!$G6464/hourly1!$F$8763+유형화!$G$74*hourly1!I6464/hourly1!$I$8763</f>
        <v>0.3698137160946004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443">
        <f>유형화!$F$71*hourly1!B6465/hourly1!$B$8763+유형화!$F$72*hourly1!C6465/hourly1!$C$8763+유형화!$F$73*hourly1!D6465/hourly1!$D$8763+유형화!$F$74*hourly1!E6465/hourly1!$E$8763</f>
        <v>83.805625459768549</v>
      </c>
      <c r="C6464" s="441">
        <f>hourly1!$F6465*유형화!$G$71/hourly1!$F$8763+유형화!$G$72*hourly1!$G6465/hourly1!$F$8763+유형화!$G$74*hourly1!I6465/hourly1!$I$8763</f>
        <v>0.61658477746360485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443">
        <f>유형화!$F$71*hourly1!B6466/hourly1!$B$8763+유형화!$F$72*hourly1!C6466/hourly1!$C$8763+유형화!$F$73*hourly1!D6466/hourly1!$D$8763+유형화!$F$74*hourly1!E6466/hourly1!$E$8763</f>
        <v>214.49931163651914</v>
      </c>
      <c r="C6465" s="441">
        <f>hourly1!$F6466*유형화!$G$71/hourly1!$F$8763+유형화!$G$72*hourly1!$G6466/hourly1!$F$8763+유형화!$G$74*hourly1!I6466/hourly1!$I$8763</f>
        <v>0.54082188550531674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443">
        <f>유형화!$F$71*hourly1!B6467/hourly1!$B$8763+유형화!$F$72*hourly1!C6467/hourly1!$C$8763+유형화!$F$73*hourly1!D6467/hourly1!$D$8763+유형화!$F$74*hourly1!E6467/hourly1!$E$8763</f>
        <v>358.74977923544105</v>
      </c>
      <c r="C6466" s="441">
        <f>hourly1!$F6467*유형화!$G$71/hourly1!$F$8763+유형화!$G$72*hourly1!$G6467/hourly1!$F$8763+유형화!$G$74*hourly1!I6467/hourly1!$I$8763</f>
        <v>0.48491038084253935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443">
        <f>유형화!$F$71*hourly1!B6468/hourly1!$B$8763+유형화!$F$72*hourly1!C6468/hourly1!$C$8763+유형화!$F$73*hourly1!D6468/hourly1!$D$8763+유형화!$F$74*hourly1!E6468/hourly1!$E$8763</f>
        <v>450.99361685490112</v>
      </c>
      <c r="C6467" s="441">
        <f>hourly1!$F6468*유형화!$G$71/hourly1!$F$8763+유형화!$G$72*hourly1!$G6468/hourly1!$F$8763+유형화!$G$74*hourly1!I6468/hourly1!$I$8763</f>
        <v>0.42114614187104737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443">
        <f>유형화!$F$71*hourly1!B6469/hourly1!$B$8763+유형화!$F$72*hourly1!C6469/hourly1!$C$8763+유형화!$F$73*hourly1!D6469/hourly1!$D$8763+유형화!$F$74*hourly1!E6469/hourly1!$E$8763</f>
        <v>541.8802303708685</v>
      </c>
      <c r="C6468" s="441">
        <f>hourly1!$F6469*유형화!$G$71/hourly1!$F$8763+유형화!$G$72*hourly1!$G6469/hourly1!$F$8763+유형화!$G$74*hourly1!I6469/hourly1!$I$8763</f>
        <v>0.39719886490092748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443">
        <f>유형화!$F$71*hourly1!B6470/hourly1!$B$8763+유형화!$F$72*hourly1!C6470/hourly1!$C$8763+유형화!$F$73*hourly1!D6470/hourly1!$D$8763+유형화!$F$74*hourly1!E6470/hourly1!$E$8763</f>
        <v>453.35842961273704</v>
      </c>
      <c r="C6469" s="441">
        <f>hourly1!$F6470*유형화!$G$71/hourly1!$F$8763+유형화!$G$72*hourly1!$G6470/hourly1!$F$8763+유형화!$G$74*hourly1!I6470/hourly1!$I$8763</f>
        <v>0.38519584574655541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443">
        <f>유형화!$F$71*hourly1!B6471/hourly1!$B$8763+유형화!$F$72*hourly1!C6471/hourly1!$C$8763+유형화!$F$73*hourly1!D6471/hourly1!$D$8763+유형화!$F$74*hourly1!E6471/hourly1!$E$8763</f>
        <v>246.08430706366954</v>
      </c>
      <c r="C6470" s="441">
        <f>hourly1!$F6471*유형화!$G$71/hourly1!$F$8763+유형화!$G$72*hourly1!$G6471/hourly1!$F$8763+유형화!$G$74*hourly1!I6471/hourly1!$I$8763</f>
        <v>0.46839553391074684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443">
        <f>유형화!$F$71*hourly1!B6472/hourly1!$B$8763+유형화!$F$72*hourly1!C6472/hourly1!$C$8763+유형화!$F$73*hourly1!D6472/hourly1!$D$8763+유형화!$F$74*hourly1!E6472/hourly1!$E$8763</f>
        <v>357.61272341963979</v>
      </c>
      <c r="C6471" s="441">
        <f>hourly1!$F6472*유형화!$G$71/hourly1!$F$8763+유형화!$G$72*hourly1!$G6472/hourly1!$F$8763+유형화!$G$74*hourly1!I6472/hourly1!$I$8763</f>
        <v>0.44060196651243455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443">
        <f>유형화!$F$71*hourly1!B6473/hourly1!$B$8763+유형화!$F$72*hourly1!C6473/hourly1!$C$8763+유형화!$F$73*hourly1!D6473/hourly1!$D$8763+유형화!$F$74*hourly1!E6473/hourly1!$E$8763</f>
        <v>533.52629384509282</v>
      </c>
      <c r="C6472" s="441">
        <f>hourly1!$F6473*유형화!$G$71/hourly1!$F$8763+유형화!$G$72*hourly1!$G6473/hourly1!$F$8763+유형화!$G$74*hourly1!I6473/hourly1!$I$8763</f>
        <v>0.34542836697770851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443">
        <f>유형화!$F$71*hourly1!B6474/hourly1!$B$8763+유형화!$F$72*hourly1!C6474/hourly1!$C$8763+유형화!$F$73*hourly1!D6474/hourly1!$D$8763+유형화!$F$74*hourly1!E6474/hourly1!$E$8763</f>
        <v>445.07555892288036</v>
      </c>
      <c r="C6473" s="441">
        <f>hourly1!$F6474*유형화!$G$71/hourly1!$F$8763+유형화!$G$72*hourly1!$G6474/hourly1!$F$8763+유형화!$G$74*hourly1!I6474/hourly1!$I$8763</f>
        <v>0.32959615821814875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443">
        <f>유형화!$F$71*hourly1!B6475/hourly1!$B$8763+유형화!$F$72*hourly1!C6475/hourly1!$C$8763+유형화!$F$73*hourly1!D6475/hourly1!$D$8763+유형화!$F$74*hourly1!E6475/hourly1!$E$8763</f>
        <v>388.5384607979409</v>
      </c>
      <c r="C6474" s="441">
        <f>hourly1!$F6475*유형화!$G$71/hourly1!$F$8763+유형화!$G$72*hourly1!$G6475/hourly1!$F$8763+유형화!$G$74*hourly1!I6475/hourly1!$I$8763</f>
        <v>0.34545911207438806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443">
        <f>유형화!$F$71*hourly1!B6476/hourly1!$B$8763+유형화!$F$72*hourly1!C6476/hourly1!$C$8763+유형화!$F$73*hourly1!D6476/hourly1!$D$8763+유형화!$F$74*hourly1!E6476/hourly1!$E$8763</f>
        <v>212.98668008262024</v>
      </c>
      <c r="C6475" s="441">
        <f>hourly1!$F6476*유형화!$G$71/hourly1!$F$8763+유형화!$G$72*hourly1!$G6476/hourly1!$F$8763+유형화!$G$74*hourly1!I6476/hourly1!$I$8763</f>
        <v>0.44071130262547842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443">
        <f>유형화!$F$71*hourly1!B6477/hourly1!$B$8763+유형화!$F$72*hourly1!C6477/hourly1!$C$8763+유형화!$F$73*hourly1!D6477/hourly1!$D$8763+유형화!$F$74*hourly1!E6477/hourly1!$E$8763</f>
        <v>143.44599653226834</v>
      </c>
      <c r="C6476" s="441">
        <f>hourly1!$F6477*유형화!$G$71/hourly1!$F$8763+유형화!$G$72*hourly1!$G6477/hourly1!$F$8763+유형화!$G$74*hourly1!I6477/hourly1!$I$8763</f>
        <v>0.53210040513145185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443">
        <f>유형화!$F$71*hourly1!B6478/hourly1!$B$8763+유형화!$F$72*hourly1!C6478/hourly1!$C$8763+유형화!$F$73*hourly1!D6478/hourly1!$D$8763+유형화!$F$74*hourly1!E6478/hourly1!$E$8763</f>
        <v>151.57271284057435</v>
      </c>
      <c r="C6477" s="441">
        <f>hourly1!$F6478*유형화!$G$71/hourly1!$F$8763+유형화!$G$72*hourly1!$G6478/hourly1!$F$8763+유형화!$G$74*hourly1!I6478/hourly1!$I$8763</f>
        <v>0.5361166122478026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443">
        <f>유형화!$F$71*hourly1!B6479/hourly1!$B$8763+유형화!$F$72*hourly1!C6479/hourly1!$C$8763+유형화!$F$73*hourly1!D6479/hourly1!$D$8763+유형화!$F$74*hourly1!E6479/hourly1!$E$8763</f>
        <v>80.399719274916777</v>
      </c>
      <c r="C6478" s="441">
        <f>hourly1!$F6479*유형화!$G$71/hourly1!$F$8763+유형화!$G$72*hourly1!$G6479/hourly1!$F$8763+유형화!$G$74*hourly1!I6479/hourly1!$I$8763</f>
        <v>0.46475196706874666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443">
        <f>유형화!$F$71*hourly1!B6480/hourly1!$B$8763+유형화!$F$72*hourly1!C6480/hourly1!$C$8763+유형화!$F$73*hourly1!D6480/hourly1!$D$8763+유형화!$F$74*hourly1!E6480/hourly1!$E$8763</f>
        <v>78.270493359282014</v>
      </c>
      <c r="C6479" s="441">
        <f>hourly1!$F6480*유형화!$G$71/hourly1!$F$8763+유형화!$G$72*hourly1!$G6480/hourly1!$F$8763+유형화!$G$74*hourly1!I6480/hourly1!$I$8763</f>
        <v>0.39727187692538934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443">
        <f>유형화!$F$71*hourly1!B6481/hourly1!$B$8763+유형화!$F$72*hourly1!C6481/hourly1!$C$8763+유형화!$F$73*hourly1!D6481/hourly1!$D$8763+유형화!$F$74*hourly1!E6481/hourly1!$E$8763</f>
        <v>76.141262703712897</v>
      </c>
      <c r="C6480" s="441">
        <f>hourly1!$F6481*유형화!$G$71/hourly1!$F$8763+유형화!$G$72*hourly1!$G6481/hourly1!$F$8763+유형화!$G$74*hourly1!I6481/hourly1!$I$8763</f>
        <v>0.31796771985704997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443">
        <f>유형화!$F$71*hourly1!B6482/hourly1!$B$8763+유형화!$F$72*hourly1!C6482/hourly1!$C$8763+유형화!$F$73*hourly1!D6482/hourly1!$D$8763+유형화!$F$74*hourly1!E6482/hourly1!$E$8763</f>
        <v>75.085871359332984</v>
      </c>
      <c r="C6481" s="441">
        <f>hourly1!$F6482*유형화!$G$71/hourly1!$F$8763+유형화!$G$72*hourly1!$G6482/hourly1!$F$8763+유형화!$G$74*hourly1!I6482/hourly1!$I$8763</f>
        <v>0.29428204909418032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443">
        <f>유형화!$F$71*hourly1!B6483/hourly1!$B$8763+유형화!$F$72*hourly1!C6483/hourly1!$C$8763+유형화!$F$73*hourly1!D6483/hourly1!$D$8763+유형화!$F$74*hourly1!E6483/hourly1!$E$8763</f>
        <v>75.085871359332984</v>
      </c>
      <c r="C6482" s="441">
        <f>hourly1!$F6483*유형화!$G$71/hourly1!$F$8763+유형화!$G$72*hourly1!$G6483/hourly1!$F$8763+유형화!$G$74*hourly1!I6483/hourly1!$I$8763</f>
        <v>0.25030904133159942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443">
        <f>유형화!$F$71*hourly1!B6484/hourly1!$B$8763+유형화!$F$72*hourly1!C6484/hourly1!$C$8763+유형화!$F$73*hourly1!D6484/hourly1!$D$8763+유형화!$F$74*hourly1!E6484/hourly1!$E$8763</f>
        <v>74.768210438129074</v>
      </c>
      <c r="C6483" s="441">
        <f>hourly1!$F6484*유형화!$G$71/hourly1!$F$8763+유형화!$G$72*hourly1!$G6484/hourly1!$F$8763+유형화!$G$74*hourly1!I6484/hourly1!$I$8763</f>
        <v>0.25357748160937921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443">
        <f>유형화!$F$71*hourly1!B6485/hourly1!$B$8763+유형화!$F$72*hourly1!C6485/hourly1!$C$8763+유형화!$F$73*hourly1!D6485/hourly1!$D$8763+유형화!$F$74*hourly1!E6485/hourly1!$E$8763</f>
        <v>74.768210438129074</v>
      </c>
      <c r="C6484" s="441">
        <f>hourly1!$F6485*유형화!$G$71/hourly1!$F$8763+유형화!$G$72*hourly1!$G6485/hourly1!$F$8763+유형화!$G$74*hourly1!I6485/hourly1!$I$8763</f>
        <v>0.24088982312263613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443">
        <f>유형화!$F$71*hourly1!B6486/hourly1!$B$8763+유형화!$F$72*hourly1!C6486/hourly1!$C$8763+유형화!$F$73*hourly1!D6486/hourly1!$D$8763+유형화!$F$74*hourly1!E6486/hourly1!$E$8763</f>
        <v>74.768210438129074</v>
      </c>
      <c r="C6485" s="441">
        <f>hourly1!$F6486*유형화!$G$71/hourly1!$F$8763+유형화!$G$72*hourly1!$G6486/hourly1!$F$8763+유형화!$G$74*hourly1!I6486/hourly1!$I$8763</f>
        <v>0.23178448384939926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443">
        <f>유형화!$F$71*hourly1!B6487/hourly1!$B$8763+유형화!$F$72*hourly1!C6487/hourly1!$C$8763+유형화!$F$73*hourly1!D6487/hourly1!$D$8763+유형화!$F$74*hourly1!E6487/hourly1!$E$8763</f>
        <v>74.768210438129074</v>
      </c>
      <c r="C6486" s="441">
        <f>hourly1!$F6487*유형화!$G$71/hourly1!$F$8763+유형화!$G$72*hourly1!$G6487/hourly1!$F$8763+유형화!$G$74*hourly1!I6487/hourly1!$I$8763</f>
        <v>0.2318089222595805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443">
        <f>유형화!$F$71*hourly1!B6488/hourly1!$B$8763+유형화!$F$72*hourly1!C6488/hourly1!$C$8763+유형화!$F$73*hourly1!D6488/hourly1!$D$8763+유형화!$F$74*hourly1!E6488/hourly1!$E$8763</f>
        <v>75.823601782508987</v>
      </c>
      <c r="C6487" s="441">
        <f>hourly1!$F6488*유형화!$G$71/hourly1!$F$8763+유형화!$G$72*hourly1!$G6488/hourly1!$F$8763+유형화!$G$74*hourly1!I6488/hourly1!$I$8763</f>
        <v>0.26020453565362223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443">
        <f>유형화!$F$71*hourly1!B6489/hourly1!$B$8763+유형화!$F$72*hourly1!C6489/hourly1!$C$8763+유형화!$F$73*hourly1!D6489/hourly1!$D$8763+유형화!$F$74*hourly1!E6489/hourly1!$E$8763</f>
        <v>82.639672705249694</v>
      </c>
      <c r="C6488" s="441">
        <f>hourly1!$F6489*유형화!$G$71/hourly1!$F$8763+유형화!$G$72*hourly1!$G6489/hourly1!$F$8763+유형화!$G$74*hourly1!I6489/hourly1!$I$8763</f>
        <v>0.33106913336281651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443">
        <f>유형화!$F$71*hourly1!B6490/hourly1!$B$8763+유형화!$F$72*hourly1!C6490/hourly1!$C$8763+유형화!$F$73*hourly1!D6490/hourly1!$D$8763+유형화!$F$74*hourly1!E6490/hourly1!$E$8763</f>
        <v>138.04392386924692</v>
      </c>
      <c r="C6489" s="441">
        <f>hourly1!$F6490*유형화!$G$71/hourly1!$F$8763+유형화!$G$72*hourly1!$G6490/hourly1!$F$8763+유형화!$G$74*hourly1!I6490/hourly1!$I$8763</f>
        <v>0.40931212978658837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443">
        <f>유형화!$F$71*hourly1!B6491/hourly1!$B$8763+유형화!$F$72*hourly1!C6491/hourly1!$C$8763+유형화!$F$73*hourly1!D6491/hourly1!$D$8763+유형화!$F$74*hourly1!E6491/hourly1!$E$8763</f>
        <v>141.93924703005857</v>
      </c>
      <c r="C6490" s="441">
        <f>hourly1!$F6491*유형화!$G$71/hourly1!$F$8763+유형화!$G$72*hourly1!$G6491/hourly1!$F$8763+유형화!$G$74*hourly1!I6491/hourly1!$I$8763</f>
        <v>0.528451683786063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443">
        <f>유형화!$F$71*hourly1!B6492/hourly1!$B$8763+유형화!$F$72*hourly1!C6492/hourly1!$C$8763+유형화!$F$73*hourly1!D6492/hourly1!$D$8763+유형화!$F$74*hourly1!E6492/hourly1!$E$8763</f>
        <v>147.42325021263412</v>
      </c>
      <c r="C6491" s="441">
        <f>hourly1!$F6492*유형화!$G$71/hourly1!$F$8763+유형화!$G$72*hourly1!$G6492/hourly1!$F$8763+유형화!$G$74*hourly1!I6492/hourly1!$I$8763</f>
        <v>0.5248572363292906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443">
        <f>유형화!$F$71*hourly1!B6493/hourly1!$B$8763+유형화!$F$72*hourly1!C6493/hourly1!$C$8763+유형화!$F$73*hourly1!D6493/hourly1!$D$8763+유형화!$F$74*hourly1!E6493/hourly1!$E$8763</f>
        <v>151.71313043318014</v>
      </c>
      <c r="C6492" s="441">
        <f>hourly1!$F6493*유형화!$G$71/hourly1!$F$8763+유형화!$G$72*hourly1!$G6493/hourly1!$F$8763+유형화!$G$74*hourly1!I6493/hourly1!$I$8763</f>
        <v>0.49406544591316714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443">
        <f>유형화!$F$71*hourly1!B6494/hourly1!$B$8763+유형화!$F$72*hourly1!C6494/hourly1!$C$8763+유형화!$F$73*hourly1!D6494/hourly1!$D$8763+유형화!$F$74*hourly1!E6494/hourly1!$E$8763</f>
        <v>149.92631737599797</v>
      </c>
      <c r="C6493" s="441">
        <f>hourly1!$F6494*유형화!$G$71/hourly1!$F$8763+유형화!$G$72*hourly1!$G6494/hourly1!$F$8763+유형화!$G$74*hourly1!I6494/hourly1!$I$8763</f>
        <v>0.5143446569898894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443">
        <f>유형화!$F$71*hourly1!B6495/hourly1!$B$8763+유형화!$F$72*hourly1!C6495/hourly1!$C$8763+유형화!$F$73*hourly1!D6495/hourly1!$D$8763+유형화!$F$74*hourly1!E6495/hourly1!$E$8763</f>
        <v>148.09619852983266</v>
      </c>
      <c r="C6494" s="441">
        <f>hourly1!$F6495*유형화!$G$71/hourly1!$F$8763+유형화!$G$72*hourly1!$G6495/hourly1!$F$8763+유형화!$G$74*hourly1!I6495/hourly1!$I$8763</f>
        <v>0.51754390563983554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443">
        <f>유형화!$F$71*hourly1!B6496/hourly1!$B$8763+유형화!$F$72*hourly1!C6496/hourly1!$C$8763+유형화!$F$73*hourly1!D6496/hourly1!$D$8763+유형화!$F$74*hourly1!E6496/hourly1!$E$8763</f>
        <v>140.80621541853228</v>
      </c>
      <c r="C6495" s="441">
        <f>hourly1!$F6496*유형화!$G$71/hourly1!$F$8763+유형화!$G$72*hourly1!$G6496/hourly1!$F$8763+유형화!$G$74*hourly1!I6496/hourly1!$I$8763</f>
        <v>0.4563389685623549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443">
        <f>유형화!$F$71*hourly1!B6497/hourly1!$B$8763+유형화!$F$72*hourly1!C6497/hourly1!$C$8763+유형화!$F$73*hourly1!D6497/hourly1!$D$8763+유형화!$F$74*hourly1!E6497/hourly1!$E$8763</f>
        <v>143.36250238159067</v>
      </c>
      <c r="C6496" s="441">
        <f>hourly1!$F6497*유형화!$G$71/hourly1!$F$8763+유형화!$G$72*hourly1!$G6497/hourly1!$F$8763+유형화!$G$74*hourly1!I6497/hourly1!$I$8763</f>
        <v>0.40873846388010149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443">
        <f>유형화!$F$71*hourly1!B6498/hourly1!$B$8763+유형화!$F$72*hourly1!C6498/hourly1!$C$8763+유형화!$F$73*hourly1!D6498/hourly1!$D$8763+유형화!$F$74*hourly1!E6498/hourly1!$E$8763</f>
        <v>141.53656590616831</v>
      </c>
      <c r="C6497" s="441">
        <f>hourly1!$F6498*유형화!$G$71/hourly1!$F$8763+유형화!$G$72*hourly1!$G6498/hourly1!$F$8763+유형화!$G$74*hourly1!I6498/hourly1!$I$8763</f>
        <v>0.36798762714724087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443">
        <f>유형화!$F$71*hourly1!B6499/hourly1!$B$8763+유형화!$F$72*hourly1!C6499/hourly1!$C$8763+유형화!$F$73*hourly1!D6499/hourly1!$D$8763+유형화!$F$74*hourly1!E6499/hourly1!$E$8763</f>
        <v>139.75056811769667</v>
      </c>
      <c r="C6498" s="441">
        <f>hourly1!$F6499*유형화!$G$71/hourly1!$F$8763+유형화!$G$72*hourly1!$G6499/hourly1!$F$8763+유형화!$G$74*hourly1!I6499/hourly1!$I$8763</f>
        <v>0.40878527889910921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443">
        <f>유형화!$F$71*hourly1!B6500/hourly1!$B$8763+유형화!$F$72*hourly1!C6500/hourly1!$C$8763+유형화!$F$73*hourly1!D6500/hourly1!$D$8763+유형화!$F$74*hourly1!E6500/hourly1!$E$8763</f>
        <v>137.55649271892904</v>
      </c>
      <c r="C6499" s="441">
        <f>hourly1!$F6500*유형화!$G$71/hourly1!$F$8763+유형화!$G$72*hourly1!$G6500/hourly1!$F$8763+유형화!$G$74*hourly1!I6500/hourly1!$I$8763</f>
        <v>0.46325182465916348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443">
        <f>유형화!$F$71*hourly1!B6501/hourly1!$B$8763+유형화!$F$72*hourly1!C6501/hourly1!$C$8763+유형화!$F$73*hourly1!D6501/hourly1!$D$8763+유형화!$F$74*hourly1!E6501/hourly1!$E$8763</f>
        <v>143.44514334408282</v>
      </c>
      <c r="C6500" s="441">
        <f>hourly1!$F6501*유형화!$G$71/hourly1!$F$8763+유형화!$G$72*hourly1!$G6501/hourly1!$F$8763+유형화!$G$74*hourly1!I6501/hourly1!$I$8763</f>
        <v>0.55853973288667247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443">
        <f>유형화!$F$71*hourly1!B6502/hourly1!$B$8763+유형화!$F$72*hourly1!C6502/hourly1!$C$8763+유형화!$F$73*hourly1!D6502/hourly1!$D$8763+유형화!$F$74*hourly1!E6502/hourly1!$E$8763</f>
        <v>151.57179329330776</v>
      </c>
      <c r="C6501" s="441">
        <f>hourly1!$F6502*유형화!$G$71/hourly1!$F$8763+유형화!$G$72*hourly1!$G6502/hourly1!$F$8763+유형화!$G$74*hourly1!I6502/hourly1!$I$8763</f>
        <v>0.48709267629462405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443">
        <f>유형화!$F$71*hourly1!B6503/hourly1!$B$8763+유형화!$F$72*hourly1!C6503/hourly1!$C$8763+유형화!$F$73*hourly1!D6503/hourly1!$D$8763+유형화!$F$74*hourly1!E6503/hourly1!$E$8763</f>
        <v>80.399719274916777</v>
      </c>
      <c r="C6502" s="441">
        <f>hourly1!$F6503*유형화!$G$71/hourly1!$F$8763+유형화!$G$72*hourly1!$G6503/hourly1!$F$8763+유형화!$G$74*hourly1!I6503/hourly1!$I$8763</f>
        <v>0.36815445113336598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443">
        <f>유형화!$F$71*hourly1!B6504/hourly1!$B$8763+유형화!$F$72*hourly1!C6504/hourly1!$C$8763+유형화!$F$73*hourly1!D6504/hourly1!$D$8763+유형화!$F$74*hourly1!E6504/hourly1!$E$8763</f>
        <v>78.270493359282014</v>
      </c>
      <c r="C6503" s="441">
        <f>hourly1!$F6504*유형화!$G$71/hourly1!$F$8763+유형화!$G$72*hourly1!$G6504/hourly1!$F$8763+유형화!$G$74*hourly1!I6504/hourly1!$I$8763</f>
        <v>0.36476521355265529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443">
        <f>유형화!$F$71*hourly1!B6505/hourly1!$B$8763+유형화!$F$72*hourly1!C6505/hourly1!$C$8763+유형화!$F$73*hourly1!D6505/hourly1!$D$8763+유형화!$F$74*hourly1!E6505/hourly1!$E$8763</f>
        <v>76.141262703712897</v>
      </c>
      <c r="C6504" s="441">
        <f>hourly1!$F6505*유형화!$G$71/hourly1!$F$8763+유형화!$G$72*hourly1!$G6505/hourly1!$F$8763+유형화!$G$74*hourly1!I6505/hourly1!$I$8763</f>
        <v>0.33761025880351925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443">
        <f>유형화!$F$71*hourly1!B6506/hourly1!$B$8763+유형화!$F$72*hourly1!C6506/hourly1!$C$8763+유형화!$F$73*hourly1!D6506/hourly1!$D$8763+유형화!$F$74*hourly1!E6506/hourly1!$E$8763</f>
        <v>75.085871359332984</v>
      </c>
      <c r="C6505" s="441">
        <f>hourly1!$F6506*유형화!$G$71/hourly1!$F$8763+유형화!$G$72*hourly1!$G6506/hourly1!$F$8763+유형화!$G$74*hourly1!I6506/hourly1!$I$8763</f>
        <v>0.29021029462367071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443">
        <f>유형화!$F$71*hourly1!B6507/hourly1!$B$8763+유형화!$F$72*hourly1!C6507/hourly1!$C$8763+유형화!$F$73*hourly1!D6507/hourly1!$D$8763+유형화!$F$74*hourly1!E6507/hourly1!$E$8763</f>
        <v>75.085871359332984</v>
      </c>
      <c r="C6506" s="441">
        <f>hourly1!$F6507*유형화!$G$71/hourly1!$F$8763+유형화!$G$72*hourly1!$G6507/hourly1!$F$8763+유형화!$G$74*hourly1!I6507/hourly1!$I$8763</f>
        <v>0.26053806234343979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443">
        <f>유형화!$F$71*hourly1!B6508/hourly1!$B$8763+유형화!$F$72*hourly1!C6508/hourly1!$C$8763+유형화!$F$73*hourly1!D6508/hourly1!$D$8763+유형화!$F$74*hourly1!E6508/hourly1!$E$8763</f>
        <v>74.768210438129074</v>
      </c>
      <c r="C6507" s="441">
        <f>hourly1!$F6508*유형화!$G$71/hourly1!$F$8763+유형화!$G$72*hourly1!$G6508/hourly1!$F$8763+유형화!$G$74*hourly1!I6508/hourly1!$I$8763</f>
        <v>0.24968170794866068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443">
        <f>유형화!$F$71*hourly1!B6509/hourly1!$B$8763+유형화!$F$72*hourly1!C6509/hourly1!$C$8763+유형화!$F$73*hourly1!D6509/hourly1!$D$8763+유형화!$F$74*hourly1!E6509/hourly1!$E$8763</f>
        <v>74.768210438129074</v>
      </c>
      <c r="C6508" s="441">
        <f>hourly1!$F6509*유형화!$G$71/hourly1!$F$8763+유형화!$G$72*hourly1!$G6509/hourly1!$F$8763+유형화!$G$74*hourly1!I6509/hourly1!$I$8763</f>
        <v>0.24269104917130008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443">
        <f>유형화!$F$71*hourly1!B6510/hourly1!$B$8763+유형화!$F$72*hourly1!C6510/hourly1!$C$8763+유형화!$F$73*hourly1!D6510/hourly1!$D$8763+유형화!$F$74*hourly1!E6510/hourly1!$E$8763</f>
        <v>74.768210438129074</v>
      </c>
      <c r="C6509" s="441">
        <f>hourly1!$F6510*유형화!$G$71/hourly1!$F$8763+유형화!$G$72*hourly1!$G6510/hourly1!$F$8763+유형화!$G$74*hourly1!I6510/hourly1!$I$8763</f>
        <v>0.23165277112752955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443">
        <f>유형화!$F$71*hourly1!B6511/hourly1!$B$8763+유형화!$F$72*hourly1!C6511/hourly1!$C$8763+유형화!$F$73*hourly1!D6511/hourly1!$D$8763+유형화!$F$74*hourly1!E6511/hourly1!$E$8763</f>
        <v>74.768210438129074</v>
      </c>
      <c r="C6510" s="441">
        <f>hourly1!$F6511*유형화!$G$71/hourly1!$F$8763+유형화!$G$72*hourly1!$G6511/hourly1!$F$8763+유형화!$G$74*hourly1!I6511/hourly1!$I$8763</f>
        <v>0.23165495421131743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443">
        <f>유형화!$F$71*hourly1!B6512/hourly1!$B$8763+유형화!$F$72*hourly1!C6512/hourly1!$C$8763+유형화!$F$73*hourly1!D6512/hourly1!$D$8763+유형화!$F$74*hourly1!E6512/hourly1!$E$8763</f>
        <v>75.823601782508987</v>
      </c>
      <c r="C6511" s="441">
        <f>hourly1!$F6512*유형화!$G$71/hourly1!$F$8763+유형화!$G$72*hourly1!$G6512/hourly1!$F$8763+유형화!$G$74*hourly1!I6512/hourly1!$I$8763</f>
        <v>0.24268274132466286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443">
        <f>유형화!$F$71*hourly1!B6513/hourly1!$B$8763+유형화!$F$72*hourly1!C6513/hourly1!$C$8763+유형화!$F$73*hourly1!D6513/hourly1!$D$8763+유형화!$F$74*hourly1!E6513/hourly1!$E$8763</f>
        <v>82.639672705249694</v>
      </c>
      <c r="C6512" s="441">
        <f>hourly1!$F6513*유형화!$G$71/hourly1!$F$8763+유형화!$G$72*hourly1!$G6513/hourly1!$F$8763+유형화!$G$74*hourly1!I6513/hourly1!$I$8763</f>
        <v>0.29385822763324598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443">
        <f>유형화!$F$71*hourly1!B6514/hourly1!$B$8763+유형화!$F$72*hourly1!C6514/hourly1!$C$8763+유형화!$F$73*hourly1!D6514/hourly1!$D$8763+유형화!$F$74*hourly1!E6514/hourly1!$E$8763</f>
        <v>77.938527316167665</v>
      </c>
      <c r="C6513" s="441">
        <f>hourly1!$F6514*유형화!$G$71/hourly1!$F$8763+유형화!$G$72*hourly1!$G6514/hourly1!$F$8763+유형화!$G$74*hourly1!I6514/hourly1!$I$8763</f>
        <v>0.37252977553282529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443">
        <f>유형화!$F$71*hourly1!B6515/hourly1!$B$8763+유형화!$F$72*hourly1!C6515/hourly1!$C$8763+유형화!$F$73*hourly1!D6515/hourly1!$D$8763+유형화!$F$74*hourly1!E6515/hourly1!$E$8763</f>
        <v>81.805534109089038</v>
      </c>
      <c r="C6514" s="441">
        <f>hourly1!$F6515*유형화!$G$71/hourly1!$F$8763+유형화!$G$72*hourly1!$G6515/hourly1!$F$8763+유형화!$G$74*hourly1!I6515/hourly1!$I$8763</f>
        <v>0.46267282232564011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443">
        <f>유형화!$F$71*hourly1!B6516/hourly1!$B$8763+유형화!$F$72*hourly1!C6516/hourly1!$C$8763+유형화!$F$73*hourly1!D6516/hourly1!$D$8763+유형화!$F$74*hourly1!E6516/hourly1!$E$8763</f>
        <v>87.290679615846273</v>
      </c>
      <c r="C6515" s="441">
        <f>hourly1!$F6516*유형화!$G$71/hourly1!$F$8763+유형화!$G$72*hourly1!$G6516/hourly1!$F$8763+유형화!$G$74*hourly1!I6516/hourly1!$I$8763</f>
        <v>0.54155139933777163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443">
        <f>유형화!$F$71*hourly1!B6517/hourly1!$B$8763+유형화!$F$72*hourly1!C6517/hourly1!$C$8763+유형화!$F$73*hourly1!D6517/hourly1!$D$8763+유형화!$F$74*hourly1!E6517/hourly1!$E$8763</f>
        <v>91.581522043068276</v>
      </c>
      <c r="C6516" s="441">
        <f>hourly1!$F6517*유형화!$G$71/hourly1!$F$8763+유형화!$G$72*hourly1!$G6517/hourly1!$F$8763+유형화!$G$74*hourly1!I6517/hourly1!$I$8763</f>
        <v>0.5753309824824987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443">
        <f>유형화!$F$71*hourly1!B6518/hourly1!$B$8763+유형화!$F$72*hourly1!C6518/hourly1!$C$8763+유형화!$F$73*hourly1!D6518/hourly1!$D$8763+유형화!$F$74*hourly1!E6518/hourly1!$E$8763</f>
        <v>89.755680366333195</v>
      </c>
      <c r="C6517" s="441">
        <f>hourly1!$F6518*유형화!$G$71/hourly1!$F$8763+유형화!$G$72*hourly1!$G6518/hourly1!$F$8763+유형화!$G$74*hourly1!I6518/hourly1!$I$8763</f>
        <v>0.59407051307659031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443">
        <f>유형화!$F$71*hourly1!B6519/hourly1!$B$8763+유형화!$F$72*hourly1!C6519/hourly1!$C$8763+유형화!$F$73*hourly1!D6519/hourly1!$D$8763+유형화!$F$74*hourly1!E6519/hourly1!$E$8763</f>
        <v>87.926447887893403</v>
      </c>
      <c r="C6518" s="441">
        <f>hourly1!$F6519*유형화!$G$71/hourly1!$F$8763+유형화!$G$72*hourly1!$G6519/hourly1!$F$8763+유형화!$G$74*hourly1!I6519/hourly1!$I$8763</f>
        <v>0.54132890671505574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443">
        <f>유형화!$F$71*hourly1!B6520/hourly1!$B$8763+유형화!$F$72*hourly1!C6520/hourly1!$C$8763+유형화!$F$73*hourly1!D6520/hourly1!$D$8763+유형화!$F$74*hourly1!E6520/hourly1!$E$8763</f>
        <v>80.637204206354284</v>
      </c>
      <c r="C6519" s="441">
        <f>hourly1!$F6520*유형화!$G$71/hourly1!$F$8763+유형화!$G$72*hourly1!$G6520/hourly1!$F$8763+유형화!$G$74*hourly1!I6520/hourly1!$I$8763</f>
        <v>0.49631092951266764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443">
        <f>유형화!$F$71*hourly1!B6521/hourly1!$B$8763+유형화!$F$72*hourly1!C6521/hourly1!$C$8763+유형화!$F$73*hourly1!D6521/hourly1!$D$8763+유형화!$F$74*hourly1!E6521/hourly1!$E$8763</f>
        <v>83.233505695313269</v>
      </c>
      <c r="C6520" s="441">
        <f>hourly1!$F6521*유형화!$G$71/hourly1!$F$8763+유형화!$G$72*hourly1!$G6521/hourly1!$F$8763+유형화!$G$74*hourly1!I6521/hourly1!$I$8763</f>
        <v>0.43622415582310448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443">
        <f>유형화!$F$71*hourly1!B6522/hourly1!$B$8763+유형화!$F$72*hourly1!C6522/hourly1!$C$8763+유형화!$F$73*hourly1!D6522/hourly1!$D$8763+유형화!$F$74*hourly1!E6522/hourly1!$E$8763</f>
        <v>81.407664018578174</v>
      </c>
      <c r="C6521" s="441">
        <f>hourly1!$F6522*유형화!$G$71/hourly1!$F$8763+유형화!$G$72*hourly1!$G6522/hourly1!$F$8763+유형화!$G$74*hourly1!I6522/hourly1!$I$8763</f>
        <v>0.40999555629463219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443">
        <f>유형화!$F$71*hourly1!B6523/hourly1!$B$8763+유형화!$F$72*hourly1!C6523/hourly1!$C$8763+유형화!$F$73*hourly1!D6523/hourly1!$D$8763+유형화!$F$74*hourly1!E6523/hourly1!$E$8763</f>
        <v>79.58181286197437</v>
      </c>
      <c r="C6522" s="441">
        <f>hourly1!$F6523*유형화!$G$71/hourly1!$F$8763+유형화!$G$72*hourly1!$G6523/hourly1!$F$8763+유형화!$G$74*hourly1!I6523/hourly1!$I$8763</f>
        <v>0.32744430465666252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443">
        <f>유형화!$F$71*hourly1!B6524/hourly1!$B$8763+유형화!$F$72*hourly1!C6524/hourly1!$C$8763+유형화!$F$73*hourly1!D6524/hourly1!$D$8763+유형화!$F$74*hourly1!E6524/hourly1!$E$8763</f>
        <v>77.303172294219308</v>
      </c>
      <c r="C6523" s="441">
        <f>hourly1!$F6524*유형화!$G$71/hourly1!$F$8763+유형화!$G$72*hourly1!$G6524/hourly1!$F$8763+유형화!$G$74*hourly1!I6524/hourly1!$I$8763</f>
        <v>0.42499649526073446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443">
        <f>유형화!$F$71*hourly1!B6525/hourly1!$B$8763+유형화!$F$72*hourly1!C6525/hourly1!$C$8763+유형화!$F$73*hourly1!D6525/hourly1!$D$8763+유형화!$F$74*hourly1!E6525/hourly1!$E$8763</f>
        <v>83.275027727198065</v>
      </c>
      <c r="C6524" s="441">
        <f>hourly1!$F6525*유형화!$G$71/hourly1!$F$8763+유형화!$G$72*hourly1!$G6525/hourly1!$F$8763+유형화!$G$74*hourly1!I6525/hourly1!$I$8763</f>
        <v>0.48879875627486558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443">
        <f>유형화!$F$71*hourly1!B6526/hourly1!$B$8763+유형화!$F$72*hourly1!C6526/hourly1!$C$8763+유형화!$F$73*hourly1!D6526/hourly1!$D$8763+유형화!$F$74*hourly1!E6526/hourly1!$E$8763</f>
        <v>91.441545264358254</v>
      </c>
      <c r="C6525" s="441">
        <f>hourly1!$F6526*유형화!$G$71/hourly1!$F$8763+유형화!$G$72*hourly1!$G6526/hourly1!$F$8763+유형화!$G$74*hourly1!I6526/hourly1!$I$8763</f>
        <v>0.5113774216336231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443">
        <f>유형화!$F$71*hourly1!B6527/hourly1!$B$8763+유형화!$F$72*hourly1!C6527/hourly1!$C$8763+유형화!$F$73*hourly1!D6527/hourly1!$D$8763+유형화!$F$74*hourly1!E6527/hourly1!$E$8763</f>
        <v>80.399719274916777</v>
      </c>
      <c r="C6526" s="441">
        <f>hourly1!$F6527*유형화!$G$71/hourly1!$F$8763+유형화!$G$72*hourly1!$G6527/hourly1!$F$8763+유형화!$G$74*hourly1!I6527/hourly1!$I$8763</f>
        <v>0.36873593975675889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443">
        <f>유형화!$F$71*hourly1!B6528/hourly1!$B$8763+유형화!$F$72*hourly1!C6528/hourly1!$C$8763+유형화!$F$73*hourly1!D6528/hourly1!$D$8763+유형화!$F$74*hourly1!E6528/hourly1!$E$8763</f>
        <v>78.270493359282014</v>
      </c>
      <c r="C6527" s="441">
        <f>hourly1!$F6528*유형화!$G$71/hourly1!$F$8763+유형화!$G$72*hourly1!$G6528/hourly1!$F$8763+유형화!$G$74*hourly1!I6528/hourly1!$I$8763</f>
        <v>0.35758432327966666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443">
        <f>유형화!$F$71*hourly1!B6529/hourly1!$B$8763+유형화!$F$72*hourly1!C6529/hourly1!$C$8763+유형화!$F$73*hourly1!D6529/hourly1!$D$8763+유형화!$F$74*hourly1!E6529/hourly1!$E$8763</f>
        <v>76.141262703712897</v>
      </c>
      <c r="C6528" s="441">
        <f>hourly1!$F6529*유형화!$G$71/hourly1!$F$8763+유형화!$G$72*hourly1!$G6529/hourly1!$F$8763+유형화!$G$74*hourly1!I6529/hourly1!$I$8763</f>
        <v>0.34625587701575411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443">
        <f>유형화!$F$71*hourly1!B6530/hourly1!$B$8763+유형화!$F$72*hourly1!C6530/hourly1!$C$8763+유형화!$F$73*hourly1!D6530/hourly1!$D$8763+유형화!$F$74*hourly1!E6530/hourly1!$E$8763</f>
        <v>75.085871359332984</v>
      </c>
      <c r="C6529" s="441">
        <f>hourly1!$F6530*유형화!$G$71/hourly1!$F$8763+유형화!$G$72*hourly1!$G6530/hourly1!$F$8763+유형화!$G$74*hourly1!I6530/hourly1!$I$8763</f>
        <v>0.29018373377091738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443">
        <f>유형화!$F$71*hourly1!B6531/hourly1!$B$8763+유형화!$F$72*hourly1!C6531/hourly1!$C$8763+유형화!$F$73*hourly1!D6531/hourly1!$D$8763+유형화!$F$74*hourly1!E6531/hourly1!$E$8763</f>
        <v>75.085871359332984</v>
      </c>
      <c r="C6530" s="441">
        <f>hourly1!$F6531*유형화!$G$71/hourly1!$F$8763+유형화!$G$72*hourly1!$G6531/hourly1!$F$8763+유형화!$G$74*hourly1!I6531/hourly1!$I$8763</f>
        <v>0.25133606097137229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443">
        <f>유형화!$F$71*hourly1!B6532/hourly1!$B$8763+유형화!$F$72*hourly1!C6532/hourly1!$C$8763+유형화!$F$73*hourly1!D6532/hourly1!$D$8763+유형화!$F$74*hourly1!E6532/hourly1!$E$8763</f>
        <v>74.768210438129074</v>
      </c>
      <c r="C6531" s="441">
        <f>hourly1!$F6532*유형화!$G$71/hourly1!$F$8763+유형화!$G$72*hourly1!$G6532/hourly1!$F$8763+유형화!$G$74*hourly1!I6532/hourly1!$I$8763</f>
        <v>0.23692679835300706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443">
        <f>유형화!$F$71*hourly1!B6533/hourly1!$B$8763+유형화!$F$72*hourly1!C6533/hourly1!$C$8763+유형화!$F$73*hourly1!D6533/hourly1!$D$8763+유형화!$F$74*hourly1!E6533/hourly1!$E$8763</f>
        <v>74.768210438129074</v>
      </c>
      <c r="C6532" s="441">
        <f>hourly1!$F6533*유형화!$G$71/hourly1!$F$8763+유형화!$G$72*hourly1!$G6533/hourly1!$F$8763+유형화!$G$74*hourly1!I6533/hourly1!$I$8763</f>
        <v>0.2332723767332838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443">
        <f>유형화!$F$71*hourly1!B6534/hourly1!$B$8763+유형화!$F$72*hourly1!C6534/hourly1!$C$8763+유형화!$F$73*hourly1!D6534/hourly1!$D$8763+유형화!$F$74*hourly1!E6534/hourly1!$E$8763</f>
        <v>74.768210438129074</v>
      </c>
      <c r="C6533" s="441">
        <f>hourly1!$F6534*유형화!$G$71/hourly1!$F$8763+유형화!$G$72*hourly1!$G6534/hourly1!$F$8763+유형화!$G$74*hourly1!I6534/hourly1!$I$8763</f>
        <v>0.23330421337185725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443">
        <f>유형화!$F$71*hourly1!B6535/hourly1!$B$8763+유형화!$F$72*hourly1!C6535/hourly1!$C$8763+유형화!$F$73*hourly1!D6535/hourly1!$D$8763+유형화!$F$74*hourly1!E6535/hourly1!$E$8763</f>
        <v>74.768210438129074</v>
      </c>
      <c r="C6534" s="441">
        <f>hourly1!$F6535*유형화!$G$71/hourly1!$F$8763+유형화!$G$72*hourly1!$G6535/hourly1!$F$8763+유형화!$G$74*hourly1!I6535/hourly1!$I$8763</f>
        <v>0.23192426185304102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443">
        <f>유형화!$F$71*hourly1!B6536/hourly1!$B$8763+유형화!$F$72*hourly1!C6536/hourly1!$C$8763+유형화!$F$73*hourly1!D6536/hourly1!$D$8763+유형화!$F$74*hourly1!E6536/hourly1!$E$8763</f>
        <v>75.823601782508987</v>
      </c>
      <c r="C6535" s="441">
        <f>hourly1!$F6536*유형화!$G$71/hourly1!$F$8763+유형화!$G$72*hourly1!$G6536/hourly1!$F$8763+유형화!$G$74*hourly1!I6536/hourly1!$I$8763</f>
        <v>0.36965429033686759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443">
        <f>유형화!$F$71*hourly1!B6537/hourly1!$B$8763+유형화!$F$72*hourly1!C6537/hourly1!$C$8763+유형화!$F$73*hourly1!D6537/hourly1!$D$8763+유형화!$F$74*hourly1!E6537/hourly1!$E$8763</f>
        <v>82.639672705249694</v>
      </c>
      <c r="C6536" s="441">
        <f>hourly1!$F6537*유형화!$G$71/hourly1!$F$8763+유형화!$G$72*hourly1!$G6537/hourly1!$F$8763+유형화!$G$74*hourly1!I6537/hourly1!$I$8763</f>
        <v>0.61621662463926252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443">
        <f>유형화!$F$71*hourly1!B6538/hourly1!$B$8763+유형화!$F$72*hourly1!C6538/hourly1!$C$8763+유형화!$F$73*hourly1!D6538/hourly1!$D$8763+유형화!$F$74*hourly1!E6538/hourly1!$E$8763</f>
        <v>213.98559281021872</v>
      </c>
      <c r="C6537" s="441">
        <f>hourly1!$F6538*유형화!$G$71/hourly1!$F$8763+유형화!$G$72*hourly1!$G6538/hourly1!$F$8763+유형화!$G$74*hourly1!I6538/hourly1!$I$8763</f>
        <v>0.54066658335029372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443">
        <f>유형화!$F$71*hourly1!B6539/hourly1!$B$8763+유형화!$F$72*hourly1!C6539/hourly1!$C$8763+유형화!$F$73*hourly1!D6539/hourly1!$D$8763+유형화!$F$74*hourly1!E6539/hourly1!$E$8763</f>
        <v>358.83579956427826</v>
      </c>
      <c r="C6538" s="441">
        <f>hourly1!$F6539*유형화!$G$71/hourly1!$F$8763+유형화!$G$72*hourly1!$G6539/hourly1!$F$8763+유형화!$G$74*hourly1!I6539/hourly1!$I$8763</f>
        <v>0.48494991891558625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443">
        <f>유형화!$F$71*hourly1!B6540/hourly1!$B$8763+유형화!$F$72*hourly1!C6540/hourly1!$C$8763+유형화!$F$73*hourly1!D6540/hourly1!$D$8763+유형화!$F$74*hourly1!E6540/hourly1!$E$8763</f>
        <v>450.9978638360912</v>
      </c>
      <c r="C6539" s="441">
        <f>hourly1!$F6540*유형화!$G$71/hourly1!$F$8763+유형화!$G$72*hourly1!$G6540/hourly1!$F$8763+유형화!$G$74*hourly1!I6540/hourly1!$I$8763</f>
        <v>0.42128828488212605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443">
        <f>유형화!$F$71*hourly1!B6541/hourly1!$B$8763+유형화!$F$72*hourly1!C6541/hourly1!$C$8763+유형화!$F$73*hourly1!D6541/hourly1!$D$8763+유형화!$F$74*hourly1!E6541/hourly1!$E$8763</f>
        <v>541.88598939112069</v>
      </c>
      <c r="C6540" s="441">
        <f>hourly1!$F6541*유형화!$G$71/hourly1!$F$8763+유형화!$G$72*hourly1!$G6541/hourly1!$F$8763+유형화!$G$74*hourly1!I6541/hourly1!$I$8763</f>
        <v>0.39739916283846699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443">
        <f>유형화!$F$71*hourly1!B6542/hourly1!$B$8763+유형화!$F$72*hourly1!C6542/hourly1!$C$8763+유형화!$F$73*hourly1!D6542/hourly1!$D$8763+유형화!$F$74*hourly1!E6542/hourly1!$E$8763</f>
        <v>453.36603246745682</v>
      </c>
      <c r="C6541" s="441">
        <f>hourly1!$F6542*유형화!$G$71/hourly1!$F$8763+유형화!$G$72*hourly1!$G6542/hourly1!$F$8763+유형화!$G$74*hourly1!I6542/hourly1!$I$8763</f>
        <v>0.38546303094570689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443">
        <f>유형화!$F$71*hourly1!B6543/hourly1!$B$8763+유형화!$F$72*hourly1!C6543/hourly1!$C$8763+유형화!$F$73*hourly1!D6543/hourly1!$D$8763+유형화!$F$74*hourly1!E6543/hourly1!$E$8763</f>
        <v>246.09128898698765</v>
      </c>
      <c r="C6542" s="441">
        <f>hourly1!$F6543*유형화!$G$71/hourly1!$F$8763+유형화!$G$72*hourly1!$G6543/hourly1!$F$8763+유형화!$G$74*hourly1!I6543/hourly1!$I$8763</f>
        <v>0.46881468599802301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443">
        <f>유형화!$F$71*hourly1!B6544/hourly1!$B$8763+유형화!$F$72*hourly1!C6544/hourly1!$C$8763+유형화!$F$73*hourly1!D6544/hourly1!$D$8763+유형화!$F$74*hourly1!E6544/hourly1!$E$8763</f>
        <v>357.62139749952581</v>
      </c>
      <c r="C6543" s="441">
        <f>hourly1!$F6544*유형화!$G$71/hourly1!$F$8763+유형화!$G$72*hourly1!$G6544/hourly1!$F$8763+유형화!$G$74*hourly1!I6544/hourly1!$I$8763</f>
        <v>0.44104592085718997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443">
        <f>유형화!$F$71*hourly1!B6545/hourly1!$B$8763+유형화!$F$72*hourly1!C6545/hourly1!$C$8763+유형화!$F$73*hourly1!D6545/hourly1!$D$8763+유형화!$F$74*hourly1!E6545/hourly1!$E$8763</f>
        <v>533.53643256469729</v>
      </c>
      <c r="C6544" s="441">
        <f>hourly1!$F6545*유형화!$G$71/hourly1!$F$8763+유형화!$G$72*hourly1!$G6545/hourly1!$F$8763+유형화!$G$74*hourly1!I6545/hourly1!$I$8763</f>
        <v>0.34574285232559893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443">
        <f>유형화!$F$71*hourly1!B6546/hourly1!$B$8763+유형화!$F$72*hourly1!C6546/hourly1!$C$8763+유형화!$F$73*hourly1!D6546/hourly1!$D$8763+유형화!$F$74*hourly1!E6546/hourly1!$E$8763</f>
        <v>445.08510041075499</v>
      </c>
      <c r="C6545" s="441">
        <f>hourly1!$F6546*유형화!$G$71/hourly1!$F$8763+유형화!$G$72*hourly1!$G6546/hourly1!$F$8763+유형화!$G$74*hourly1!I6546/hourly1!$I$8763</f>
        <v>0.32988826695721324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443">
        <f>유형화!$F$71*hourly1!B6547/hourly1!$B$8763+유형화!$F$72*hourly1!C6547/hourly1!$C$8763+유형화!$F$73*hourly1!D6547/hourly1!$D$8763+유형화!$F$74*hourly1!E6547/hourly1!$E$8763</f>
        <v>388.54802124555312</v>
      </c>
      <c r="C6546" s="441">
        <f>hourly1!$F6547*유형화!$G$71/hourly1!$F$8763+유형화!$G$72*hourly1!$G6547/hourly1!$F$8763+유형화!$G$74*hourly1!I6547/hourly1!$I$8763</f>
        <v>0.34576947381956802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443">
        <f>유형화!$F$71*hourly1!B6548/hourly1!$B$8763+유형화!$F$72*hourly1!C6548/hourly1!$C$8763+유형화!$F$73*hourly1!D6548/hourly1!$D$8763+유형화!$F$74*hourly1!E6548/hourly1!$E$8763</f>
        <v>212.99582815594266</v>
      </c>
      <c r="C6547" s="441">
        <f>hourly1!$F6548*유형화!$G$71/hourly1!$F$8763+유형화!$G$72*hourly1!$G6548/hourly1!$F$8763+유형화!$G$74*hourly1!I6548/hourly1!$I$8763</f>
        <v>0.44113178881951387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443">
        <f>유형화!$F$71*hourly1!B6549/hourly1!$B$8763+유형화!$F$72*hourly1!C6549/hourly1!$C$8763+유형화!$F$73*hourly1!D6549/hourly1!$D$8763+유형화!$F$74*hourly1!E6549/hourly1!$E$8763</f>
        <v>143.45042363096425</v>
      </c>
      <c r="C6548" s="441">
        <f>hourly1!$F6549*유형화!$G$71/hourly1!$F$8763+유형화!$G$72*hourly1!$G6549/hourly1!$F$8763+유형화!$G$74*hourly1!I6549/hourly1!$I$8763</f>
        <v>0.53258062292357222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443">
        <f>유형화!$F$71*hourly1!B6550/hourly1!$B$8763+유형화!$F$72*hourly1!C6550/hourly1!$C$8763+유형화!$F$73*hourly1!D6550/hourly1!$D$8763+유형화!$F$74*hourly1!E6550/hourly1!$E$8763</f>
        <v>151.57613981311951</v>
      </c>
      <c r="C6549" s="441">
        <f>hourly1!$F6550*유형화!$G$71/hourly1!$F$8763+유형화!$G$72*hourly1!$G6550/hourly1!$F$8763+유형화!$G$74*hourly1!I6550/hourly1!$I$8763</f>
        <v>0.53659015950612732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443">
        <f>유형화!$F$71*hourly1!B6551/hourly1!$B$8763+유형화!$F$72*hourly1!C6551/hourly1!$C$8763+유형화!$F$73*hourly1!D6551/hourly1!$D$8763+유형화!$F$74*hourly1!E6551/hourly1!$E$8763</f>
        <v>80.399719274916777</v>
      </c>
      <c r="C6550" s="441">
        <f>hourly1!$F6551*유형화!$G$71/hourly1!$F$8763+유형화!$G$72*hourly1!$G6551/hourly1!$F$8763+유형화!$G$74*hourly1!I6551/hourly1!$I$8763</f>
        <v>0.46510787036739021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443">
        <f>유형화!$F$71*hourly1!B6552/hourly1!$B$8763+유형화!$F$72*hourly1!C6552/hourly1!$C$8763+유형화!$F$73*hourly1!D6552/hourly1!$D$8763+유형화!$F$74*hourly1!E6552/hourly1!$E$8763</f>
        <v>78.270493359282014</v>
      </c>
      <c r="C6551" s="441">
        <f>hourly1!$F6552*유형화!$G$71/hourly1!$F$8763+유형화!$G$72*hourly1!$G6552/hourly1!$F$8763+유형화!$G$74*hourly1!I6552/hourly1!$I$8763</f>
        <v>0.39752481143870377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443">
        <f>유형화!$F$71*hourly1!B6553/hourly1!$B$8763+유형화!$F$72*hourly1!C6553/hourly1!$C$8763+유형화!$F$73*hourly1!D6553/hourly1!$D$8763+유형화!$F$74*hourly1!E6553/hourly1!$E$8763</f>
        <v>76.355555136307558</v>
      </c>
      <c r="C6552" s="441">
        <f>hourly1!$F6553*유형화!$G$71/hourly1!$F$8763+유형화!$G$72*hourly1!$G6553/hourly1!$F$8763+유형화!$G$74*hourly1!I6553/hourly1!$I$8763</f>
        <v>0.31811823135598222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443">
        <f>유형화!$F$71*hourly1!B6554/hourly1!$B$8763+유형화!$F$72*hourly1!C6554/hourly1!$C$8763+유형화!$F$73*hourly1!D6554/hourly1!$D$8763+유형화!$F$74*hourly1!E6554/hourly1!$E$8763</f>
        <v>75.690781782861634</v>
      </c>
      <c r="C6553" s="441">
        <f>hourly1!$F6554*유형화!$G$71/hourly1!$F$8763+유형화!$G$72*hourly1!$G6554/hourly1!$F$8763+유형화!$G$74*hourly1!I6554/hourly1!$I$8763</f>
        <v>0.29440054203088944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443">
        <f>유형화!$F$71*hourly1!B6555/hourly1!$B$8763+유형화!$F$72*hourly1!C6555/hourly1!$C$8763+유형화!$F$73*hourly1!D6555/hourly1!$D$8763+유형화!$F$74*hourly1!E6555/hourly1!$E$8763</f>
        <v>75.882758604470766</v>
      </c>
      <c r="C6554" s="441">
        <f>hourly1!$F6555*유형화!$G$71/hourly1!$F$8763+유형화!$G$72*hourly1!$G6555/hourly1!$F$8763+유형화!$G$74*hourly1!I6555/hourly1!$I$8763</f>
        <v>0.25148620862300658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443">
        <f>유형화!$F$71*hourly1!B6556/hourly1!$B$8763+유형화!$F$72*hourly1!C6556/hourly1!$C$8763+유형화!$F$73*hourly1!D6556/hourly1!$D$8763+유형화!$F$74*hourly1!E6556/hourly1!$E$8763</f>
        <v>75.705537198536646</v>
      </c>
      <c r="C6555" s="441">
        <f>hourly1!$F6556*유형화!$G$71/hourly1!$F$8763+유형화!$G$72*hourly1!$G6556/hourly1!$F$8763+유형화!$G$74*hourly1!I6556/hourly1!$I$8763</f>
        <v>0.23708507192762962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443">
        <f>유형화!$F$71*hourly1!B6557/hourly1!$B$8763+유형화!$F$72*hourly1!C6557/hourly1!$C$8763+유형화!$F$73*hourly1!D6557/hourly1!$D$8763+유형화!$F$74*hourly1!E6557/hourly1!$E$8763</f>
        <v>75.819774356642469</v>
      </c>
      <c r="C6556" s="441">
        <f>hourly1!$F6557*유형화!$G$71/hourly1!$F$8763+유형화!$G$72*hourly1!$G6557/hourly1!$F$8763+유형화!$G$74*hourly1!I6557/hourly1!$I$8763</f>
        <v>0.23363749749680951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443">
        <f>유형화!$F$71*hourly1!B6558/hourly1!$B$8763+유형화!$F$72*hourly1!C6558/hourly1!$C$8763+유형화!$F$73*hourly1!D6558/hourly1!$D$8763+유형화!$F$74*hourly1!E6558/hourly1!$E$8763</f>
        <v>75.872714683553539</v>
      </c>
      <c r="C6557" s="441">
        <f>hourly1!$F6558*유형화!$G$71/hourly1!$F$8763+유형화!$G$72*hourly1!$G6558/hourly1!$F$8763+유형화!$G$74*hourly1!I6558/hourly1!$I$8763</f>
        <v>0.23365562922049238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443">
        <f>유형화!$F$71*hourly1!B6559/hourly1!$B$8763+유형화!$F$72*hourly1!C6559/hourly1!$C$8763+유형화!$F$73*hourly1!D6559/hourly1!$D$8763+유형화!$F$74*hourly1!E6559/hourly1!$E$8763</f>
        <v>75.962787656271885</v>
      </c>
      <c r="C6558" s="441">
        <f>hourly1!$F6559*유형화!$G$71/hourly1!$F$8763+유형화!$G$72*hourly1!$G6559/hourly1!$F$8763+유형화!$G$74*hourly1!I6559/hourly1!$I$8763</f>
        <v>0.23211558489056364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443">
        <f>유형화!$F$71*hourly1!B6560/hourly1!$B$8763+유형화!$F$72*hourly1!C6560/hourly1!$C$8763+유형화!$F$73*hourly1!D6560/hourly1!$D$8763+유형화!$F$74*hourly1!E6560/hourly1!$E$8763</f>
        <v>77.054439498536098</v>
      </c>
      <c r="C6559" s="441">
        <f>hourly1!$F6560*유형화!$G$71/hourly1!$F$8763+유형화!$G$72*hourly1!$G6560/hourly1!$F$8763+유형화!$G$74*hourly1!I6560/hourly1!$I$8763</f>
        <v>0.36981765777366188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443">
        <f>유형화!$F$71*hourly1!B6561/hourly1!$B$8763+유형화!$F$72*hourly1!C6561/hourly1!$C$8763+유형화!$F$73*hourly1!D6561/hourly1!$D$8763+유형화!$F$74*hourly1!E6561/hourly1!$E$8763</f>
        <v>83.827945810688433</v>
      </c>
      <c r="C6560" s="441">
        <f>hourly1!$F6561*유형화!$G$71/hourly1!$F$8763+유형화!$G$72*hourly1!$G6561/hourly1!$F$8763+유형화!$G$74*hourly1!I6561/hourly1!$I$8763</f>
        <v>0.61659278210416057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443">
        <f>유형화!$F$71*hourly1!B6562/hourly1!$B$8763+유형화!$F$72*hourly1!C6562/hourly1!$C$8763+유형화!$F$73*hourly1!D6562/hourly1!$D$8763+유형화!$F$74*hourly1!E6562/hourly1!$E$8763</f>
        <v>195.9684292221242</v>
      </c>
      <c r="C6561" s="441">
        <f>hourly1!$F6562*유형화!$G$71/hourly1!$F$8763+유형화!$G$72*hourly1!$G6562/hourly1!$F$8763+유형화!$G$74*hourly1!I6562/hourly1!$I$8763</f>
        <v>0.54087458272230726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443">
        <f>유형화!$F$71*hourly1!B6563/hourly1!$B$8763+유형화!$F$72*hourly1!C6563/hourly1!$C$8763+유형화!$F$73*hourly1!D6563/hourly1!$D$8763+유형화!$F$74*hourly1!E6563/hourly1!$E$8763</f>
        <v>326.66283147808451</v>
      </c>
      <c r="C6562" s="441">
        <f>hourly1!$F6563*유형화!$G$71/hourly1!$F$8763+유형화!$G$72*hourly1!$G6563/hourly1!$F$8763+유형화!$G$74*hourly1!I6563/hourly1!$I$8763</f>
        <v>0.48490862224726516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443">
        <f>유형화!$F$71*hourly1!B6564/hourly1!$B$8763+유형화!$F$72*hourly1!C6564/hourly1!$C$8763+유형화!$F$73*hourly1!D6564/hourly1!$D$8763+유형화!$F$74*hourly1!E6564/hourly1!$E$8763</f>
        <v>405.93747872785684</v>
      </c>
      <c r="C6563" s="441">
        <f>hourly1!$F6564*유형화!$G$71/hourly1!$F$8763+유형화!$G$72*hourly1!$G6564/hourly1!$F$8763+유형화!$G$74*hourly1!I6564/hourly1!$I$8763</f>
        <v>0.42101952301134937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443">
        <f>유형화!$F$71*hourly1!B6565/hourly1!$B$8763+유형화!$F$72*hourly1!C6565/hourly1!$C$8763+유형화!$F$73*hourly1!D6565/hourly1!$D$8763+유형화!$F$74*hourly1!E6565/hourly1!$E$8763</f>
        <v>483.99035023851985</v>
      </c>
      <c r="C6564" s="441">
        <f>hourly1!$F6565*유형화!$G$71/hourly1!$F$8763+유형화!$G$72*hourly1!$G6565/hourly1!$F$8763+유형화!$G$74*hourly1!I6565/hourly1!$I$8763</f>
        <v>0.39716842301032962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443">
        <f>유형화!$F$71*hourly1!B6566/hourly1!$B$8763+유형화!$F$72*hourly1!C6566/hourly1!$C$8763+유형화!$F$73*hourly1!D6566/hourly1!$D$8763+유형화!$F$74*hourly1!E6566/hourly1!$E$8763</f>
        <v>408.35165790209334</v>
      </c>
      <c r="C6565" s="441">
        <f>hourly1!$F6566*유형화!$G$71/hourly1!$F$8763+유형화!$G$72*hourly1!$G6566/hourly1!$F$8763+유형화!$G$74*hourly1!I6566/hourly1!$I$8763</f>
        <v>0.3852939632345781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443">
        <f>유형화!$F$71*hourly1!B6567/hourly1!$B$8763+유형화!$F$72*hourly1!C6567/hourly1!$C$8763+유형화!$F$73*hourly1!D6567/hourly1!$D$8763+유형화!$F$74*hourly1!E6567/hourly1!$E$8763</f>
        <v>239.62795714770022</v>
      </c>
      <c r="C6566" s="441">
        <f>hourly1!$F6567*유형화!$G$71/hourly1!$F$8763+유형화!$G$72*hourly1!$G6567/hourly1!$F$8763+유형화!$G$74*hourly1!I6567/hourly1!$I$8763</f>
        <v>0.46845229408923217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443">
        <f>유형화!$F$71*hourly1!B6568/hourly1!$B$8763+유형화!$F$72*hourly1!C6568/hourly1!$C$8763+유형화!$F$73*hourly1!D6568/hourly1!$D$8763+유형화!$F$74*hourly1!E6568/hourly1!$E$8763</f>
        <v>325.44052320281304</v>
      </c>
      <c r="C6567" s="441">
        <f>hourly1!$F6568*유형화!$G$71/hourly1!$F$8763+유형화!$G$72*hourly1!$G6568/hourly1!$F$8763+유형화!$G$74*hourly1!I6568/hourly1!$I$8763</f>
        <v>0.44069735514572245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443">
        <f>유형화!$F$71*hourly1!B6569/hourly1!$B$8763+유형화!$F$72*hourly1!C6569/hourly1!$C$8763+유형화!$F$73*hourly1!D6569/hourly1!$D$8763+유형화!$F$74*hourly1!E6569/hourly1!$E$8763</f>
        <v>475.63780251351295</v>
      </c>
      <c r="C6568" s="441">
        <f>hourly1!$F6569*유형화!$G$71/hourly1!$F$8763+유형화!$G$72*hourly1!$G6569/hourly1!$F$8763+유형화!$G$74*hourly1!I6569/hourly1!$I$8763</f>
        <v>0.34545771732641306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443">
        <f>유형화!$F$71*hourly1!B6570/hourly1!$B$8763+유형화!$F$72*hourly1!C6570/hourly1!$C$8763+유형화!$F$73*hourly1!D6570/hourly1!$D$8763+유형화!$F$74*hourly1!E6570/hourly1!$E$8763</f>
        <v>400.02200406006432</v>
      </c>
      <c r="C6569" s="441">
        <f>hourly1!$F6570*유형화!$G$71/hourly1!$F$8763+유형화!$G$72*hourly1!$G6570/hourly1!$F$8763+유형화!$G$74*hourly1!I6570/hourly1!$I$8763</f>
        <v>0.32960470862965197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443">
        <f>유형화!$F$71*hourly1!B6571/hourly1!$B$8763+유형화!$F$72*hourly1!C6571/hourly1!$C$8763+유형화!$F$73*hourly1!D6571/hourly1!$D$8763+유형화!$F$74*hourly1!E6571/hourly1!$E$8763</f>
        <v>343.57425369788507</v>
      </c>
      <c r="C6570" s="441">
        <f>hourly1!$F6571*유형화!$G$71/hourly1!$F$8763+유형화!$G$72*hourly1!$G6571/hourly1!$F$8763+유형화!$G$74*hourly1!I6571/hourly1!$I$8763</f>
        <v>0.34543321827501494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443">
        <f>유형화!$F$71*hourly1!B6572/hourly1!$B$8763+유형화!$F$72*hourly1!C6572/hourly1!$C$8763+유형화!$F$73*hourly1!D6572/hourly1!$D$8763+유형화!$F$74*hourly1!E6572/hourly1!$E$8763</f>
        <v>193.73351698997627</v>
      </c>
      <c r="C6571" s="441">
        <f>hourly1!$F6572*유형화!$G$71/hourly1!$F$8763+유형화!$G$72*hourly1!$G6572/hourly1!$F$8763+유형화!$G$74*hourly1!I6572/hourly1!$I$8763</f>
        <v>0.4406551488591558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443">
        <f>유형화!$F$71*hourly1!B6573/hourly1!$B$8763+유형화!$F$72*hourly1!C6573/hourly1!$C$8763+유형화!$F$73*hourly1!D6573/hourly1!$D$8763+유형화!$F$74*hourly1!E6573/hourly1!$E$8763</f>
        <v>143.44599653226834</v>
      </c>
      <c r="C6572" s="441">
        <f>hourly1!$F6573*유형화!$G$71/hourly1!$F$8763+유형화!$G$72*hourly1!$G6573/hourly1!$F$8763+유형화!$G$74*hourly1!I6573/hourly1!$I$8763</f>
        <v>0.53201247536777196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443">
        <f>유형화!$F$71*hourly1!B6574/hourly1!$B$8763+유형화!$F$72*hourly1!C6574/hourly1!$C$8763+유형화!$F$73*hourly1!D6574/hourly1!$D$8763+유형화!$F$74*hourly1!E6574/hourly1!$E$8763</f>
        <v>151.57274128018054</v>
      </c>
      <c r="C6573" s="441">
        <f>hourly1!$F6574*유형화!$G$71/hourly1!$F$8763+유형화!$G$72*hourly1!$G6574/hourly1!$F$8763+유형화!$G$74*hourly1!I6574/hourly1!$I$8763</f>
        <v>0.53604493433009948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443">
        <f>유형화!$F$71*hourly1!B6575/hourly1!$B$8763+유형화!$F$72*hourly1!C6575/hourly1!$C$8763+유형화!$F$73*hourly1!D6575/hourly1!$D$8763+유형화!$F$74*hourly1!E6575/hourly1!$E$8763</f>
        <v>80.399719274916777</v>
      </c>
      <c r="C6574" s="441">
        <f>hourly1!$F6575*유형화!$G$71/hourly1!$F$8763+유형화!$G$72*hourly1!$G6575/hourly1!$F$8763+유형화!$G$74*hourly1!I6575/hourly1!$I$8763</f>
        <v>0.46470600102676818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443">
        <f>유형화!$F$71*hourly1!B6576/hourly1!$B$8763+유형화!$F$72*hourly1!C6576/hourly1!$C$8763+유형화!$F$73*hourly1!D6576/hourly1!$D$8763+유형화!$F$74*hourly1!E6576/hourly1!$E$8763</f>
        <v>78.270493359282014</v>
      </c>
      <c r="C6575" s="441">
        <f>hourly1!$F6576*유형화!$G$71/hourly1!$F$8763+유형화!$G$72*hourly1!$G6576/hourly1!$F$8763+유형화!$G$74*hourly1!I6576/hourly1!$I$8763</f>
        <v>0.39724592248479929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443">
        <f>유형화!$F$71*hourly1!B6577/hourly1!$B$8763+유형화!$F$72*hourly1!C6577/hourly1!$C$8763+유형화!$F$73*hourly1!D6577/hourly1!$D$8763+유형화!$F$74*hourly1!E6577/hourly1!$E$8763</f>
        <v>76.141262703712897</v>
      </c>
      <c r="C6576" s="441">
        <f>hourly1!$F6577*유형화!$G$71/hourly1!$F$8763+유형화!$G$72*hourly1!$G6577/hourly1!$F$8763+유형화!$G$74*hourly1!I6577/hourly1!$I$8763</f>
        <v>0.3179575321327065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443">
        <f>유형화!$F$71*hourly1!B6578/hourly1!$B$8763+유형화!$F$72*hourly1!C6578/hourly1!$C$8763+유형화!$F$73*hourly1!D6578/hourly1!$D$8763+유형화!$F$74*hourly1!E6578/hourly1!$E$8763</f>
        <v>75.085871359332984</v>
      </c>
      <c r="C6577" s="441">
        <f>hourly1!$F6578*유형화!$G$71/hourly1!$F$8763+유형화!$G$72*hourly1!$G6578/hourly1!$F$8763+유형화!$G$74*hourly1!I6578/hourly1!$I$8763</f>
        <v>0.29427950216309384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443">
        <f>유형화!$F$71*hourly1!B6579/hourly1!$B$8763+유형화!$F$72*hourly1!C6579/hourly1!$C$8763+유형화!$F$73*hourly1!D6579/hourly1!$D$8763+유형화!$F$74*hourly1!E6579/hourly1!$E$8763</f>
        <v>75.085871359332984</v>
      </c>
      <c r="C6578" s="441">
        <f>hourly1!$F6579*유형화!$G$71/hourly1!$F$8763+유형화!$G$72*hourly1!$G6579/hourly1!$F$8763+유형화!$G$74*hourly1!I6579/hourly1!$I$8763</f>
        <v>0.25141265082759767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443">
        <f>유형화!$F$71*hourly1!B6580/hourly1!$B$8763+유형화!$F$72*hourly1!C6580/hourly1!$C$8763+유형화!$F$73*hourly1!D6580/hourly1!$D$8763+유형화!$F$74*hourly1!E6580/hourly1!$E$8763</f>
        <v>74.768210438129074</v>
      </c>
      <c r="C6579" s="441">
        <f>hourly1!$F6580*유형화!$G$71/hourly1!$F$8763+유형화!$G$72*hourly1!$G6580/hourly1!$F$8763+유형화!$G$74*hourly1!I6580/hourly1!$I$8763</f>
        <v>0.23702036774980492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443">
        <f>유형화!$F$71*hourly1!B6581/hourly1!$B$8763+유형화!$F$72*hourly1!C6581/hourly1!$C$8763+유형화!$F$73*hourly1!D6581/hourly1!$D$8763+유형화!$F$74*hourly1!E6581/hourly1!$E$8763</f>
        <v>74.768210438129074</v>
      </c>
      <c r="C6580" s="441">
        <f>hourly1!$F6581*유형화!$G$71/hourly1!$F$8763+유형화!$G$72*hourly1!$G6581/hourly1!$F$8763+유형화!$G$74*hourly1!I6581/hourly1!$I$8763</f>
        <v>0.23351572993441799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443">
        <f>유형화!$F$71*hourly1!B6582/hourly1!$B$8763+유형화!$F$72*hourly1!C6582/hourly1!$C$8763+유형화!$F$73*hourly1!D6582/hourly1!$D$8763+유형화!$F$74*hourly1!E6582/hourly1!$E$8763</f>
        <v>74.768210438129074</v>
      </c>
      <c r="C6581" s="441">
        <f>hourly1!$F6582*유형화!$G$71/hourly1!$F$8763+유형화!$G$72*hourly1!$G6582/hourly1!$F$8763+유형화!$G$74*hourly1!I6582/hourly1!$I$8763</f>
        <v>0.23356351521288635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443">
        <f>유형화!$F$71*hourly1!B6583/hourly1!$B$8763+유형화!$F$72*hourly1!C6583/hourly1!$C$8763+유형화!$F$73*hourly1!D6583/hourly1!$D$8763+유형화!$F$74*hourly1!E6583/hourly1!$E$8763</f>
        <v>74.768210438129074</v>
      </c>
      <c r="C6582" s="441">
        <f>hourly1!$F6583*유형화!$G$71/hourly1!$F$8763+유형화!$G$72*hourly1!$G6583/hourly1!$F$8763+유형화!$G$74*hourly1!I6583/hourly1!$I$8763</f>
        <v>0.23208114067968794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443">
        <f>유형화!$F$71*hourly1!B6584/hourly1!$B$8763+유형화!$F$72*hourly1!C6584/hourly1!$C$8763+유형화!$F$73*hourly1!D6584/hourly1!$D$8763+유형화!$F$74*hourly1!E6584/hourly1!$E$8763</f>
        <v>76.001505738991526</v>
      </c>
      <c r="C6583" s="441">
        <f>hourly1!$F6584*유형화!$G$71/hourly1!$F$8763+유형화!$G$72*hourly1!$G6584/hourly1!$F$8763+유형화!$G$74*hourly1!I6584/hourly1!$I$8763</f>
        <v>0.36981796097974351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443">
        <f>유형화!$F$71*hourly1!B6585/hourly1!$B$8763+유형화!$F$72*hourly1!C6585/hourly1!$C$8763+유형화!$F$73*hourly1!D6585/hourly1!$D$8763+유형화!$F$74*hourly1!E6585/hourly1!$E$8763</f>
        <v>83.084871040384698</v>
      </c>
      <c r="C6584" s="441">
        <f>hourly1!$F6585*유형화!$G$71/hourly1!$F$8763+유형화!$G$72*hourly1!$G6585/hourly1!$F$8763+유형화!$G$74*hourly1!I6585/hourly1!$I$8763</f>
        <v>0.61660812433189216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443">
        <f>유형화!$F$71*hourly1!B6586/hourly1!$B$8763+유형화!$F$72*hourly1!C6586/hourly1!$C$8763+유형화!$F$73*hourly1!D6586/hourly1!$D$8763+유형화!$F$74*hourly1!E6586/hourly1!$E$8763</f>
        <v>194.88133001568423</v>
      </c>
      <c r="C6585" s="441">
        <f>hourly1!$F6586*유형화!$G$71/hourly1!$F$8763+유형화!$G$72*hourly1!$G6586/hourly1!$F$8763+유형화!$G$74*hourly1!I6586/hourly1!$I$8763</f>
        <v>0.5408646375628291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443">
        <f>유형화!$F$71*hourly1!B6587/hourly1!$B$8763+유형화!$F$72*hourly1!C6587/hourly1!$C$8763+유형화!$F$73*hourly1!D6587/hourly1!$D$8763+유형화!$F$74*hourly1!E6587/hourly1!$E$8763</f>
        <v>326.67565300053906</v>
      </c>
      <c r="C6586" s="441">
        <f>hourly1!$F6587*유형화!$G$71/hourly1!$F$8763+유형화!$G$72*hourly1!$G6587/hourly1!$F$8763+유형화!$G$74*hourly1!I6587/hourly1!$I$8763</f>
        <v>0.48500995371975342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443">
        <f>유형화!$F$71*hourly1!B6588/hourly1!$B$8763+유형화!$F$72*hourly1!C6588/hourly1!$C$8763+유형화!$F$73*hourly1!D6588/hourly1!$D$8763+유형화!$F$74*hourly1!E6588/hourly1!$E$8763</f>
        <v>405.94063078420879</v>
      </c>
      <c r="C6587" s="441">
        <f>hourly1!$F6588*유형화!$G$71/hourly1!$F$8763+유형화!$G$72*hourly1!$G6588/hourly1!$F$8763+유형화!$G$74*hourly1!I6588/hourly1!$I$8763</f>
        <v>0.42123995383271007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443">
        <f>유형화!$F$71*hourly1!B6589/hourly1!$B$8763+유형화!$F$72*hourly1!C6589/hourly1!$C$8763+유형화!$F$73*hourly1!D6589/hourly1!$D$8763+유형화!$F$74*hourly1!E6589/hourly1!$E$8763</f>
        <v>483.99251164858981</v>
      </c>
      <c r="C6588" s="441">
        <f>hourly1!$F6589*유형화!$G$71/hourly1!$F$8763+유형화!$G$72*hourly1!$G6589/hourly1!$F$8763+유형화!$G$74*hourly1!I6589/hourly1!$I$8763</f>
        <v>0.39731456834168605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443">
        <f>유형화!$F$71*hourly1!B6590/hourly1!$B$8763+유형화!$F$72*hourly1!C6590/hourly1!$C$8763+유형화!$F$73*hourly1!D6590/hourly1!$D$8763+유형화!$F$74*hourly1!E6590/hourly1!$E$8763</f>
        <v>408.35127396740984</v>
      </c>
      <c r="C6589" s="441">
        <f>hourly1!$F6590*유형화!$G$71/hourly1!$F$8763+유형화!$G$72*hourly1!$G6590/hourly1!$F$8763+유형화!$G$74*hourly1!I6590/hourly1!$I$8763</f>
        <v>0.38531967511030163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443">
        <f>유형화!$F$71*hourly1!B6591/hourly1!$B$8763+유형화!$F$72*hourly1!C6591/hourly1!$C$8763+유형화!$F$73*hourly1!D6591/hourly1!$D$8763+유형화!$F$74*hourly1!E6591/hourly1!$E$8763</f>
        <v>239.62933172866576</v>
      </c>
      <c r="C6590" s="441">
        <f>hourly1!$F6591*유형화!$G$71/hourly1!$F$8763+유형화!$G$72*hourly1!$G6591/hourly1!$F$8763+유형화!$G$74*hourly1!I6591/hourly1!$I$8763</f>
        <v>0.46860359392397666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443">
        <f>유형화!$F$71*hourly1!B6592/hourly1!$B$8763+유형화!$F$72*hourly1!C6592/hourly1!$C$8763+유형화!$F$73*hourly1!D6592/hourly1!$D$8763+유형화!$F$74*hourly1!E6592/hourly1!$E$8763</f>
        <v>325.44099245631509</v>
      </c>
      <c r="C6591" s="441">
        <f>hourly1!$F6592*유형화!$G$71/hourly1!$F$8763+유형화!$G$72*hourly1!$G6592/hourly1!$F$8763+유형화!$G$74*hourly1!I6592/hourly1!$I$8763</f>
        <v>0.44077267153640487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443">
        <f>유형화!$F$71*hourly1!B6593/hourly1!$B$8763+유형화!$F$72*hourly1!C6593/hourly1!$C$8763+유형화!$F$73*hourly1!D6593/hourly1!$D$8763+유형화!$F$74*hourly1!E6593/hourly1!$E$8763</f>
        <v>475.63875524032005</v>
      </c>
      <c r="C6592" s="441">
        <f>hourly1!$F6593*유형화!$G$71/hourly1!$F$8763+유형화!$G$72*hourly1!$G6593/hourly1!$F$8763+유형화!$G$74*hourly1!I6593/hourly1!$I$8763</f>
        <v>0.34551520519949375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443">
        <f>유형화!$F$71*hourly1!B6594/hourly1!$B$8763+유형화!$F$72*hourly1!C6594/hourly1!$C$8763+유형화!$F$73*hourly1!D6594/hourly1!$D$8763+유형화!$F$74*hourly1!E6594/hourly1!$E$8763</f>
        <v>400.02313690437734</v>
      </c>
      <c r="C6593" s="441">
        <f>hourly1!$F6594*유형화!$G$71/hourly1!$F$8763+유형화!$G$72*hourly1!$G6594/hourly1!$F$8763+유형화!$G$74*hourly1!I6594/hourly1!$I$8763</f>
        <v>0.3296661988230104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443">
        <f>유형화!$F$71*hourly1!B6595/hourly1!$B$8763+유형화!$F$72*hourly1!C6595/hourly1!$C$8763+유형화!$F$73*hourly1!D6595/hourly1!$D$8763+유형화!$F$74*hourly1!E6595/hourly1!$E$8763</f>
        <v>343.5759600742561</v>
      </c>
      <c r="C6594" s="441">
        <f>hourly1!$F6595*유형화!$G$71/hourly1!$F$8763+유형화!$G$72*hourly1!$G6595/hourly1!$F$8763+유형화!$G$74*hourly1!I6595/hourly1!$I$8763</f>
        <v>0.34552205765693966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443">
        <f>유형화!$F$71*hourly1!B6596/hourly1!$B$8763+유형화!$F$72*hourly1!C6596/hourly1!$C$8763+유형화!$F$73*hourly1!D6596/hourly1!$D$8763+유형화!$F$74*hourly1!E6596/hourly1!$E$8763</f>
        <v>193.73509064818509</v>
      </c>
      <c r="C6595" s="441">
        <f>hourly1!$F6596*유형화!$G$71/hourly1!$F$8763+유형화!$G$72*hourly1!$G6596/hourly1!$F$8763+유형화!$G$74*hourly1!I6596/hourly1!$I$8763</f>
        <v>0.44079341083238988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443">
        <f>유형화!$F$71*hourly1!B6597/hourly1!$B$8763+유형화!$F$72*hourly1!C6597/hourly1!$C$8763+유형화!$F$73*hourly1!D6597/hourly1!$D$8763+유형화!$F$74*hourly1!E6597/hourly1!$E$8763</f>
        <v>143.44678810130711</v>
      </c>
      <c r="C6596" s="441">
        <f>hourly1!$F6597*유형화!$G$71/hourly1!$F$8763+유형화!$G$72*hourly1!$G6597/hourly1!$F$8763+유형화!$G$74*hourly1!I6597/hourly1!$I$8763</f>
        <v>0.53220288878705024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443">
        <f>유형화!$F$71*hourly1!B6598/hourly1!$B$8763+유형화!$F$72*hourly1!C6598/hourly1!$C$8763+유형화!$F$73*hourly1!D6598/hourly1!$D$8763+유형화!$F$74*hourly1!E6598/hourly1!$E$8763</f>
        <v>151.57343805053205</v>
      </c>
      <c r="C6597" s="441">
        <f>hourly1!$F6598*유형화!$G$71/hourly1!$F$8763+유형화!$G$72*hourly1!$G6598/hourly1!$F$8763+유형화!$G$74*hourly1!I6598/hourly1!$I$8763</f>
        <v>0.53624153315344347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443">
        <f>유형화!$F$71*hourly1!B6599/hourly1!$B$8763+유형화!$F$72*hourly1!C6599/hourly1!$C$8763+유형화!$F$73*hourly1!D6599/hourly1!$D$8763+유형화!$F$74*hourly1!E6599/hourly1!$E$8763</f>
        <v>80.399719274916777</v>
      </c>
      <c r="C6598" s="441">
        <f>hourly1!$F6599*유형화!$G$71/hourly1!$F$8763+유형화!$G$72*hourly1!$G6599/hourly1!$F$8763+유형화!$G$74*hourly1!I6599/hourly1!$I$8763</f>
        <v>0.46487167282978303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443">
        <f>유형화!$F$71*hourly1!B6600/hourly1!$B$8763+유형화!$F$72*hourly1!C6600/hourly1!$C$8763+유형화!$F$73*hourly1!D6600/hourly1!$D$8763+유형화!$F$74*hourly1!E6600/hourly1!$E$8763</f>
        <v>78.270493359282014</v>
      </c>
      <c r="C6599" s="441">
        <f>hourly1!$F6600*유형화!$G$71/hourly1!$F$8763+유형화!$G$72*hourly1!$G6600/hourly1!$F$8763+유형화!$G$74*hourly1!I6600/hourly1!$I$8763</f>
        <v>0.3973752701992328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443">
        <f>유형화!$F$71*hourly1!B6601/hourly1!$B$8763+유형화!$F$72*hourly1!C6601/hourly1!$C$8763+유형화!$F$73*hourly1!D6601/hourly1!$D$8763+유형화!$F$74*hourly1!E6601/hourly1!$E$8763</f>
        <v>76.141262703712897</v>
      </c>
      <c r="C6600" s="441">
        <f>hourly1!$F6601*유형화!$G$71/hourly1!$F$8763+유형화!$G$72*hourly1!$G6601/hourly1!$F$8763+유형화!$G$74*hourly1!I6601/hourly1!$I$8763</f>
        <v>0.31804910036936607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443">
        <f>유형화!$F$71*hourly1!B6602/hourly1!$B$8763+유형화!$F$72*hourly1!C6602/hourly1!$C$8763+유형화!$F$73*hourly1!D6602/hourly1!$D$8763+유형화!$F$74*hourly1!E6602/hourly1!$E$8763</f>
        <v>75.085871359332984</v>
      </c>
      <c r="C6601" s="441">
        <f>hourly1!$F6602*유형화!$G$71/hourly1!$F$8763+유형화!$G$72*hourly1!$G6602/hourly1!$F$8763+유형화!$G$74*hourly1!I6602/hourly1!$I$8763</f>
        <v>0.29435882087405468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443">
        <f>유형화!$F$71*hourly1!B6603/hourly1!$B$8763+유형화!$F$72*hourly1!C6603/hourly1!$C$8763+유형화!$F$73*hourly1!D6603/hourly1!$D$8763+유형화!$F$74*hourly1!E6603/hourly1!$E$8763</f>
        <v>75.085871359332984</v>
      </c>
      <c r="C6602" s="441">
        <f>hourly1!$F6603*유형화!$G$71/hourly1!$F$8763+유형화!$G$72*hourly1!$G6603/hourly1!$F$8763+유형화!$G$74*hourly1!I6603/hourly1!$I$8763</f>
        <v>0.25146534804458887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443">
        <f>유형화!$F$71*hourly1!B6604/hourly1!$B$8763+유형화!$F$72*hourly1!C6604/hourly1!$C$8763+유형화!$F$73*hourly1!D6604/hourly1!$D$8763+유형화!$F$74*hourly1!E6604/hourly1!$E$8763</f>
        <v>74.768210438129074</v>
      </c>
      <c r="C6603" s="441">
        <f>hourly1!$F6604*유형화!$G$71/hourly1!$F$8763+유형화!$G$72*hourly1!$G6604/hourly1!$F$8763+유형화!$G$74*hourly1!I6604/hourly1!$I$8763</f>
        <v>0.23707288304314711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443">
        <f>유형화!$F$71*hourly1!B6605/hourly1!$B$8763+유형화!$F$72*hourly1!C6605/hourly1!$C$8763+유형화!$F$73*hourly1!D6605/hourly1!$D$8763+유형화!$F$74*hourly1!E6605/hourly1!$E$8763</f>
        <v>75.052871936291098</v>
      </c>
      <c r="C6604" s="441">
        <f>hourly1!$F6605*유형화!$G$71/hourly1!$F$8763+유형화!$G$72*hourly1!$G6605/hourly1!$F$8763+유형화!$G$74*hourly1!I6605/hourly1!$I$8763</f>
        <v>0.23363100888666222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443">
        <f>유형화!$F$71*hourly1!B6606/hourly1!$B$8763+유형화!$F$72*hourly1!C6606/hourly1!$C$8763+유형화!$F$73*hourly1!D6606/hourly1!$D$8763+유형화!$F$74*hourly1!E6606/hourly1!$E$8763</f>
        <v>75.46243544487784</v>
      </c>
      <c r="C6605" s="441">
        <f>hourly1!$F6606*유형화!$G$71/hourly1!$F$8763+유형화!$G$72*hourly1!$G6606/hourly1!$F$8763+유형화!$G$74*hourly1!I6606/hourly1!$I$8763</f>
        <v>0.23366927349416669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443">
        <f>유형화!$F$71*hourly1!B6607/hourly1!$B$8763+유형화!$F$72*hourly1!C6607/hourly1!$C$8763+유형화!$F$73*hourly1!D6607/hourly1!$D$8763+유형화!$F$74*hourly1!E6607/hourly1!$E$8763</f>
        <v>75.820897721086723</v>
      </c>
      <c r="C6606" s="441">
        <f>hourly1!$F6607*유형화!$G$71/hourly1!$F$8763+유형화!$G$72*hourly1!$G6607/hourly1!$F$8763+유형화!$G$74*hourly1!I6607/hourly1!$I$8763</f>
        <v>0.2321381434230386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443">
        <f>유형화!$F$71*hourly1!B6608/hourly1!$B$8763+유형화!$F$72*hourly1!C6608/hourly1!$C$8763+유형화!$F$73*hourly1!D6608/hourly1!$D$8763+유형화!$F$74*hourly1!E6608/hourly1!$E$8763</f>
        <v>77.124078614211413</v>
      </c>
      <c r="C6607" s="441">
        <f>hourly1!$F6608*유형화!$G$71/hourly1!$F$8763+유형화!$G$72*hourly1!$G6608/hourly1!$F$8763+유형화!$G$74*hourly1!I6608/hourly1!$I$8763</f>
        <v>0.3698742966697145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443">
        <f>유형화!$F$71*hourly1!B6609/hourly1!$B$8763+유형화!$F$72*hourly1!C6609/hourly1!$C$8763+유형화!$F$73*hourly1!D6609/hourly1!$D$8763+유형화!$F$74*hourly1!E6609/hourly1!$E$8763</f>
        <v>84.011115834249324</v>
      </c>
      <c r="C6608" s="441">
        <f>hourly1!$F6609*유형화!$G$71/hourly1!$F$8763+유형화!$G$72*hourly1!$G6609/hourly1!$F$8763+유형화!$G$74*hourly1!I6609/hourly1!$I$8763</f>
        <v>0.61673486447402281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443">
        <f>유형화!$F$71*hourly1!B6610/hourly1!$B$8763+유형화!$F$72*hourly1!C6610/hourly1!$C$8763+유형화!$F$73*hourly1!D6610/hourly1!$D$8763+유형화!$F$74*hourly1!E6610/hourly1!$E$8763</f>
        <v>195.91410483437886</v>
      </c>
      <c r="C6609" s="441">
        <f>hourly1!$F6610*유형화!$G$71/hourly1!$F$8763+유형화!$G$72*hourly1!$G6610/hourly1!$F$8763+유형화!$G$74*hourly1!I6610/hourly1!$I$8763</f>
        <v>0.54094559358663086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443">
        <f>유형화!$F$71*hourly1!B6611/hourly1!$B$8763+유형화!$F$72*hourly1!C6611/hourly1!$C$8763+유형화!$F$73*hourly1!D6611/hourly1!$D$8763+유형화!$F$74*hourly1!E6611/hourly1!$E$8763</f>
        <v>326.80507690834696</v>
      </c>
      <c r="C6610" s="441">
        <f>hourly1!$F6611*유형화!$G$71/hourly1!$F$8763+유형화!$G$72*hourly1!$G6611/hourly1!$F$8763+유형화!$G$74*hourly1!I6611/hourly1!$I$8763</f>
        <v>0.48502475017653857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443">
        <f>유형화!$F$71*hourly1!B6612/hourly1!$B$8763+유형화!$F$72*hourly1!C6612/hourly1!$C$8763+유형화!$F$73*hourly1!D6612/hourly1!$D$8763+유형화!$F$74*hourly1!E6612/hourly1!$E$8763</f>
        <v>405.93973967654841</v>
      </c>
      <c r="C6611" s="441">
        <f>hourly1!$F6612*유형화!$G$71/hourly1!$F$8763+유형화!$G$72*hourly1!$G6612/hourly1!$F$8763+유형화!$G$74*hourly1!I6612/hourly1!$I$8763</f>
        <v>0.42120229563736944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443">
        <f>유형화!$F$71*hourly1!B6613/hourly1!$B$8763+유형화!$F$72*hourly1!C6613/hourly1!$C$8763+유형화!$F$73*hourly1!D6613/hourly1!$D$8763+유형화!$F$74*hourly1!E6613/hourly1!$E$8763</f>
        <v>483.99042133753528</v>
      </c>
      <c r="C6612" s="441">
        <f>hourly1!$F6613*유형화!$G$71/hourly1!$F$8763+유형화!$G$72*hourly1!$G6613/hourly1!$F$8763+유형화!$G$74*hourly1!I6613/hourly1!$I$8763</f>
        <v>0.39722227241043107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443">
        <f>유형화!$F$71*hourly1!B6614/hourly1!$B$8763+유형화!$F$72*hourly1!C6614/hourly1!$C$8763+유형화!$F$73*hourly1!D6614/hourly1!$D$8763+유형화!$F$74*hourly1!E6614/hourly1!$E$8763</f>
        <v>408.34833046816982</v>
      </c>
      <c r="C6613" s="441">
        <f>hourly1!$F6614*유형화!$G$71/hourly1!$F$8763+유형화!$G$72*hourly1!$G6614/hourly1!$F$8763+유형화!$G$74*hourly1!I6614/hourly1!$I$8763</f>
        <v>0.38519742241818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443">
        <f>유형화!$F$71*hourly1!B6615/hourly1!$B$8763+유형화!$F$72*hourly1!C6615/hourly1!$C$8763+유형화!$F$73*hourly1!D6615/hourly1!$D$8763+유형화!$F$74*hourly1!E6615/hourly1!$E$8763</f>
        <v>239.62567723927117</v>
      </c>
      <c r="C6614" s="441">
        <f>hourly1!$F6615*유형화!$G$71/hourly1!$F$8763+유형화!$G$72*hourly1!$G6615/hourly1!$F$8763+유형화!$G$74*hourly1!I6615/hourly1!$I$8763</f>
        <v>0.46834962850998529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443">
        <f>유형화!$F$71*hourly1!B6616/hourly1!$B$8763+유형화!$F$72*hourly1!C6616/hourly1!$C$8763+유형화!$F$73*hourly1!D6616/hourly1!$D$8763+유형화!$F$74*hourly1!E6616/hourly1!$E$8763</f>
        <v>325.4373948461328</v>
      </c>
      <c r="C6615" s="441">
        <f>hourly1!$F6616*유형화!$G$71/hourly1!$F$8763+유형화!$G$72*hourly1!$G6616/hourly1!$F$8763+유형화!$G$74*hourly1!I6616/hourly1!$I$8763</f>
        <v>0.44056115497384418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443">
        <f>유형화!$F$71*hourly1!B6617/hourly1!$B$8763+유형화!$F$72*hourly1!C6617/hourly1!$C$8763+유형화!$F$73*hourly1!D6617/hourly1!$D$8763+유형화!$F$74*hourly1!E6617/hourly1!$E$8763</f>
        <v>475.63537566711852</v>
      </c>
      <c r="C6616" s="441">
        <f>hourly1!$F6617*유형화!$G$71/hourly1!$F$8763+유형화!$G$72*hourly1!$G6617/hourly1!$F$8763+유형화!$G$74*hourly1!I6617/hourly1!$I$8763</f>
        <v>0.34539677290400095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443">
        <f>유형화!$F$71*hourly1!B6618/hourly1!$B$8763+유형화!$F$72*hourly1!C6618/hourly1!$C$8763+유형화!$F$73*hourly1!D6618/hourly1!$D$8763+유형화!$F$74*hourly1!E6618/hourly1!$E$8763</f>
        <v>400.02044936159297</v>
      </c>
      <c r="C6617" s="441">
        <f>hourly1!$F6618*유형화!$G$71/hourly1!$F$8763+유형화!$G$72*hourly1!$G6618/hourly1!$F$8763+유형화!$G$74*hourly1!I6618/hourly1!$I$8763</f>
        <v>0.32957535828094736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443">
        <f>유형화!$F$71*hourly1!B6619/hourly1!$B$8763+유형화!$F$72*hourly1!C6619/hourly1!$C$8763+유형화!$F$73*hourly1!D6619/hourly1!$D$8763+유형화!$F$74*hourly1!E6619/hourly1!$E$8763</f>
        <v>343.57355692753362</v>
      </c>
      <c r="C6618" s="441">
        <f>hourly1!$F6619*유형화!$G$71/hourly1!$F$8763+유형화!$G$72*hourly1!$G6619/hourly1!$F$8763+유형화!$G$74*hourly1!I6619/hourly1!$I$8763</f>
        <v>0.34544237509868081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443">
        <f>유형화!$F$71*hourly1!B6620/hourly1!$B$8763+유형화!$F$72*hourly1!C6620/hourly1!$C$8763+유형화!$F$73*hourly1!D6620/hourly1!$D$8763+유형화!$F$74*hourly1!E6620/hourly1!$E$8763</f>
        <v>193.73295767772134</v>
      </c>
      <c r="C6619" s="441">
        <f>hourly1!$F6620*유형화!$G$71/hourly1!$F$8763+유형화!$G$72*hourly1!$G6620/hourly1!$F$8763+유형화!$G$74*hourly1!I6620/hourly1!$I$8763</f>
        <v>0.44069062397070974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443">
        <f>유형화!$F$71*hourly1!B6621/hourly1!$B$8763+유형화!$F$72*hourly1!C6621/hourly1!$C$8763+유형화!$F$73*hourly1!D6621/hourly1!$D$8763+유형화!$F$74*hourly1!E6621/hourly1!$E$8763</f>
        <v>143.44573109594393</v>
      </c>
      <c r="C6620" s="441">
        <f>hourly1!$F6621*유형화!$G$71/hourly1!$F$8763+유형화!$G$72*hourly1!$G6621/hourly1!$F$8763+유형화!$G$74*hourly1!I6621/hourly1!$I$8763</f>
        <v>0.53207863493478913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443">
        <f>유형화!$F$71*hourly1!B6622/hourly1!$B$8763+유형화!$F$72*hourly1!C6622/hourly1!$C$8763+유형화!$F$73*hourly1!D6622/hourly1!$D$8763+유형화!$F$74*hourly1!E6622/hourly1!$E$8763</f>
        <v>151.57260856201836</v>
      </c>
      <c r="C6621" s="441">
        <f>hourly1!$F6622*유형화!$G$71/hourly1!$F$8763+유형화!$G$72*hourly1!$G6622/hourly1!$F$8763+유형화!$G$74*hourly1!I6622/hourly1!$I$8763</f>
        <v>0.53611612711807199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443">
        <f>유형화!$F$71*hourly1!B6623/hourly1!$B$8763+유형화!$F$72*hourly1!C6623/hourly1!$C$8763+유형화!$F$73*hourly1!D6623/hourly1!$D$8763+유형화!$F$74*hourly1!E6623/hourly1!$E$8763</f>
        <v>80.399719274916777</v>
      </c>
      <c r="C6622" s="441">
        <f>hourly1!$F6623*유형화!$G$71/hourly1!$F$8763+유형화!$G$72*hourly1!$G6623/hourly1!$F$8763+유형화!$G$74*hourly1!I6623/hourly1!$I$8763</f>
        <v>0.46476518685390678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443">
        <f>유형화!$F$71*hourly1!B6624/hourly1!$B$8763+유형화!$F$72*hourly1!C6624/hourly1!$C$8763+유형화!$F$73*hourly1!D6624/hourly1!$D$8763+유형화!$F$74*hourly1!E6624/hourly1!$E$8763</f>
        <v>78.270493359282014</v>
      </c>
      <c r="C6623" s="441">
        <f>hourly1!$F6624*유형화!$G$71/hourly1!$F$8763+유형화!$G$72*hourly1!$G6624/hourly1!$F$8763+유형화!$G$74*hourly1!I6624/hourly1!$I$8763</f>
        <v>0.39729067570245125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443">
        <f>유형화!$F$71*hourly1!B6625/hourly1!$B$8763+유형화!$F$72*hourly1!C6625/hourly1!$C$8763+유형화!$F$73*hourly1!D6625/hourly1!$D$8763+유형화!$F$74*hourly1!E6625/hourly1!$E$8763</f>
        <v>76.141262703712897</v>
      </c>
      <c r="C6624" s="441">
        <f>hourly1!$F6625*유형화!$G$71/hourly1!$F$8763+유형화!$G$72*hourly1!$G6625/hourly1!$F$8763+유형화!$G$74*hourly1!I6625/hourly1!$I$8763</f>
        <v>0.31798694312262732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443">
        <f>유형화!$F$71*hourly1!B6626/hourly1!$B$8763+유형화!$F$72*hourly1!C6626/hourly1!$C$8763+유형화!$F$73*hourly1!D6626/hourly1!$D$8763+유형화!$F$74*hourly1!E6626/hourly1!$E$8763</f>
        <v>75.085871359332984</v>
      </c>
      <c r="C6625" s="441">
        <f>hourly1!$F6626*유형화!$G$71/hourly1!$F$8763+유형화!$G$72*hourly1!$G6626/hourly1!$F$8763+유형화!$G$74*hourly1!I6626/hourly1!$I$8763</f>
        <v>0.29430515339760221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443">
        <f>유형화!$F$71*hourly1!B6627/hourly1!$B$8763+유형화!$F$72*hourly1!C6627/hourly1!$C$8763+유형화!$F$73*hourly1!D6627/hourly1!$D$8763+유형화!$F$74*hourly1!E6627/hourly1!$E$8763</f>
        <v>75.085871359332984</v>
      </c>
      <c r="C6626" s="441">
        <f>hourly1!$F6627*유형화!$G$71/hourly1!$F$8763+유형화!$G$72*hourly1!$G6627/hourly1!$F$8763+유형화!$G$74*hourly1!I6627/hourly1!$I$8763</f>
        <v>0.25143375397088064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443">
        <f>유형화!$F$71*hourly1!B6628/hourly1!$B$8763+유형화!$F$72*hourly1!C6628/hourly1!$C$8763+유형화!$F$73*hourly1!D6628/hourly1!$D$8763+유형화!$F$74*hourly1!E6628/hourly1!$E$8763</f>
        <v>74.768210438129074</v>
      </c>
      <c r="C6627" s="441">
        <f>hourly1!$F6628*유형화!$G$71/hourly1!$F$8763+유형화!$G$72*hourly1!$G6628/hourly1!$F$8763+유형화!$G$74*hourly1!I6628/hourly1!$I$8763</f>
        <v>0.23704535193093315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443">
        <f>유형화!$F$71*hourly1!B6629/hourly1!$B$8763+유형화!$F$72*hourly1!C6629/hourly1!$C$8763+유형화!$F$73*hourly1!D6629/hourly1!$D$8763+유형화!$F$74*hourly1!E6629/hourly1!$E$8763</f>
        <v>74.768210438129074</v>
      </c>
      <c r="C6628" s="441">
        <f>hourly1!$F6629*유형화!$G$71/hourly1!$F$8763+유형화!$G$72*hourly1!$G6629/hourly1!$F$8763+유형화!$G$74*hourly1!I6629/hourly1!$I$8763</f>
        <v>0.23357928192913233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443">
        <f>유형화!$F$71*hourly1!B6630/hourly1!$B$8763+유형화!$F$72*hourly1!C6630/hourly1!$C$8763+유형화!$F$73*hourly1!D6630/hourly1!$D$8763+유형화!$F$74*hourly1!E6630/hourly1!$E$8763</f>
        <v>74.854766379549361</v>
      </c>
      <c r="C6629" s="441">
        <f>hourly1!$F6630*유형화!$G$71/hourly1!$F$8763+유형화!$G$72*hourly1!$G6630/hourly1!$F$8763+유형화!$G$74*hourly1!I6630/hourly1!$I$8763</f>
        <v>0.2336397412218138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443">
        <f>유형화!$F$71*hourly1!B6631/hourly1!$B$8763+유형화!$F$72*hourly1!C6631/hourly1!$C$8763+유형화!$F$73*hourly1!D6631/hourly1!$D$8763+유형화!$F$74*hourly1!E6631/hourly1!$E$8763</f>
        <v>75.456425208104335</v>
      </c>
      <c r="C6630" s="441">
        <f>hourly1!$F6631*유형화!$G$71/hourly1!$F$8763+유형화!$G$72*hourly1!$G6631/hourly1!$F$8763+유형화!$G$74*hourly1!I6631/hourly1!$I$8763</f>
        <v>0.23213098775951158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443">
        <f>유형화!$F$71*hourly1!B6632/hourly1!$B$8763+유형화!$F$72*hourly1!C6632/hourly1!$C$8763+유형화!$F$73*hourly1!D6632/hourly1!$D$8763+유형화!$F$74*hourly1!E6632/hourly1!$E$8763</f>
        <v>76.966779152409003</v>
      </c>
      <c r="C6631" s="441">
        <f>hourly1!$F6632*유형화!$G$71/hourly1!$F$8763+유형화!$G$72*hourly1!$G6632/hourly1!$F$8763+유형화!$G$74*hourly1!I6632/hourly1!$I$8763</f>
        <v>0.36989212518731568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443">
        <f>유형화!$F$71*hourly1!B6633/hourly1!$B$8763+유형화!$F$72*hourly1!C6633/hourly1!$C$8763+유형화!$F$73*hourly1!D6633/hourly1!$D$8763+유형화!$F$74*hourly1!E6633/hourly1!$E$8763</f>
        <v>83.96580206172986</v>
      </c>
      <c r="C6632" s="441">
        <f>hourly1!$F6633*유형화!$G$71/hourly1!$F$8763+유형화!$G$72*hourly1!$G6633/hourly1!$F$8763+유형화!$G$74*hourly1!I6633/hourly1!$I$8763</f>
        <v>0.61678695527884997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443">
        <f>유형화!$F$71*hourly1!B6634/hourly1!$B$8763+유형화!$F$72*hourly1!C6634/hourly1!$C$8763+유형화!$F$73*hourly1!D6634/hourly1!$D$8763+유형화!$F$74*hourly1!E6634/hourly1!$E$8763</f>
        <v>196.10690166463297</v>
      </c>
      <c r="C6633" s="441">
        <f>hourly1!$F6634*유형화!$G$71/hourly1!$F$8763+유형화!$G$72*hourly1!$G6634/hourly1!$F$8763+유형화!$G$74*hourly1!I6634/hourly1!$I$8763</f>
        <v>0.54101472457324695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443">
        <f>유형화!$F$71*hourly1!B6635/hourly1!$B$8763+유형화!$F$72*hourly1!C6635/hourly1!$C$8763+유형화!$F$73*hourly1!D6635/hourly1!$D$8763+유형화!$F$74*hourly1!E6635/hourly1!$E$8763</f>
        <v>326.89486548500349</v>
      </c>
      <c r="C6634" s="441">
        <f>hourly1!$F6635*유형화!$G$71/hourly1!$F$8763+유형화!$G$72*hourly1!$G6635/hourly1!$F$8763+유형화!$G$74*hourly1!I6635/hourly1!$I$8763</f>
        <v>0.48508557331651814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443">
        <f>유형화!$F$71*hourly1!B6636/hourly1!$B$8763+유형화!$F$72*hourly1!C6636/hourly1!$C$8763+유형화!$F$73*hourly1!D6636/hourly1!$D$8763+유형화!$F$74*hourly1!E6636/hourly1!$E$8763</f>
        <v>405.9410194588267</v>
      </c>
      <c r="C6635" s="441">
        <f>hourly1!$F6636*유형화!$G$71/hourly1!$F$8763+유형화!$G$72*hourly1!$G6636/hourly1!$F$8763+유형화!$G$74*hourly1!I6636/hourly1!$I$8763</f>
        <v>0.42128676885171779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443">
        <f>유형화!$F$71*hourly1!B6637/hourly1!$B$8763+유형화!$F$72*hourly1!C6637/hourly1!$C$8763+유형화!$F$73*hourly1!D6637/hourly1!$D$8763+유형화!$F$74*hourly1!E6637/hourly1!$E$8763</f>
        <v>483.99200447561282</v>
      </c>
      <c r="C6636" s="441">
        <f>hourly1!$F6637*유형화!$G$71/hourly1!$F$8763+유형화!$G$72*hourly1!$G6637/hourly1!$F$8763+유형화!$G$74*hourly1!I6637/hourly1!$I$8763</f>
        <v>0.39731177884573421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443">
        <f>유형화!$F$71*hourly1!B6638/hourly1!$B$8763+유형화!$F$72*hourly1!C6638/hourly1!$C$8763+유형화!$F$73*hourly1!D6638/hourly1!$D$8763+유형화!$F$74*hourly1!E6638/hourly1!$E$8763</f>
        <v>408.35049187823978</v>
      </c>
      <c r="C6637" s="441">
        <f>hourly1!$F6638*유형화!$G$71/hourly1!$F$8763+유형화!$G$72*hourly1!$G6638/hourly1!$F$8763+유형화!$G$74*hourly1!I6638/hourly1!$I$8763</f>
        <v>0.38530597019541091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443">
        <f>유형화!$F$71*hourly1!B6639/hourly1!$B$8763+유형화!$F$72*hourly1!C6639/hourly1!$C$8763+유형화!$F$73*hourly1!D6639/hourly1!$D$8763+유형화!$F$74*hourly1!E6639/hourly1!$E$8763</f>
        <v>239.6280756460593</v>
      </c>
      <c r="C6638" s="441">
        <f>hourly1!$F6639*유형화!$G$71/hourly1!$F$8763+유형화!$G$72*hourly1!$G6639/hourly1!$F$8763+유형화!$G$74*hourly1!I6639/hourly1!$I$8763</f>
        <v>0.46854404424954077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443">
        <f>유형화!$F$71*hourly1!B6640/hourly1!$B$8763+유형화!$F$72*hourly1!C6640/hourly1!$C$8763+유형화!$F$73*hourly1!D6640/hourly1!$D$8763+유형화!$F$74*hourly1!E6640/hourly1!$E$8763</f>
        <v>325.44045684373197</v>
      </c>
      <c r="C6639" s="441">
        <f>hourly1!$F6640*유형화!$G$71/hourly1!$F$8763+유형화!$G$72*hourly1!$G6640/hourly1!$F$8763+유형화!$G$74*hourly1!I6640/hourly1!$I$8763</f>
        <v>0.44076666805598813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443">
        <f>유형화!$F$71*hourly1!B6641/hourly1!$B$8763+유형화!$F$72*hourly1!C6641/hourly1!$C$8763+유형화!$F$73*hourly1!D6641/hourly1!$D$8763+유형화!$F$74*hourly1!E6641/hourly1!$E$8763</f>
        <v>475.63864622182967</v>
      </c>
      <c r="C6640" s="441">
        <f>hourly1!$F6641*유형화!$G$71/hourly1!$F$8763+유형화!$G$72*hourly1!$G6641/hourly1!$F$8763+유형화!$G$74*hourly1!I6641/hourly1!$I$8763</f>
        <v>0.34552769729005839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443">
        <f>유형화!$F$71*hourly1!B6642/hourly1!$B$8763+유형화!$F$72*hourly1!C6642/hourly1!$C$8763+유형화!$F$73*hourly1!D6642/hourly1!$D$8763+유형화!$F$74*hourly1!E6642/hourly1!$E$8763</f>
        <v>400.02352083906084</v>
      </c>
      <c r="C6641" s="441">
        <f>hourly1!$F6642*유형화!$G$71/hourly1!$F$8763+유형화!$G$72*hourly1!$G6642/hourly1!$F$8763+유형화!$G$74*hourly1!I6642/hourly1!$I$8763</f>
        <v>0.32969694391969062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443">
        <f>유형화!$F$71*hourly1!B6643/hourly1!$B$8763+유형화!$F$72*hourly1!C6643/hourly1!$C$8763+유형화!$F$73*hourly1!D6643/hourly1!$D$8763+유형화!$F$74*hourly1!E6643/hourly1!$E$8763</f>
        <v>343.57696968027568</v>
      </c>
      <c r="C6642" s="441">
        <f>hourly1!$F6643*유형화!$G$71/hourly1!$F$8763+유형화!$G$72*hourly1!$G6643/hourly1!$F$8763+유형화!$G$74*hourly1!I6643/hourly1!$I$8763</f>
        <v>0.3455781507820454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443">
        <f>유형화!$F$71*hourly1!B6644/hourly1!$B$8763+유형화!$F$72*hourly1!C6644/hourly1!$C$8763+유형화!$F$73*hourly1!D6644/hourly1!$D$8763+유형화!$F$74*hourly1!E6644/hourly1!$E$8763</f>
        <v>193.73644626941319</v>
      </c>
      <c r="C6643" s="441">
        <f>hourly1!$F6644*유형화!$G$71/hourly1!$F$8763+유형화!$G$72*hourly1!$G6644/hourly1!$F$8763+유형화!$G$74*hourly1!I6644/hourly1!$I$8763</f>
        <v>0.44090917491436477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443">
        <f>유형화!$F$71*hourly1!B6645/hourly1!$B$8763+유형화!$F$72*hourly1!C6645/hourly1!$C$8763+유형화!$F$73*hourly1!D6645/hourly1!$D$8763+유형화!$F$74*hourly1!E6645/hourly1!$E$8763</f>
        <v>143.44751805119915</v>
      </c>
      <c r="C6644" s="441">
        <f>hourly1!$F6645*유형화!$G$71/hourly1!$F$8763+유형화!$G$72*hourly1!$G6645/hourly1!$F$8763+유형화!$G$74*hourly1!I6645/hourly1!$I$8763</f>
        <v>0.53236480083465265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443">
        <f>유형화!$F$71*hourly1!B6646/hourly1!$B$8763+유형화!$F$72*hourly1!C6646/hourly1!$C$8763+유형화!$F$73*hourly1!D6646/hourly1!$D$8763+유형화!$F$74*hourly1!E6646/hourly1!$E$8763</f>
        <v>151.57394996344334</v>
      </c>
      <c r="C6645" s="441">
        <f>hourly1!$F6646*유형화!$G$71/hourly1!$F$8763+유형화!$G$72*hourly1!$G6646/hourly1!$F$8763+유형화!$G$74*hourly1!I6646/hourly1!$I$8763</f>
        <v>0.53638792104966515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443">
        <f>유형화!$F$71*hourly1!B6647/hourly1!$B$8763+유형화!$F$72*hourly1!C6647/hourly1!$C$8763+유형화!$F$73*hourly1!D6647/hourly1!$D$8763+유형화!$F$74*hourly1!E6647/hourly1!$E$8763</f>
        <v>80.399719274916777</v>
      </c>
      <c r="C6646" s="441">
        <f>hourly1!$F6647*유형화!$G$71/hourly1!$F$8763+유형화!$G$72*hourly1!$G6647/hourly1!$F$8763+유형화!$G$74*hourly1!I6647/hourly1!$I$8763</f>
        <v>0.46497118506578194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443">
        <f>유형화!$F$71*hourly1!B6648/hourly1!$B$8763+유형화!$F$72*hourly1!C6648/hourly1!$C$8763+유형화!$F$73*hourly1!D6648/hourly1!$D$8763+유형화!$F$74*hourly1!E6648/hourly1!$E$8763</f>
        <v>78.270493359282014</v>
      </c>
      <c r="C6647" s="441">
        <f>hourly1!$F6648*유형화!$G$71/hourly1!$F$8763+유형화!$G$72*hourly1!$G6648/hourly1!$F$8763+유형화!$G$74*hourly1!I6648/hourly1!$I$8763</f>
        <v>0.39744009565949012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443">
        <f>유형화!$F$71*hourly1!B6649/hourly1!$B$8763+유형화!$F$72*hourly1!C6649/hourly1!$C$8763+유형화!$F$73*hourly1!D6649/hourly1!$D$8763+유형화!$F$74*hourly1!E6649/hourly1!$E$8763</f>
        <v>76.141262703712897</v>
      </c>
      <c r="C6648" s="441">
        <f>hourly1!$F6649*유형화!$G$71/hourly1!$F$8763+유형화!$G$72*hourly1!$G6649/hourly1!$F$8763+유형화!$G$74*hourly1!I6649/hourly1!$I$8763</f>
        <v>0.31808051251942465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443">
        <f>유형화!$F$71*hourly1!B6650/hourly1!$B$8763+유형화!$F$72*hourly1!C6650/hourly1!$C$8763+유형화!$F$73*hourly1!D6650/hourly1!$D$8763+유형화!$F$74*hourly1!E6650/hourly1!$E$8763</f>
        <v>75.085871359332984</v>
      </c>
      <c r="C6649" s="441">
        <f>hourly1!$F6650*유형화!$G$71/hourly1!$F$8763+유형화!$G$72*hourly1!$G6650/hourly1!$F$8763+유형화!$G$74*hourly1!I6650/hourly1!$I$8763</f>
        <v>0.2943785899105778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443">
        <f>유형화!$F$71*hourly1!B6651/hourly1!$B$8763+유형화!$F$72*hourly1!C6651/hourly1!$C$8763+유형화!$F$73*hourly1!D6651/hourly1!$D$8763+유형화!$F$74*hourly1!E6651/hourly1!$E$8763</f>
        <v>75.085871359332984</v>
      </c>
      <c r="C6650" s="441">
        <f>hourly1!$F6651*유형화!$G$71/hourly1!$F$8763+유형화!$G$72*hourly1!$G6651/hourly1!$F$8763+유형화!$G$74*hourly1!I6651/hourly1!$I$8763</f>
        <v>0.250380719249302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443">
        <f>유형화!$F$71*hourly1!B6652/hourly1!$B$8763+유형화!$F$72*hourly1!C6652/hourly1!$C$8763+유형화!$F$73*hourly1!D6652/hourly1!$D$8763+유형화!$F$74*hourly1!E6652/hourly1!$E$8763</f>
        <v>74.771912326867337</v>
      </c>
      <c r="C6651" s="441">
        <f>hourly1!$F6652*유형화!$G$71/hourly1!$F$8763+유형화!$G$72*hourly1!$G6652/hourly1!$F$8763+유형화!$G$74*hourly1!I6652/hourly1!$I$8763</f>
        <v>0.25364503592437132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443">
        <f>유형화!$F$71*hourly1!B6653/hourly1!$B$8763+유형화!$F$72*hourly1!C6653/hourly1!$C$8763+유형화!$F$73*hourly1!D6653/hourly1!$D$8763+유형화!$F$74*hourly1!E6653/hourly1!$E$8763</f>
        <v>75.251276108897756</v>
      </c>
      <c r="C6652" s="441">
        <f>hourly1!$F6653*유형화!$G$71/hourly1!$F$8763+유형화!$G$72*hourly1!$G6653/hourly1!$F$8763+유형화!$G$74*hourly1!I6653/hourly1!$I$8763</f>
        <v>0.24096289578831429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443">
        <f>유형화!$F$71*hourly1!B6654/hourly1!$B$8763+유형화!$F$72*hourly1!C6654/hourly1!$C$8763+유형화!$F$73*hourly1!D6654/hourly1!$D$8763+유형화!$F$74*hourly1!E6654/hourly1!$E$8763</f>
        <v>75.543260805652096</v>
      </c>
      <c r="C6653" s="441">
        <f>hourly1!$F6654*유형화!$G$71/hourly1!$F$8763+유형화!$G$72*hourly1!$G6654/hourly1!$F$8763+유형화!$G$74*hourly1!I6654/hourly1!$I$8763</f>
        <v>0.23193038661589044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443">
        <f>유형화!$F$71*hourly1!B6655/hourly1!$B$8763+유형화!$F$72*hourly1!C6655/hourly1!$C$8763+유형화!$F$73*hourly1!D6655/hourly1!$D$8763+유형화!$F$74*hourly1!E6655/hourly1!$E$8763</f>
        <v>75.790467342470095</v>
      </c>
      <c r="C6654" s="441">
        <f>hourly1!$F6655*유형화!$G$71/hourly1!$F$8763+유형화!$G$72*hourly1!$G6655/hourly1!$F$8763+유형화!$G$74*hourly1!I6655/hourly1!$I$8763</f>
        <v>0.23195124719430807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443">
        <f>유형화!$F$71*hourly1!B6656/hourly1!$B$8763+유형화!$F$72*hourly1!C6656/hourly1!$C$8763+유형화!$F$73*hourly1!D6656/hourly1!$D$8763+유형화!$F$74*hourly1!E6656/hourly1!$E$8763</f>
        <v>76.988943085494881</v>
      </c>
      <c r="C6655" s="441">
        <f>hourly1!$F6656*유형화!$G$71/hourly1!$F$8763+유형화!$G$72*hourly1!$G6656/hourly1!$F$8763+유형화!$G$74*hourly1!I6656/hourly1!$I$8763</f>
        <v>0.26026699610644266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443">
        <f>유형화!$F$71*hourly1!B6657/hourly1!$B$8763+유형화!$F$72*hourly1!C6657/hourly1!$C$8763+유형화!$F$73*hourly1!D6657/hourly1!$D$8763+유형화!$F$74*hourly1!E6657/hourly1!$E$8763</f>
        <v>83.868903583527413</v>
      </c>
      <c r="C6656" s="441">
        <f>hourly1!$F6657*유형화!$G$71/hourly1!$F$8763+유형화!$G$72*hourly1!$G6657/hourly1!$F$8763+유형화!$G$74*hourly1!I6657/hourly1!$I$8763</f>
        <v>0.3311745277967989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443">
        <f>유형화!$F$71*hourly1!B6658/hourly1!$B$8763+유형화!$F$72*hourly1!C6658/hourly1!$C$8763+유형화!$F$73*hourly1!D6658/hourly1!$D$8763+유형화!$F$74*hourly1!E6658/hourly1!$E$8763</f>
        <v>138.78370912510209</v>
      </c>
      <c r="C6657" s="441">
        <f>hourly1!$F6658*유형화!$G$71/hourly1!$F$8763+유형화!$G$72*hourly1!$G6658/hourly1!$F$8763+유형화!$G$74*hourly1!I6658/hourly1!$I$8763</f>
        <v>0.40950430180113961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443">
        <f>유형화!$F$71*hourly1!B6659/hourly1!$B$8763+유형화!$F$72*hourly1!C6659/hourly1!$C$8763+유형화!$F$73*hourly1!D6659/hourly1!$D$8763+유형화!$F$74*hourly1!E6659/hourly1!$E$8763</f>
        <v>142.16011849155041</v>
      </c>
      <c r="C6658" s="441">
        <f>hourly1!$F6659*유형화!$G$71/hourly1!$F$8763+유형화!$G$72*hourly1!$G6659/hourly1!$F$8763+유형화!$G$74*hourly1!I6659/hourly1!$I$8763</f>
        <v>0.52882068558743445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443">
        <f>유형화!$F$71*hourly1!B6660/hourly1!$B$8763+유형화!$F$72*hourly1!C6660/hourly1!$C$8763+유형화!$F$73*hourly1!D6660/hourly1!$D$8763+유형화!$F$74*hourly1!E6660/hourly1!$E$8763</f>
        <v>147.42553486099752</v>
      </c>
      <c r="C6659" s="441">
        <f>hourly1!$F6660*유형화!$G$71/hourly1!$F$8763+유형화!$G$72*hourly1!$G6660/hourly1!$F$8763+유형화!$G$74*hourly1!I6660/hourly1!$I$8763</f>
        <v>0.52528766768280488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443">
        <f>유형화!$F$71*hourly1!B6661/hourly1!$B$8763+유형화!$F$72*hourly1!C6661/hourly1!$C$8763+유형화!$F$73*hourly1!D6661/hourly1!$D$8763+유형화!$F$74*hourly1!E6661/hourly1!$E$8763</f>
        <v>151.71558571918069</v>
      </c>
      <c r="C6660" s="441">
        <f>hourly1!$F6661*유형화!$G$71/hourly1!$F$8763+유형화!$G$72*hourly1!$G6661/hourly1!$F$8763+유형화!$G$74*hourly1!I6661/hourly1!$I$8763</f>
        <v>0.4944820510693575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443">
        <f>유형화!$F$71*hourly1!B6662/hourly1!$B$8763+유형화!$F$72*hourly1!C6662/hourly1!$C$8763+유형화!$F$73*hourly1!D6662/hourly1!$D$8763+유형화!$F$74*hourly1!E6662/hourly1!$E$8763</f>
        <v>149.93007614394858</v>
      </c>
      <c r="C6661" s="441">
        <f>hourly1!$F6662*유형화!$G$71/hourly1!$F$8763+유형화!$G$72*hourly1!$G6662/hourly1!$F$8763+유형화!$G$74*hourly1!I6662/hourly1!$I$8763</f>
        <v>0.51486429157262459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443">
        <f>유형화!$F$71*hourly1!B6663/hourly1!$B$8763+유형화!$F$72*hourly1!C6663/hourly1!$C$8763+유형화!$F$73*hourly1!D6663/hourly1!$D$8763+유형화!$F$74*hourly1!E6663/hourly1!$E$8763</f>
        <v>148.10020377437019</v>
      </c>
      <c r="C6662" s="441">
        <f>hourly1!$F6663*유형화!$G$71/hourly1!$F$8763+유형화!$G$72*hourly1!$G6663/hourly1!$F$8763+유형화!$G$74*hourly1!I6663/hourly1!$I$8763</f>
        <v>0.51810738382197896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443">
        <f>유형화!$F$71*hourly1!B6664/hourly1!$B$8763+유형화!$F$72*hourly1!C6664/hourly1!$C$8763+유형화!$F$73*hourly1!D6664/hourly1!$D$8763+유형화!$F$74*hourly1!E6664/hourly1!$E$8763</f>
        <v>140.81035338123201</v>
      </c>
      <c r="C6663" s="441">
        <f>hourly1!$F6664*유형화!$G$71/hourly1!$F$8763+유형화!$G$72*hourly1!$G6664/hourly1!$F$8763+유형화!$G$74*hourly1!I6664/hourly1!$I$8763</f>
        <v>0.45680341963823062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443">
        <f>유형화!$F$71*hourly1!B6665/hourly1!$B$8763+유형화!$F$72*hourly1!C6665/hourly1!$C$8763+유형화!$F$73*hourly1!D6665/hourly1!$D$8763+유형화!$F$74*hourly1!E6665/hourly1!$E$8763</f>
        <v>143.36576345643306</v>
      </c>
      <c r="C6664" s="441">
        <f>hourly1!$F6665*유형화!$G$71/hourly1!$F$8763+유형화!$G$72*hourly1!$G6665/hourly1!$F$8763+유형화!$G$74*hourly1!I6665/hourly1!$I$8763</f>
        <v>0.4091275379240778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443">
        <f>유형화!$F$71*hourly1!B6666/hourly1!$B$8763+유형화!$F$72*hourly1!C6666/hourly1!$C$8763+유형화!$F$73*hourly1!D6666/hourly1!$D$8763+유형화!$F$74*hourly1!E6666/hourly1!$E$8763</f>
        <v>141.53989808002618</v>
      </c>
      <c r="C6665" s="441">
        <f>hourly1!$F6666*유형화!$G$71/hourly1!$F$8763+유형화!$G$72*hourly1!$G6666/hourly1!$F$8763+유형화!$G$74*hourly1!I6666/hourly1!$I$8763</f>
        <v>0.36830653930392282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443">
        <f>유형화!$F$71*hourly1!B6667/hourly1!$B$8763+유형화!$F$72*hourly1!C6667/hourly1!$C$8763+유형화!$F$73*hourly1!D6667/hourly1!$D$8763+유형화!$F$74*hourly1!E6667/hourly1!$E$8763</f>
        <v>139.75484353849296</v>
      </c>
      <c r="C6666" s="441">
        <f>hourly1!$F6667*유형화!$G$71/hourly1!$F$8763+유형화!$G$72*hourly1!$G6667/hourly1!$F$8763+유형화!$G$74*hourly1!I6667/hourly1!$I$8763</f>
        <v>0.40917350396605628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443">
        <f>유형화!$F$71*hourly1!B6668/hourly1!$B$8763+유형화!$F$72*hourly1!C6668/hourly1!$C$8763+유형화!$F$73*hourly1!D6668/hourly1!$D$8763+유형화!$F$74*hourly1!E6668/hourly1!$E$8763</f>
        <v>137.56262619399601</v>
      </c>
      <c r="C6667" s="441">
        <f>hourly1!$F6668*유형화!$G$71/hourly1!$F$8763+유형화!$G$72*hourly1!$G6668/hourly1!$F$8763+유형화!$G$74*hourly1!I6668/hourly1!$I$8763</f>
        <v>0.463713789445169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443">
        <f>유형화!$F$71*hourly1!B6669/hourly1!$B$8763+유형화!$F$72*hourly1!C6669/hourly1!$C$8763+유형화!$F$73*hourly1!D6669/hourly1!$D$8763+유형화!$F$74*hourly1!E6669/hourly1!$E$8763</f>
        <v>143.44904431006435</v>
      </c>
      <c r="C6668" s="441">
        <f>hourly1!$F6669*유형화!$G$71/hourly1!$F$8763+유형화!$G$72*hourly1!$G6669/hourly1!$F$8763+유형화!$G$74*hourly1!I6669/hourly1!$I$8763</f>
        <v>0.55913213692900421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443">
        <f>유형화!$F$71*hourly1!B6670/hourly1!$B$8763+유형화!$F$72*hourly1!C6670/hourly1!$C$8763+유형화!$F$73*hourly1!D6670/hourly1!$D$8763+유형화!$F$74*hourly1!E6670/hourly1!$E$8763</f>
        <v>151.57493586979106</v>
      </c>
      <c r="C6669" s="441">
        <f>hourly1!$F6670*유형화!$G$71/hourly1!$F$8763+유형화!$G$72*hourly1!$G6670/hourly1!$F$8763+유형화!$G$74*hourly1!I6670/hourly1!$I$8763</f>
        <v>0.48758423399419892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443">
        <f>유형화!$F$71*hourly1!B6671/hourly1!$B$8763+유형화!$F$72*hourly1!C6671/hourly1!$C$8763+유형화!$F$73*hourly1!D6671/hourly1!$D$8763+유형화!$F$74*hourly1!E6671/hourly1!$E$8763</f>
        <v>80.399719274916777</v>
      </c>
      <c r="C6670" s="441">
        <f>hourly1!$F6671*유형화!$G$71/hourly1!$F$8763+유형화!$G$72*hourly1!$G6671/hourly1!$F$8763+유형화!$G$74*hourly1!I6671/hourly1!$I$8763</f>
        <v>0.36845862747447966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443">
        <f>유형화!$F$71*hourly1!B6672/hourly1!$B$8763+유형화!$F$72*hourly1!C6672/hourly1!$C$8763+유형화!$F$73*hourly1!D6672/hourly1!$D$8763+유형화!$F$74*hourly1!E6672/hourly1!$E$8763</f>
        <v>78.270493359282014</v>
      </c>
      <c r="C6671" s="441">
        <f>hourly1!$F6672*유형화!$G$71/hourly1!$F$8763+유형화!$G$72*hourly1!$G6672/hourly1!$F$8763+유형화!$G$74*hourly1!I6672/hourly1!$I$8763</f>
        <v>0.36508837059448096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443">
        <f>유형화!$F$71*hourly1!B6673/hourly1!$B$8763+유형화!$F$72*hourly1!C6673/hourly1!$C$8763+유형화!$F$73*hourly1!D6673/hourly1!$D$8763+유형화!$F$74*hourly1!E6673/hourly1!$E$8763</f>
        <v>76.141262703712897</v>
      </c>
      <c r="C6672" s="441">
        <f>hourly1!$F6673*유형화!$G$71/hourly1!$F$8763+유형화!$G$72*hourly1!$G6673/hourly1!$F$8763+유형화!$G$74*hourly1!I6673/hourly1!$I$8763</f>
        <v>0.33794014702035646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443">
        <f>유형화!$F$71*hourly1!B6674/hourly1!$B$8763+유형화!$F$72*hourly1!C6674/hourly1!$C$8763+유형화!$F$73*hourly1!D6674/hourly1!$D$8763+유형화!$F$74*hourly1!E6674/hourly1!$E$8763</f>
        <v>75.100067462753046</v>
      </c>
      <c r="C6673" s="441">
        <f>hourly1!$F6674*유형화!$G$71/hourly1!$F$8763+유형화!$G$72*hourly1!$G6674/hourly1!$F$8763+유형화!$G$74*hourly1!I6674/hourly1!$I$8763</f>
        <v>0.29042963390313803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443">
        <f>유형화!$F$71*hourly1!B6675/hourly1!$B$8763+유형화!$F$72*hourly1!C6675/hourly1!$C$8763+유형화!$F$73*hourly1!D6675/hourly1!$D$8763+유형화!$F$74*hourly1!E6675/hourly1!$E$8763</f>
        <v>75.218641660801893</v>
      </c>
      <c r="C6674" s="441">
        <f>hourly1!$F6675*유형화!$G$71/hourly1!$F$8763+유형화!$G$72*hourly1!$G6675/hourly1!$F$8763+유형화!$G$74*hourly1!I6675/hourly1!$I$8763</f>
        <v>0.26071555918363915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443">
        <f>유형화!$F$71*hourly1!B6676/hourly1!$B$8763+유형화!$F$72*hourly1!C6676/hourly1!$C$8763+유형화!$F$73*hourly1!D6676/hourly1!$D$8763+유형화!$F$74*hourly1!E6676/hourly1!$E$8763</f>
        <v>75.330992325030849</v>
      </c>
      <c r="C6675" s="441">
        <f>hourly1!$F6676*유형화!$G$71/hourly1!$F$8763+유형화!$G$72*hourly1!$G6676/hourly1!$F$8763+유형화!$G$74*hourly1!I6676/hourly1!$I$8763</f>
        <v>0.24987212136793838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443">
        <f>유형화!$F$71*hourly1!B6677/hourly1!$B$8763+유형화!$F$72*hourly1!C6677/hourly1!$C$8763+유형화!$F$73*hourly1!D6677/hourly1!$D$8763+유형화!$F$74*hourly1!E6677/hourly1!$E$8763</f>
        <v>75.87077131046432</v>
      </c>
      <c r="C6676" s="441">
        <f>hourly1!$F6677*유형화!$G$71/hourly1!$F$8763+유형화!$G$72*hourly1!$G6677/hourly1!$F$8763+유형화!$G$74*hourly1!I6677/hourly1!$I$8763</f>
        <v>0.24290208060413013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443">
        <f>유형화!$F$71*hourly1!B6678/hourly1!$B$8763+유형화!$F$72*hourly1!C6678/hourly1!$C$8763+유형화!$F$73*hourly1!D6678/hourly1!$D$8763+유형화!$F$74*hourly1!E6678/hourly1!$E$8763</f>
        <v>75.748485743808502</v>
      </c>
      <c r="C6677" s="441">
        <f>hourly1!$F6678*유형화!$G$71/hourly1!$F$8763+유형화!$G$72*hourly1!$G6678/hourly1!$F$8763+유형화!$G$74*hourly1!I6678/hourly1!$I$8763</f>
        <v>0.23205482239180053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443">
        <f>유형화!$F$71*hourly1!B6679/hourly1!$B$8763+유형화!$F$72*hourly1!C6679/hourly1!$C$8763+유형화!$F$73*hourly1!D6679/hourly1!$D$8763+유형화!$F$74*hourly1!E6679/hourly1!$E$8763</f>
        <v>75.800065709557117</v>
      </c>
      <c r="C6678" s="441">
        <f>hourly1!$F6679*유형화!$G$71/hourly1!$F$8763+유형화!$G$72*hourly1!$G6679/hourly1!$F$8763+유형화!$G$74*hourly1!I6679/hourly1!$I$8763</f>
        <v>0.23206361536816844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443">
        <f>유형화!$F$71*hourly1!B6680/hourly1!$B$8763+유형화!$F$72*hourly1!C6680/hourly1!$C$8763+유형화!$F$73*hourly1!D6680/hourly1!$D$8763+유형화!$F$74*hourly1!E6680/hourly1!$E$8763</f>
        <v>76.910008958531847</v>
      </c>
      <c r="C6679" s="441">
        <f>hourly1!$F6680*유형화!$G$71/hourly1!$F$8763+유형화!$G$72*hourly1!$G6680/hourly1!$F$8763+유형화!$G$74*hourly1!I6680/hourly1!$I$8763</f>
        <v>0.24290189868048112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443">
        <f>유형화!$F$71*hourly1!B6681/hourly1!$B$8763+유형화!$F$72*hourly1!C6681/hourly1!$C$8763+유형화!$F$73*hourly1!D6681/hourly1!$D$8763+유형화!$F$74*hourly1!E6681/hourly1!$E$8763</f>
        <v>83.777678806758644</v>
      </c>
      <c r="C6680" s="441">
        <f>hourly1!$F6681*유형화!$G$71/hourly1!$F$8763+유형화!$G$72*hourly1!$G6681/hourly1!$F$8763+유형화!$G$74*hourly1!I6681/hourly1!$I$8763</f>
        <v>0.29412553411483133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443">
        <f>유형화!$F$71*hourly1!B6682/hourly1!$B$8763+유형화!$F$72*hourly1!C6682/hourly1!$C$8763+유형화!$F$73*hourly1!D6682/hourly1!$D$8763+유형화!$F$74*hourly1!E6682/hourly1!$E$8763</f>
        <v>78.783894609980038</v>
      </c>
      <c r="C6681" s="441">
        <f>hourly1!$F6682*유형화!$G$71/hourly1!$F$8763+유형화!$G$72*hourly1!$G6682/hourly1!$F$8763+유형화!$G$74*hourly1!I6682/hourly1!$I$8763</f>
        <v>0.37525147460417019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443">
        <f>유형화!$F$71*hourly1!B6683/hourly1!$B$8763+유형화!$F$72*hourly1!C6683/hourly1!$C$8763+유형화!$F$73*hourly1!D6683/hourly1!$D$8763+유형화!$F$74*hourly1!E6683/hourly1!$E$8763</f>
        <v>82.632467798159979</v>
      </c>
      <c r="C6682" s="441">
        <f>hourly1!$F6683*유형화!$G$71/hourly1!$F$8763+유형화!$G$72*hourly1!$G6683/hourly1!$F$8763+유형화!$G$74*hourly1!I6683/hourly1!$I$8763</f>
        <v>0.46843579967839089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443">
        <f>유형화!$F$71*hourly1!B6684/hourly1!$B$8763+유형화!$F$72*hourly1!C6684/hourly1!$C$8763+유형화!$F$73*hourly1!D6684/hourly1!$D$8763+유형화!$F$74*hourly1!E6684/hourly1!$E$8763</f>
        <v>87.290679615846273</v>
      </c>
      <c r="C6683" s="441">
        <f>hourly1!$F6684*유형화!$G$71/hourly1!$F$8763+유형화!$G$72*hourly1!$G6684/hourly1!$F$8763+유형화!$G$74*hourly1!I6684/hourly1!$I$8763</f>
        <v>0.54361271556327717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443">
        <f>유형화!$F$71*hourly1!B6685/hourly1!$B$8763+유형화!$F$72*hourly1!C6685/hourly1!$C$8763+유형화!$F$73*hourly1!D6685/hourly1!$D$8763+유형화!$F$74*hourly1!E6685/hourly1!$E$8763</f>
        <v>91.581522043068276</v>
      </c>
      <c r="C6684" s="441">
        <f>hourly1!$F6685*유형화!$G$71/hourly1!$F$8763+유형화!$G$72*hourly1!$G6685/hourly1!$F$8763+유형화!$G$74*hourly1!I6685/hourly1!$I$8763</f>
        <v>0.57629608744039817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443">
        <f>유형화!$F$71*hourly1!B6686/hourly1!$B$8763+유형화!$F$72*hourly1!C6686/hourly1!$C$8763+유형화!$F$73*hourly1!D6686/hourly1!$D$8763+유형화!$F$74*hourly1!E6686/hourly1!$E$8763</f>
        <v>89.755680366333195</v>
      </c>
      <c r="C6685" s="441">
        <f>hourly1!$F6686*유형화!$G$71/hourly1!$F$8763+유형화!$G$72*hourly1!$G6686/hourly1!$F$8763+유형화!$G$74*hourly1!I6686/hourly1!$I$8763</f>
        <v>0.59504926230816413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443">
        <f>유형화!$F$71*hourly1!B6687/hourly1!$B$8763+유형화!$F$72*hourly1!C6687/hourly1!$C$8763+유형화!$F$73*hourly1!D6687/hourly1!$D$8763+유형화!$F$74*hourly1!E6687/hourly1!$E$8763</f>
        <v>87.926447887893403</v>
      </c>
      <c r="C6686" s="441">
        <f>hourly1!$F6687*유형화!$G$71/hourly1!$F$8763+유형화!$G$72*hourly1!$G6687/hourly1!$F$8763+유형화!$G$74*hourly1!I6687/hourly1!$I$8763</f>
        <v>0.54201857926838226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443">
        <f>유형화!$F$71*hourly1!B6688/hourly1!$B$8763+유형화!$F$72*hourly1!C6688/hourly1!$C$8763+유형화!$F$73*hourly1!D6688/hourly1!$D$8763+유형화!$F$74*hourly1!E6688/hourly1!$E$8763</f>
        <v>80.637204206354284</v>
      </c>
      <c r="C6687" s="441">
        <f>hourly1!$F6688*유형화!$G$71/hourly1!$F$8763+유형화!$G$72*hourly1!$G6688/hourly1!$F$8763+유형화!$G$74*hourly1!I6688/hourly1!$I$8763</f>
        <v>0.49676852813109784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443">
        <f>유형화!$F$71*hourly1!B6689/hourly1!$B$8763+유형화!$F$72*hourly1!C6689/hourly1!$C$8763+유형화!$F$73*hourly1!D6689/hourly1!$D$8763+유형화!$F$74*hourly1!E6689/hourly1!$E$8763</f>
        <v>83.233505695313269</v>
      </c>
      <c r="C6688" s="441">
        <f>hourly1!$F6689*유형화!$G$71/hourly1!$F$8763+유형화!$G$72*hourly1!$G6689/hourly1!$F$8763+유형화!$G$74*hourly1!I6689/hourly1!$I$8763</f>
        <v>0.43647514981749691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443">
        <f>유형화!$F$71*hourly1!B6690/hourly1!$B$8763+유형화!$F$72*hourly1!C6690/hourly1!$C$8763+유형화!$F$73*hourly1!D6690/hourly1!$D$8763+유형화!$F$74*hourly1!E6690/hourly1!$E$8763</f>
        <v>81.407664018578174</v>
      </c>
      <c r="C6689" s="441">
        <f>hourly1!$F6690*유형화!$G$71/hourly1!$F$8763+유형화!$G$72*hourly1!$G6690/hourly1!$F$8763+유형화!$G$74*hourly1!I6690/hourly1!$I$8763</f>
        <v>0.41010076880496615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443">
        <f>유형화!$F$71*hourly1!B6691/hourly1!$B$8763+유형화!$F$72*hourly1!C6691/hourly1!$C$8763+유형화!$F$73*hourly1!D6691/hourly1!$D$8763+유형화!$F$74*hourly1!E6691/hourly1!$E$8763</f>
        <v>79.58181286197437</v>
      </c>
      <c r="C6690" s="441">
        <f>hourly1!$F6691*유형화!$G$71/hourly1!$F$8763+유형화!$G$72*hourly1!$G6691/hourly1!$F$8763+유형화!$G$74*hourly1!I6691/hourly1!$I$8763</f>
        <v>0.32752574581019434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443">
        <f>유형화!$F$71*hourly1!B6692/hourly1!$B$8763+유형화!$F$72*hourly1!C6692/hourly1!$C$8763+유형화!$F$73*hourly1!D6692/hourly1!$D$8763+유형화!$F$74*hourly1!E6692/hourly1!$E$8763</f>
        <v>77.303172294219308</v>
      </c>
      <c r="C6691" s="441">
        <f>hourly1!$F6692*유형화!$G$71/hourly1!$F$8763+유형화!$G$72*hourly1!$G6692/hourly1!$F$8763+유형화!$G$74*hourly1!I6692/hourly1!$I$8763</f>
        <v>0.42514894727858926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443">
        <f>유형화!$F$71*hourly1!B6693/hourly1!$B$8763+유형화!$F$72*hourly1!C6693/hourly1!$C$8763+유형화!$F$73*hourly1!D6693/hourly1!$D$8763+유형화!$F$74*hourly1!E6693/hourly1!$E$8763</f>
        <v>83.275027727198065</v>
      </c>
      <c r="C6692" s="441">
        <f>hourly1!$F6693*유형화!$G$71/hourly1!$F$8763+유형화!$G$72*hourly1!$G6693/hourly1!$F$8763+유형화!$G$74*hourly1!I6693/hourly1!$I$8763</f>
        <v>0.48906612339766597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443">
        <f>유형화!$F$71*hourly1!B6694/hourly1!$B$8763+유형화!$F$72*hourly1!C6694/hourly1!$C$8763+유형화!$F$73*hourly1!D6694/hourly1!$D$8763+유형화!$F$74*hourly1!E6694/hourly1!$E$8763</f>
        <v>91.441545264358254</v>
      </c>
      <c r="C6693" s="441">
        <f>hourly1!$F6694*유형화!$G$71/hourly1!$F$8763+유형화!$G$72*hourly1!$G6694/hourly1!$F$8763+유형화!$G$74*hourly1!I6694/hourly1!$I$8763</f>
        <v>0.51166352689227024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443">
        <f>유형화!$F$71*hourly1!B6695/hourly1!$B$8763+유형화!$F$72*hourly1!C6695/hourly1!$C$8763+유형화!$F$73*hourly1!D6695/hourly1!$D$8763+유형화!$F$74*hourly1!E6695/hourly1!$E$8763</f>
        <v>80.399719274916777</v>
      </c>
      <c r="C6694" s="441">
        <f>hourly1!$F6695*유형화!$G$71/hourly1!$F$8763+유형화!$G$72*hourly1!$G6695/hourly1!$F$8763+유형화!$G$74*hourly1!I6695/hourly1!$I$8763</f>
        <v>0.36893108319090973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443">
        <f>유형화!$F$71*hourly1!B6696/hourly1!$B$8763+유형화!$F$72*hourly1!C6696/hourly1!$C$8763+유형화!$F$73*hourly1!D6696/hourly1!$D$8763+유형화!$F$74*hourly1!E6696/hourly1!$E$8763</f>
        <v>78.270493359282014</v>
      </c>
      <c r="C6695" s="441">
        <f>hourly1!$F6696*유형화!$G$71/hourly1!$F$8763+유형화!$G$72*hourly1!$G6696/hourly1!$F$8763+유형화!$G$74*hourly1!I6696/hourly1!$I$8763</f>
        <v>0.35769863197244955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443">
        <f>유형화!$F$71*hourly1!B6697/hourly1!$B$8763+유형화!$F$72*hourly1!C6697/hourly1!$C$8763+유형화!$F$73*hourly1!D6697/hourly1!$D$8763+유형화!$F$74*hourly1!E6697/hourly1!$E$8763</f>
        <v>76.141262703712897</v>
      </c>
      <c r="C6696" s="441">
        <f>hourly1!$F6697*유형화!$G$71/hourly1!$F$8763+유형화!$G$72*hourly1!$G6697/hourly1!$F$8763+유형화!$G$74*hourly1!I6697/hourly1!$I$8763</f>
        <v>0.34646854576142572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443">
        <f>유형화!$F$71*hourly1!B6698/hourly1!$B$8763+유형화!$F$72*hourly1!C6698/hourly1!$C$8763+유형화!$F$73*hourly1!D6698/hourly1!$D$8763+유형화!$F$74*hourly1!E6698/hourly1!$E$8763</f>
        <v>75.085871359332984</v>
      </c>
      <c r="C6697" s="441">
        <f>hourly1!$F6698*유형화!$G$71/hourly1!$F$8763+유형화!$G$72*hourly1!$G6698/hourly1!$F$8763+유형화!$G$74*hourly1!I6698/hourly1!$I$8763</f>
        <v>0.29030944301237044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443">
        <f>유형화!$F$71*hourly1!B6699/hourly1!$B$8763+유형화!$F$72*hourly1!C6699/hourly1!$C$8763+유형화!$F$73*hourly1!D6699/hourly1!$D$8763+유형화!$F$74*hourly1!E6699/hourly1!$E$8763</f>
        <v>75.085871359332984</v>
      </c>
      <c r="C6698" s="441">
        <f>hourly1!$F6699*유형화!$G$71/hourly1!$F$8763+유형화!$G$72*hourly1!$G6699/hourly1!$F$8763+유형화!$G$74*hourly1!I6699/hourly1!$I$8763</f>
        <v>0.25147674859325903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443">
        <f>유형화!$F$71*hourly1!B6700/hourly1!$B$8763+유형화!$F$72*hourly1!C6700/hourly1!$C$8763+유형화!$F$73*hourly1!D6700/hourly1!$D$8763+유형화!$F$74*hourly1!E6700/hourly1!$E$8763</f>
        <v>74.768210438129074</v>
      </c>
      <c r="C6699" s="441">
        <f>hourly1!$F6700*유형화!$G$71/hourly1!$F$8763+유형화!$G$72*hourly1!$G6700/hourly1!$F$8763+유형화!$G$74*hourly1!I6700/hourly1!$I$8763</f>
        <v>0.23710659955942692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443">
        <f>유형화!$F$71*hourly1!B6701/hourly1!$B$8763+유형화!$F$72*hourly1!C6701/hourly1!$C$8763+유형화!$F$73*hourly1!D6701/hourly1!$D$8763+유형화!$F$74*hourly1!E6701/hourly1!$E$8763</f>
        <v>75.227140363116462</v>
      </c>
      <c r="C6700" s="441">
        <f>hourly1!$F6701*유형화!$G$71/hourly1!$F$8763+유형화!$G$72*hourly1!$G6701/hourly1!$F$8763+유형화!$G$74*hourly1!I6701/hourly1!$I$8763</f>
        <v>0.23377163586733252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443">
        <f>유형화!$F$71*hourly1!B6702/hourly1!$B$8763+유형화!$F$72*hourly1!C6702/hourly1!$C$8763+유형화!$F$73*hourly1!D6702/hourly1!$D$8763+유형화!$F$74*hourly1!E6702/hourly1!$E$8763</f>
        <v>75.700105233755536</v>
      </c>
      <c r="C6701" s="441">
        <f>hourly1!$F6702*유형화!$G$71/hourly1!$F$8763+유형화!$G$72*hourly1!$G6702/hourly1!$F$8763+유형화!$G$74*hourly1!I6702/hourly1!$I$8763</f>
        <v>0.23382421180189111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443">
        <f>유형화!$F$71*hourly1!B6703/hourly1!$B$8763+유형화!$F$72*hourly1!C6703/hourly1!$C$8763+유형화!$F$73*hourly1!D6703/hourly1!$D$8763+유형화!$F$74*hourly1!E6703/hourly1!$E$8763</f>
        <v>76.110133255909972</v>
      </c>
      <c r="C6702" s="441">
        <f>hourly1!$F6703*유형화!$G$71/hourly1!$F$8763+유형화!$G$72*hourly1!$G6703/hourly1!$F$8763+유형화!$G$74*hourly1!I6703/hourly1!$I$8763</f>
        <v>0.23222764985834235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443">
        <f>유형화!$F$71*hourly1!B6704/hourly1!$B$8763+유형화!$F$72*hourly1!C6704/hourly1!$C$8763+유형화!$F$73*hourly1!D6704/hourly1!$D$8763+유형화!$F$74*hourly1!E6704/hourly1!$E$8763</f>
        <v>77.447967809169569</v>
      </c>
      <c r="C6703" s="441">
        <f>hourly1!$F6704*유형화!$G$71/hourly1!$F$8763+유형화!$G$72*hourly1!$G6704/hourly1!$F$8763+유형화!$G$74*hourly1!I6704/hourly1!$I$8763</f>
        <v>0.36994724805296009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443">
        <f>유형화!$F$71*hourly1!B6705/hourly1!$B$8763+유형화!$F$72*hourly1!C6705/hourly1!$C$8763+유형화!$F$73*hourly1!D6705/hourly1!$D$8763+유형화!$F$74*hourly1!E6705/hourly1!$E$8763</f>
        <v>84.392931767069456</v>
      </c>
      <c r="C6704" s="441">
        <f>hourly1!$F6705*유형화!$G$71/hourly1!$F$8763+유형화!$G$72*hourly1!$G6705/hourly1!$F$8763+유형화!$G$74*hourly1!I6705/hourly1!$I$8763</f>
        <v>0.62374765729534387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443">
        <f>유형화!$F$71*hourly1!B6706/hourly1!$B$8763+유형화!$F$72*hourly1!C6706/hourly1!$C$8763+유형화!$F$73*hourly1!D6706/hourly1!$D$8763+유형화!$F$74*hourly1!E6706/hourly1!$E$8763</f>
        <v>198.28145557259029</v>
      </c>
      <c r="C6705" s="441">
        <f>hourly1!$F6706*유형화!$G$71/hourly1!$F$8763+유형화!$G$72*hourly1!$G6706/hourly1!$F$8763+유형화!$G$74*hourly1!I6706/hourly1!$I$8763</f>
        <v>0.58104562878583288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443">
        <f>유형화!$F$71*hourly1!B6707/hourly1!$B$8763+유형화!$F$72*hourly1!C6707/hourly1!$C$8763+유형화!$F$73*hourly1!D6707/hourly1!$D$8763+유형화!$F$74*hourly1!E6707/hourly1!$E$8763</f>
        <v>328.12931503101601</v>
      </c>
      <c r="C6706" s="441">
        <f>hourly1!$F6707*유형화!$G$71/hourly1!$F$8763+유형화!$G$72*hourly1!$G6707/hourly1!$F$8763+유형화!$G$74*hourly1!I6707/hourly1!$I$8763</f>
        <v>0.4914658176102954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443">
        <f>유형화!$F$71*hourly1!B6708/hourly1!$B$8763+유형화!$F$72*hourly1!C6708/hourly1!$C$8763+유형화!$F$73*hourly1!D6708/hourly1!$D$8763+유형화!$F$74*hourly1!E6708/hourly1!$E$8763</f>
        <v>406.19172406720526</v>
      </c>
      <c r="C6707" s="441">
        <f>hourly1!$F6708*유형화!$G$71/hourly1!$F$8763+유형화!$G$72*hourly1!$G6708/hourly1!$F$8763+유형화!$G$74*hourly1!I6708/hourly1!$I$8763</f>
        <v>0.42189324165623887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443">
        <f>유형화!$F$71*hourly1!B6709/hourly1!$B$8763+유형화!$F$72*hourly1!C6709/hourly1!$C$8763+유형화!$F$73*hourly1!D6709/hourly1!$D$8763+유형화!$F$74*hourly1!E6709/hourly1!$E$8763</f>
        <v>483.99800049258334</v>
      </c>
      <c r="C6708" s="441">
        <f>hourly1!$F6709*유형화!$G$71/hourly1!$F$8763+유형화!$G$72*hourly1!$G6709/hourly1!$F$8763+유형화!$G$74*hourly1!I6709/hourly1!$I$8763</f>
        <v>0.39753039043060556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443">
        <f>유형화!$F$71*hourly1!B6710/hourly1!$B$8763+유형화!$F$72*hourly1!C6710/hourly1!$C$8763+유형화!$F$73*hourly1!D6710/hourly1!$D$8763+유형화!$F$74*hourly1!E6710/hourly1!$E$8763</f>
        <v>408.35708512694004</v>
      </c>
      <c r="C6709" s="441">
        <f>hourly1!$F6710*유형화!$G$71/hourly1!$F$8763+유형화!$G$72*hourly1!$G6710/hourly1!$F$8763+유형화!$G$74*hourly1!I6710/hourly1!$I$8763</f>
        <v>0.3855242179329843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443">
        <f>유형화!$F$71*hourly1!B6711/hourly1!$B$8763+유형화!$F$72*hourly1!C6711/hourly1!$C$8763+유형화!$F$73*hourly1!D6711/hourly1!$D$8763+유형화!$F$74*hourly1!E6711/hourly1!$E$8763</f>
        <v>239.63387732572079</v>
      </c>
      <c r="C6710" s="441">
        <f>hourly1!$F6711*유형화!$G$71/hourly1!$F$8763+유형화!$G$72*hourly1!$G6711/hourly1!$F$8763+유형화!$G$74*hourly1!I6711/hourly1!$I$8763</f>
        <v>0.46885543689539777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443">
        <f>유형화!$F$71*hourly1!B6712/hourly1!$B$8763+유형화!$F$72*hourly1!C6712/hourly1!$C$8763+유형화!$F$73*hourly1!D6712/hourly1!$D$8763+유형화!$F$74*hourly1!E6712/hourly1!$E$8763</f>
        <v>325.4462964428684</v>
      </c>
      <c r="C6711" s="441">
        <f>hourly1!$F6712*유형화!$G$71/hourly1!$F$8763+유형화!$G$72*hourly1!$G6712/hourly1!$F$8763+유형화!$G$74*hourly1!I6712/hourly1!$I$8763</f>
        <v>0.44103215530108231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443">
        <f>유형화!$F$71*hourly1!B6713/hourly1!$B$8763+유형화!$F$72*hourly1!C6713/hourly1!$C$8763+유형화!$F$73*hourly1!D6713/hourly1!$D$8763+유형화!$F$74*hourly1!E6713/hourly1!$E$8763</f>
        <v>475.64484131604343</v>
      </c>
      <c r="C6712" s="441">
        <f>hourly1!$F6713*유형화!$G$71/hourly1!$F$8763+유형화!$G$72*hourly1!$G6713/hourly1!$F$8763+유형화!$G$74*hourly1!I6713/hourly1!$I$8763</f>
        <v>0.34570840811472325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443">
        <f>유형화!$F$71*hourly1!B6714/hourly1!$B$8763+유형화!$F$72*hourly1!C6714/hourly1!$C$8763+유형화!$F$73*hourly1!D6714/hourly1!$D$8763+유형화!$F$74*hourly1!E6714/hourly1!$E$8763</f>
        <v>400.02895280384189</v>
      </c>
      <c r="C6713" s="441">
        <f>hourly1!$F6714*유형화!$G$71/hourly1!$F$8763+유형화!$G$72*hourly1!$G6714/hourly1!$F$8763+유형화!$G$74*hourly1!I6714/hourly1!$I$8763</f>
        <v>0.32984806183078552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443">
        <f>유형화!$F$71*hourly1!B6715/hourly1!$B$8763+유형화!$F$72*hourly1!C6715/hourly1!$C$8763+유형화!$F$73*hourly1!D6715/hourly1!$D$8763+유형화!$F$74*hourly1!E6715/hourly1!$E$8763</f>
        <v>343.58276662000281</v>
      </c>
      <c r="C6714" s="441">
        <f>hourly1!$F6715*유형화!$G$71/hourly1!$F$8763+유형화!$G$72*hourly1!$G6715/hourly1!$F$8763+유형화!$G$74*hourly1!I6715/hourly1!$I$8763</f>
        <v>0.34574157886005602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443">
        <f>유형화!$F$71*hourly1!B6716/hourly1!$B$8763+유형화!$F$72*hourly1!C6716/hourly1!$C$8763+유형화!$F$73*hourly1!D6716/hourly1!$D$8763+유형화!$F$74*hourly1!E6716/hourly1!$E$8763</f>
        <v>193.74252760520216</v>
      </c>
      <c r="C6715" s="441">
        <f>hourly1!$F6716*유형화!$G$71/hourly1!$F$8763+유형화!$G$72*hourly1!$G6716/hourly1!$F$8763+유형화!$G$74*hourly1!I6716/hourly1!$I$8763</f>
        <v>0.44114519052832296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443">
        <f>유형화!$F$71*hourly1!B6717/hourly1!$B$8763+유형화!$F$72*hourly1!C6717/hourly1!$C$8763+유형화!$F$73*hourly1!D6717/hourly1!$D$8763+유형화!$F$74*hourly1!E6717/hourly1!$E$8763</f>
        <v>143.45070328709176</v>
      </c>
      <c r="C6716" s="441">
        <f>hourly1!$F6717*유형화!$G$71/hourly1!$F$8763+유형화!$G$72*hourly1!$G6717/hourly1!$F$8763+유형화!$G$74*hourly1!I6717/hourly1!$I$8763</f>
        <v>0.53265745534466291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443">
        <f>유형화!$F$71*hourly1!B6718/hourly1!$B$8763+유형화!$F$72*hourly1!C6718/hourly1!$C$8763+유형화!$F$73*hourly1!D6718/hourly1!$D$8763+유형화!$F$74*hourly1!E6718/hourly1!$E$8763</f>
        <v>151.57637680983771</v>
      </c>
      <c r="C6717" s="441">
        <f>hourly1!$F6718*유형화!$G$71/hourly1!$F$8763+유형화!$G$72*hourly1!$G6718/hourly1!$F$8763+유형화!$G$74*hourly1!I6718/hourly1!$I$8763</f>
        <v>0.53668378954414153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443">
        <f>유형화!$F$71*hourly1!B6719/hourly1!$B$8763+유형화!$F$72*hourly1!C6719/hourly1!$C$8763+유형화!$F$73*hourly1!D6719/hourly1!$D$8763+유형화!$F$74*hourly1!E6719/hourly1!$E$8763</f>
        <v>80.399719274916777</v>
      </c>
      <c r="C6718" s="441">
        <f>hourly1!$F6719*유형화!$G$71/hourly1!$F$8763+유형화!$G$72*hourly1!$G6719/hourly1!$F$8763+유형화!$G$74*hourly1!I6719/hourly1!$I$8763</f>
        <v>0.46520265258851534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443">
        <f>유형화!$F$71*hourly1!B6720/hourly1!$B$8763+유형화!$F$72*hourly1!C6720/hourly1!$C$8763+유형화!$F$73*hourly1!D6720/hourly1!$D$8763+유형화!$F$74*hourly1!E6720/hourly1!$E$8763</f>
        <v>78.270493359282014</v>
      </c>
      <c r="C6719" s="441">
        <f>hourly1!$F6720*유형화!$G$71/hourly1!$F$8763+유형화!$G$72*hourly1!$G6720/hourly1!$F$8763+유형화!$G$74*hourly1!I6720/hourly1!$I$8763</f>
        <v>0.39761249863751763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443">
        <f>유형화!$F$71*hourly1!B6721/hourly1!$B$8763+유형화!$F$72*hourly1!C6721/hourly1!$C$8763+유형화!$F$73*hourly1!D6721/hourly1!$D$8763+유형화!$F$74*hourly1!E6721/hourly1!$E$8763</f>
        <v>76.141262703712897</v>
      </c>
      <c r="C6720" s="441">
        <f>hourly1!$F6721*유형화!$G$71/hourly1!$F$8763+유형화!$G$72*hourly1!$G6721/hourly1!$F$8763+유형화!$G$74*hourly1!I6721/hourly1!$I$8763</f>
        <v>0.3181880900371955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443">
        <f>유형화!$F$71*hourly1!B6722/hourly1!$B$8763+유형화!$F$72*hourly1!C6722/hourly1!$C$8763+유형화!$F$73*hourly1!D6722/hourly1!$D$8763+유형화!$F$74*hourly1!E6722/hourly1!$E$8763</f>
        <v>75.647875896999068</v>
      </c>
      <c r="C6721" s="441">
        <f>hourly1!$F6722*유형화!$G$71/hourly1!$F$8763+유형화!$G$72*hourly1!$G6722/hourly1!$F$8763+유형화!$G$74*hourly1!I6722/hourly1!$I$8763</f>
        <v>0.2944693091702088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443">
        <f>유형화!$F$71*hourly1!B6723/hourly1!$B$8763+유형화!$F$72*hourly1!C6723/hourly1!$C$8763+유형화!$F$73*hourly1!D6723/hourly1!$D$8763+유형화!$F$74*hourly1!E6723/hourly1!$E$8763</f>
        <v>76.071256314256757</v>
      </c>
      <c r="C6722" s="441">
        <f>hourly1!$F6723*유형화!$G$71/hourly1!$F$8763+유형화!$G$72*hourly1!$G6723/hourly1!$F$8763+유형화!$G$74*hourly1!I6723/hourly1!$I$8763</f>
        <v>0.25155339909070068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443">
        <f>유형화!$F$71*hourly1!B6724/hourly1!$B$8763+유형화!$F$72*hourly1!C6724/hourly1!$C$8763+유형화!$F$73*hourly1!D6724/hourly1!$D$8763+유형화!$F$74*hourly1!E6724/hourly1!$E$8763</f>
        <v>76.011025968293922</v>
      </c>
      <c r="C6723" s="441">
        <f>hourly1!$F6724*유형화!$G$71/hourly1!$F$8763+유형화!$G$72*hourly1!$G6724/hourly1!$F$8763+유형화!$G$74*hourly1!I6724/hourly1!$I$8763</f>
        <v>0.23717845940077847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443">
        <f>유형화!$F$71*hourly1!B6725/hourly1!$B$8763+유형화!$F$72*hourly1!C6725/hourly1!$C$8763+유형화!$F$73*hourly1!D6725/hourly1!$D$8763+유형화!$F$74*hourly1!E6725/hourly1!$E$8763</f>
        <v>76.339242723326365</v>
      </c>
      <c r="C6724" s="441">
        <f>hourly1!$F6725*유형화!$G$71/hourly1!$F$8763+유형화!$G$72*hourly1!$G6725/hourly1!$F$8763+유형화!$G$74*hourly1!I6725/hourly1!$I$8763</f>
        <v>0.23393282022033898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443">
        <f>유형화!$F$71*hourly1!B6726/hourly1!$B$8763+유형화!$F$72*hourly1!C6726/hourly1!$C$8763+유형화!$F$73*hourly1!D6726/hourly1!$D$8763+유형화!$F$74*hourly1!E6726/hourly1!$E$8763</f>
        <v>76.976105044402487</v>
      </c>
      <c r="C6725" s="441">
        <f>hourly1!$F6726*유형화!$G$71/hourly1!$F$8763+유형화!$G$72*hourly1!$G6726/hourly1!$F$8763+유형화!$G$74*hourly1!I6726/hourly1!$I$8763</f>
        <v>0.23401850625901394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443">
        <f>유형화!$F$71*hourly1!B6727/hourly1!$B$8763+유형화!$F$72*hourly1!C6727/hourly1!$C$8763+유형화!$F$73*hourly1!D6727/hourly1!$D$8763+유형화!$F$74*hourly1!E6727/hourly1!$E$8763</f>
        <v>77.66439565332756</v>
      </c>
      <c r="C6726" s="441">
        <f>hourly1!$F6727*유형화!$G$71/hourly1!$F$8763+유형화!$G$72*hourly1!$G6727/hourly1!$F$8763+유형화!$G$74*hourly1!I6727/hourly1!$I$8763</f>
        <v>0.23237039928158429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443">
        <f>유형화!$F$71*hourly1!B6728/hourly1!$B$8763+유형화!$F$72*hourly1!C6728/hourly1!$C$8763+유형화!$F$73*hourly1!D6728/hourly1!$D$8763+유형화!$F$74*hourly1!E6728/hourly1!$E$8763</f>
        <v>78.049944213326924</v>
      </c>
      <c r="C6727" s="441">
        <f>hourly1!$F6728*유형화!$G$71/hourly1!$F$8763+유형화!$G$72*hourly1!$G6728/hourly1!$F$8763+유형화!$G$74*hourly1!I6728/hourly1!$I$8763</f>
        <v>0.37003687577069588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443">
        <f>유형화!$F$71*hourly1!B6729/hourly1!$B$8763+유형화!$F$72*hourly1!C6729/hourly1!$C$8763+유형화!$F$73*hourly1!D6729/hourly1!$D$8763+유형화!$F$74*hourly1!E6729/hourly1!$E$8763</f>
        <v>84.588913833216125</v>
      </c>
      <c r="C6728" s="441">
        <f>hourly1!$F6729*유형화!$G$71/hourly1!$F$8763+유형화!$G$72*hourly1!$G6729/hourly1!$F$8763+유형화!$G$74*hourly1!I6729/hourly1!$I$8763</f>
        <v>0.78485730032322087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443">
        <f>유형화!$F$71*hourly1!B6730/hourly1!$B$8763+유형화!$F$72*hourly1!C6730/hourly1!$C$8763+유형화!$F$73*hourly1!D6730/hourly1!$D$8763+유형화!$F$74*hourly1!E6730/hourly1!$E$8763</f>
        <v>198.67113979645458</v>
      </c>
      <c r="C6729" s="441">
        <f>hourly1!$F6730*유형화!$G$71/hourly1!$F$8763+유형화!$G$72*hourly1!$G6730/hourly1!$F$8763+유형화!$G$74*hourly1!I6730/hourly1!$I$8763</f>
        <v>0.9390620918948448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443">
        <f>유형화!$F$71*hourly1!B6731/hourly1!$B$8763+유형화!$F$72*hourly1!C6731/hourly1!$C$8763+유형화!$F$73*hourly1!D6731/hourly1!$D$8763+유형화!$F$74*hourly1!E6731/hourly1!$E$8763</f>
        <v>329.04198465286225</v>
      </c>
      <c r="C6730" s="441">
        <f>hourly1!$F6731*유형화!$G$71/hourly1!$F$8763+유형화!$G$72*hourly1!$G6731/hourly1!$F$8763+유형화!$G$74*hourly1!I6731/hourly1!$I$8763</f>
        <v>0.77904247473050758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443">
        <f>유형화!$F$71*hourly1!B6732/hourly1!$B$8763+유형화!$F$72*hourly1!C6732/hourly1!$C$8763+유형화!$F$73*hourly1!D6732/hourly1!$D$8763+유형화!$F$74*hourly1!E6732/hourly1!$E$8763</f>
        <v>406.45912746434811</v>
      </c>
      <c r="C6731" s="441">
        <f>hourly1!$F6732*유형화!$G$71/hourly1!$F$8763+유형화!$G$72*hourly1!$G6732/hourly1!$F$8763+유형화!$G$74*hourly1!I6732/hourly1!$I$8763</f>
        <v>0.48238982868576197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443">
        <f>유형화!$F$71*hourly1!B6733/hourly1!$B$8763+유형화!$F$72*hourly1!C6733/hourly1!$C$8763+유형화!$F$73*hourly1!D6733/hourly1!$D$8763+유형화!$F$74*hourly1!E6733/hourly1!$E$8763</f>
        <v>484.15359357801458</v>
      </c>
      <c r="C6732" s="441">
        <f>hourly1!$F6733*유형화!$G$71/hourly1!$F$8763+유형화!$G$72*hourly1!$G6733/hourly1!$F$8763+유형화!$G$74*hourly1!I6733/hourly1!$I$8763</f>
        <v>0.40434227890222391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443">
        <f>유형화!$F$71*hourly1!B6734/hourly1!$B$8763+유형화!$F$72*hourly1!C6734/hourly1!$C$8763+유형화!$F$73*hourly1!D6734/hourly1!$D$8763+유형화!$F$74*hourly1!E6734/hourly1!$E$8763</f>
        <v>408.36347929839707</v>
      </c>
      <c r="C6733" s="441">
        <f>hourly1!$F6734*유형화!$G$71/hourly1!$F$8763+유형화!$G$72*hourly1!$G6734/hourly1!$F$8763+유형화!$G$74*hourly1!I6734/hourly1!$I$8763</f>
        <v>0.38602887413528708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443">
        <f>유형화!$F$71*hourly1!B6735/hourly1!$B$8763+유형화!$F$72*hourly1!C6735/hourly1!$C$8763+유형화!$F$73*hourly1!D6735/hourly1!$D$8763+유형화!$F$74*hourly1!E6735/hourly1!$E$8763</f>
        <v>239.69452952584206</v>
      </c>
      <c r="C6734" s="441">
        <f>hourly1!$F6735*유형화!$G$71/hourly1!$F$8763+유형화!$G$72*hourly1!$G6735/hourly1!$F$8763+유형화!$G$74*hourly1!I6735/hourly1!$I$8763</f>
        <v>0.46909921458504622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443">
        <f>유형화!$F$71*hourly1!B6736/hourly1!$B$8763+유형화!$F$72*hourly1!C6736/hourly1!$C$8763+유형화!$F$73*hourly1!D6736/hourly1!$D$8763+유형화!$F$74*hourly1!E6736/hourly1!$E$8763</f>
        <v>325.44959069725127</v>
      </c>
      <c r="C6735" s="441">
        <f>hourly1!$F6736*유형화!$G$71/hourly1!$F$8763+유형화!$G$72*hourly1!$G6736/hourly1!$F$8763+유형화!$G$74*hourly1!I6736/hourly1!$I$8763</f>
        <v>0.44128672712723765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443">
        <f>유형화!$F$71*hourly1!B6737/hourly1!$B$8763+유형화!$F$72*hourly1!C6737/hourly1!$C$8763+유형화!$F$73*hourly1!D6737/hourly1!$D$8763+유형화!$F$74*hourly1!E6737/hourly1!$E$8763</f>
        <v>475.64817822983559</v>
      </c>
      <c r="C6736" s="441">
        <f>hourly1!$F6737*유형화!$G$71/hourly1!$F$8763+유형화!$G$72*hourly1!$G6737/hourly1!$F$8763+유형화!$G$74*hourly1!I6737/hourly1!$I$8763</f>
        <v>0.34586170910960667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443">
        <f>유형화!$F$71*hourly1!B6738/hourly1!$B$8763+유형화!$F$72*hourly1!C6738/hourly1!$C$8763+유형화!$F$73*hourly1!D6738/hourly1!$D$8763+유형화!$F$74*hourly1!E6738/hourly1!$E$8763</f>
        <v>400.03208590045648</v>
      </c>
      <c r="C6737" s="441">
        <f>hourly1!$F6738*유형화!$G$71/hourly1!$F$8763+유형화!$G$72*hourly1!$G6738/hourly1!$F$8763+유형화!$G$74*hourly1!I6738/hourly1!$I$8763</f>
        <v>0.32998838560537486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443">
        <f>유형화!$F$71*hourly1!B6739/hourly1!$B$8763+유형화!$F$72*hourly1!C6739/hourly1!$C$8763+유형화!$F$73*hourly1!D6739/hourly1!$D$8763+유형화!$F$74*hourly1!E6739/hourly1!$E$8763</f>
        <v>343.58622203215407</v>
      </c>
      <c r="C6738" s="441">
        <f>hourly1!$F6739*유형화!$G$71/hourly1!$F$8763+유형화!$G$72*hourly1!$G6739/hourly1!$F$8763+유형화!$G$74*hourly1!I6739/hourly1!$I$8763</f>
        <v>0.34589863961035194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443">
        <f>유형화!$F$71*hourly1!B6740/hourly1!$B$8763+유형화!$F$72*hourly1!C6740/hourly1!$C$8763+유형화!$F$73*hourly1!D6740/hourly1!$D$8763+유형화!$F$74*hourly1!E6740/hourly1!$E$8763</f>
        <v>193.74949056878279</v>
      </c>
      <c r="C6739" s="441">
        <f>hourly1!$F6740*유형화!$G$71/hourly1!$F$8763+유형화!$G$72*hourly1!$G6740/hourly1!$F$8763+유형화!$G$74*hourly1!I6740/hourly1!$I$8763</f>
        <v>0.44135003655708671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443">
        <f>유형화!$F$71*hourly1!B6741/hourly1!$B$8763+유형화!$F$72*hourly1!C6741/hourly1!$C$8763+유형화!$F$73*hourly1!D6741/hourly1!$D$8763+유형화!$F$74*hourly1!E6741/hourly1!$E$8763</f>
        <v>143.45199728917308</v>
      </c>
      <c r="C6740" s="441">
        <f>hourly1!$F6741*유형화!$G$71/hourly1!$F$8763+유형화!$G$72*hourly1!$G6741/hourly1!$F$8763+유형화!$G$74*hourly1!I6741/hourly1!$I$8763</f>
        <v>0.53290626625526749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443">
        <f>유형화!$F$71*hourly1!B6742/hourly1!$B$8763+유형화!$F$72*hourly1!C6742/hourly1!$C$8763+유형화!$F$73*hourly1!D6742/hourly1!$D$8763+유형화!$F$74*hourly1!E6742/hourly1!$E$8763</f>
        <v>151.57747647461014</v>
      </c>
      <c r="C6741" s="441">
        <f>hourly1!$F6742*유형화!$G$71/hourly1!$F$8763+유형화!$G$72*hourly1!$G6742/hourly1!$F$8763+유형화!$G$74*hourly1!I6742/hourly1!$I$8763</f>
        <v>0.5369483065297751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443">
        <f>유형화!$F$71*hourly1!B6743/hourly1!$B$8763+유형화!$F$72*hourly1!C6743/hourly1!$C$8763+유형화!$F$73*hourly1!D6743/hourly1!$D$8763+유형화!$F$74*hourly1!E6743/hourly1!$E$8763</f>
        <v>80.87694534654905</v>
      </c>
      <c r="C6742" s="441">
        <f>hourly1!$F6743*유형화!$G$71/hourly1!$F$8763+유형화!$G$72*hourly1!$G6743/hourly1!$F$8763+유형화!$G$74*hourly1!I6743/hourly1!$I$8763</f>
        <v>0.50929967163849144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443">
        <f>유형화!$F$71*hourly1!B6744/hourly1!$B$8763+유형화!$F$72*hourly1!C6744/hourly1!$C$8763+유형화!$F$73*hourly1!D6744/hourly1!$D$8763+유형화!$F$74*hourly1!E6744/hourly1!$E$8763</f>
        <v>79.303471995154311</v>
      </c>
      <c r="C6743" s="441">
        <f>hourly1!$F6744*유형화!$G$71/hourly1!$F$8763+유형화!$G$72*hourly1!$G6744/hourly1!$F$8763+유형화!$G$74*hourly1!I6744/hourly1!$I$8763</f>
        <v>0.39777889813512846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443">
        <f>유형화!$F$71*hourly1!B6745/hourly1!$B$8763+유형화!$F$72*hourly1!C6745/hourly1!$C$8763+유형화!$F$73*hourly1!D6745/hourly1!$D$8763+유형화!$F$74*hourly1!E6745/hourly1!$E$8763</f>
        <v>77.671176058302834</v>
      </c>
      <c r="C6744" s="441">
        <f>hourly1!$F6745*유형화!$G$71/hourly1!$F$8763+유형화!$G$72*hourly1!$G6745/hourly1!$F$8763+유형화!$G$74*hourly1!I6745/hourly1!$I$8763</f>
        <v>0.3182947579367208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443">
        <f>유형화!$F$71*hourly1!B6746/hourly1!$B$8763+유형화!$F$72*hourly1!C6746/hourly1!$C$8763+유형화!$F$73*hourly1!D6746/hourly1!$D$8763+유형화!$F$74*hourly1!E6746/hourly1!$E$8763</f>
        <v>77.126616920195687</v>
      </c>
      <c r="C6745" s="441">
        <f>hourly1!$F6746*유형화!$G$71/hourly1!$F$8763+유형화!$G$72*hourly1!$G6746/hourly1!$F$8763+유형화!$G$74*hourly1!I6746/hourly1!$I$8763</f>
        <v>0.29456348497917006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443">
        <f>유형화!$F$71*hourly1!B6747/hourly1!$B$8763+유형화!$F$72*hourly1!C6747/hourly1!$C$8763+유형화!$F$73*hourly1!D6747/hourly1!$D$8763+유형화!$F$74*hourly1!E6747/hourly1!$E$8763</f>
        <v>77.538744733273333</v>
      </c>
      <c r="C6746" s="441">
        <f>hourly1!$F6747*유형화!$G$71/hourly1!$F$8763+유형화!$G$72*hourly1!$G6747/hourly1!$F$8763+유형화!$G$74*hourly1!I6747/hourly1!$I$8763</f>
        <v>0.25163532537396316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443">
        <f>유형화!$F$71*hourly1!B6748/hourly1!$B$8763+유형화!$F$72*hourly1!C6748/hourly1!$C$8763+유형화!$F$73*hourly1!D6748/hourly1!$D$8763+유형화!$F$74*hourly1!E6748/hourly1!$E$8763</f>
        <v>77.612270595127086</v>
      </c>
      <c r="C6747" s="441">
        <f>hourly1!$F6748*유형화!$G$71/hourly1!$F$8763+유형화!$G$72*hourly1!$G6748/hourly1!$F$8763+유형화!$G$74*hourly1!I6748/hourly1!$I$8763</f>
        <v>0.23729313194085941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443">
        <f>유형화!$F$71*hourly1!B6749/hourly1!$B$8763+유형화!$F$72*hourly1!C6749/hourly1!$C$8763+유형화!$F$73*hourly1!D6749/hourly1!$D$8763+유형화!$F$74*hourly1!E6749/hourly1!$E$8763</f>
        <v>77.976510851325656</v>
      </c>
      <c r="C6748" s="441">
        <f>hourly1!$F6749*유형화!$G$71/hourly1!$F$8763+유형화!$G$72*hourly1!$G6749/hourly1!$F$8763+유형화!$G$74*hourly1!I6749/hourly1!$I$8763</f>
        <v>0.23427774745882665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443">
        <f>유형화!$F$71*hourly1!B6750/hourly1!$B$8763+유형화!$F$72*hourly1!C6750/hourly1!$C$8763+유형화!$F$73*hourly1!D6750/hourly1!$D$8763+유형화!$F$74*hourly1!E6750/hourly1!$E$8763</f>
        <v>78.13591958392</v>
      </c>
      <c r="C6749" s="441">
        <f>hourly1!$F6750*유형화!$G$71/hourly1!$F$8763+유형화!$G$72*hourly1!$G6750/hourly1!$F$8763+유형화!$G$74*hourly1!I6750/hourly1!$I$8763</f>
        <v>0.2343280190271646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443">
        <f>유형화!$F$71*hourly1!B6751/hourly1!$B$8763+유형화!$F$72*hourly1!C6751/hourly1!$C$8763+유형화!$F$73*hourly1!D6751/hourly1!$D$8763+유형화!$F$74*hourly1!E6751/hourly1!$E$8763</f>
        <v>78.289104782694466</v>
      </c>
      <c r="C6750" s="441">
        <f>hourly1!$F6751*유형화!$G$71/hourly1!$F$8763+유형화!$G$72*hourly1!$G6751/hourly1!$F$8763+유형화!$G$74*hourly1!I6751/hourly1!$I$8763</f>
        <v>0.2325145434528019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443">
        <f>유형화!$F$71*hourly1!B6752/hourly1!$B$8763+유형화!$F$72*hourly1!C6752/hourly1!$C$8763+유형화!$F$73*hourly1!D6752/hourly1!$D$8763+유형화!$F$74*hourly1!E6752/hourly1!$E$8763</f>
        <v>79.446930848613945</v>
      </c>
      <c r="C6751" s="441">
        <f>hourly1!$F6752*유형화!$G$71/hourly1!$F$8763+유형화!$G$72*hourly1!$G6752/hourly1!$F$8763+유형화!$G$74*hourly1!I6752/hourly1!$I$8763</f>
        <v>0.3702525159359677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443">
        <f>유형화!$F$71*hourly1!B6753/hourly1!$B$8763+유형화!$F$72*hourly1!C6753/hourly1!$C$8763+유형화!$F$73*hourly1!D6753/hourly1!$D$8763+유형화!$F$74*hourly1!E6753/hourly1!$E$8763</f>
        <v>86.228182213517002</v>
      </c>
      <c r="C6752" s="441">
        <f>hourly1!$F6753*유형화!$G$71/hourly1!$F$8763+유형화!$G$72*hourly1!$G6753/hourly1!$F$8763+유형화!$G$74*hourly1!I6753/hourly1!$I$8763</f>
        <v>2.5578749956692337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443">
        <f>유형화!$F$71*hourly1!B6754/hourly1!$B$8763+유형화!$F$72*hourly1!C6754/hourly1!$C$8763+유형화!$F$73*hourly1!D6754/hourly1!$D$8763+유형화!$F$74*hourly1!E6754/hourly1!$E$8763</f>
        <v>203.04439283801918</v>
      </c>
      <c r="C6753" s="441">
        <f>hourly1!$F6754*유형화!$G$71/hourly1!$F$8763+유형화!$G$72*hourly1!$G6754/hourly1!$F$8763+유형화!$G$74*hourly1!I6754/hourly1!$I$8763</f>
        <v>2.5618802873666442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443">
        <f>유형화!$F$71*hourly1!B6755/hourly1!$B$8763+유형화!$F$72*hourly1!C6755/hourly1!$C$8763+유형화!$F$73*hourly1!D6755/hourly1!$D$8763+유형화!$F$74*hourly1!E6755/hourly1!$E$8763</f>
        <v>331.2820444537295</v>
      </c>
      <c r="C6754" s="441">
        <f>hourly1!$F6755*유형화!$G$71/hourly1!$F$8763+유형화!$G$72*hourly1!$G6755/hourly1!$F$8763+유형화!$G$74*hourly1!I6755/hourly1!$I$8763</f>
        <v>1.929107690529144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443">
        <f>유형화!$F$71*hourly1!B6756/hourly1!$B$8763+유형화!$F$72*hourly1!C6756/hourly1!$C$8763+유형화!$F$73*hourly1!D6756/hourly1!$D$8763+유형화!$F$74*hourly1!E6756/hourly1!$E$8763</f>
        <v>407.22244649432031</v>
      </c>
      <c r="C6755" s="441">
        <f>hourly1!$F6756*유형화!$G$71/hourly1!$F$8763+유형화!$G$72*hourly1!$G6756/hourly1!$F$8763+유형화!$G$74*hourly1!I6756/hourly1!$I$8763</f>
        <v>1.2005465315821051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443">
        <f>유형화!$F$71*hourly1!B6757/hourly1!$B$8763+유형화!$F$72*hourly1!C6757/hourly1!$C$8763+유형화!$F$73*hourly1!D6757/hourly1!$D$8763+유형화!$F$74*hourly1!E6757/hourly1!$E$8763</f>
        <v>484.07834238005233</v>
      </c>
      <c r="C6756" s="441">
        <f>hourly1!$F6757*유형화!$G$71/hourly1!$F$8763+유형화!$G$72*hourly1!$G6757/hourly1!$F$8763+유형화!$G$74*hourly1!I6757/hourly1!$I$8763</f>
        <v>0.5122605396670431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443">
        <f>유형화!$F$71*hourly1!B6758/hourly1!$B$8763+유형화!$F$72*hourly1!C6758/hourly1!$C$8763+유형화!$F$73*hourly1!D6758/hourly1!$D$8763+유형화!$F$74*hourly1!E6758/hourly1!$E$8763</f>
        <v>408.35908063930731</v>
      </c>
      <c r="C6757" s="441">
        <f>hourly1!$F6758*유형화!$G$71/hourly1!$F$8763+유형화!$G$72*hourly1!$G6758/hourly1!$F$8763+유형화!$G$74*hourly1!I6758/hourly1!$I$8763</f>
        <v>0.38660636043840224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443">
        <f>유형화!$F$71*hourly1!B6759/hourly1!$B$8763+유형화!$F$72*hourly1!C6759/hourly1!$C$8763+유형화!$F$73*hourly1!D6759/hourly1!$D$8763+유형화!$F$74*hourly1!E6759/hourly1!$E$8763</f>
        <v>239.63563584136986</v>
      </c>
      <c r="C6758" s="441">
        <f>hourly1!$F6759*유형화!$G$71/hourly1!$F$8763+유형화!$G$72*hourly1!$G6759/hourly1!$F$8763+유형화!$G$74*hourly1!I6759/hourly1!$I$8763</f>
        <v>0.46901552970651017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443">
        <f>유형화!$F$71*hourly1!B6760/hourly1!$B$8763+유형화!$F$72*hourly1!C6760/hourly1!$C$8763+유형화!$F$73*hourly1!D6760/hourly1!$D$8763+유형화!$F$74*hourly1!E6760/hourly1!$E$8763</f>
        <v>325.44816397700777</v>
      </c>
      <c r="C6759" s="441">
        <f>hourly1!$F6760*유형화!$G$71/hourly1!$F$8763+유형화!$G$72*hourly1!$G6760/hourly1!$F$8763+유형화!$G$74*hourly1!I6760/hourly1!$I$8763</f>
        <v>0.44118224231150027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443">
        <f>유형화!$F$71*hourly1!B6761/hourly1!$B$8763+유형화!$F$72*hourly1!C6761/hourly1!$C$8763+유형화!$F$73*hourly1!D6761/hourly1!$D$8763+유형화!$F$74*hourly1!E6761/hourly1!$E$8763</f>
        <v>475.64677520926398</v>
      </c>
      <c r="C6760" s="441">
        <f>hourly1!$F6761*유형화!$G$71/hourly1!$F$8763+유형화!$G$72*hourly1!$G6761/hourly1!$F$8763+유형화!$G$74*hourly1!I6761/hourly1!$I$8763</f>
        <v>0.34579955186286793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443">
        <f>유형화!$F$71*hourly1!B6762/hourly1!$B$8763+유형화!$F$72*hourly1!C6762/hourly1!$C$8763+유형화!$F$73*hourly1!D6762/hourly1!$D$8763+유형화!$F$74*hourly1!E6762/hourly1!$E$8763</f>
        <v>400.03119479279599</v>
      </c>
      <c r="C6761" s="441">
        <f>hourly1!$F6762*유형화!$G$71/hourly1!$F$8763+유형화!$G$72*hourly1!$G6762/hourly1!$F$8763+유형화!$G$74*hourly1!I6762/hourly1!$I$8763</f>
        <v>0.32995006035665336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443">
        <f>유형화!$F$71*hourly1!B6763/hourly1!$B$8763+유형화!$F$72*hourly1!C6763/hourly1!$C$8763+유형화!$F$73*hourly1!D6763/hourly1!$D$8763+유형화!$F$74*hourly1!E6763/hourly1!$E$8763</f>
        <v>343.58543520304966</v>
      </c>
      <c r="C6762" s="441">
        <f>hourly1!$F6763*유형화!$G$71/hourly1!$F$8763+유형화!$G$72*hourly1!$G6763/hourly1!$F$8763+유형화!$G$74*hourly1!I6763/hourly1!$I$8763</f>
        <v>0.34586261872785107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443">
        <f>유형화!$F$71*hourly1!B6764/hourly1!$B$8763+유형화!$F$72*hourly1!C6764/hourly1!$C$8763+유형화!$F$73*hourly1!D6764/hourly1!$D$8763+유형화!$F$74*hourly1!E6764/hourly1!$E$8763</f>
        <v>193.7457081011604</v>
      </c>
      <c r="C6763" s="441">
        <f>hourly1!$F6764*유형화!$G$71/hourly1!$F$8763+유형화!$G$72*hourly1!$G6764/hourly1!$F$8763+유형화!$G$74*hourly1!I6764/hourly1!$I$8763</f>
        <v>0.44153444649594831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443">
        <f>유형화!$F$71*hourly1!B6765/hourly1!$B$8763+유형화!$F$72*hourly1!C6765/hourly1!$C$8763+유형화!$F$73*hourly1!D6765/hourly1!$D$8763+유형화!$F$74*hourly1!E6765/hourly1!$E$8763</f>
        <v>143.45262296050916</v>
      </c>
      <c r="C6764" s="441">
        <f>hourly1!$F6765*유형화!$G$71/hourly1!$F$8763+유형화!$G$72*hourly1!$G6765/hourly1!$F$8763+유형화!$G$74*hourly1!I6765/hourly1!$I$8763</f>
        <v>0.53298358380608879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443">
        <f>유형화!$F$71*hourly1!B6766/hourly1!$B$8763+유형화!$F$72*hourly1!C6766/hourly1!$C$8763+유형화!$F$73*hourly1!D6766/hourly1!$D$8763+유형화!$F$74*hourly1!E6766/hourly1!$E$8763</f>
        <v>151.57797890765269</v>
      </c>
      <c r="C6765" s="441">
        <f>hourly1!$F6766*유형화!$G$71/hourly1!$F$8763+유형화!$G$72*hourly1!$G6766/hourly1!$F$8763+유형화!$G$74*hourly1!I6766/hourly1!$I$8763</f>
        <v>0.53702762524073533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443">
        <f>유형화!$F$71*hourly1!B6767/hourly1!$B$8763+유형화!$F$72*hourly1!C6767/hourly1!$C$8763+유형화!$F$73*hourly1!D6767/hourly1!$D$8763+유형화!$F$74*hourly1!E6767/hourly1!$E$8763</f>
        <v>80.451318200402838</v>
      </c>
      <c r="C6766" s="441">
        <f>hourly1!$F6767*유형화!$G$71/hourly1!$F$8763+유형화!$G$72*hourly1!$G6767/hourly1!$F$8763+유형화!$G$74*hourly1!I6767/hourly1!$I$8763</f>
        <v>0.74284039627581211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443">
        <f>유형화!$F$71*hourly1!B6768/hourly1!$B$8763+유형화!$F$72*hourly1!C6768/hourly1!$C$8763+유형화!$F$73*hourly1!D6768/hourly1!$D$8763+유형화!$F$74*hourly1!E6768/hourly1!$E$8763</f>
        <v>79.012757600809522</v>
      </c>
      <c r="C6767" s="441">
        <f>hourly1!$F6768*유형화!$G$71/hourly1!$F$8763+유형화!$G$72*hourly1!$G6768/hourly1!$F$8763+유형화!$G$74*hourly1!I6768/hourly1!$I$8763</f>
        <v>0.39783268689401358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443">
        <f>유형화!$F$71*hourly1!B6769/hourly1!$B$8763+유형화!$F$72*hourly1!C6769/hourly1!$C$8763+유형화!$F$73*hourly1!D6769/hourly1!$D$8763+유형화!$F$74*hourly1!E6769/hourly1!$E$8763</f>
        <v>77.509733893866326</v>
      </c>
      <c r="C6768" s="441">
        <f>hourly1!$F6769*유형화!$G$71/hourly1!$F$8763+유형화!$G$72*hourly1!$G6769/hourly1!$F$8763+유형화!$G$74*hourly1!I6769/hourly1!$I$8763</f>
        <v>0.31833247677327836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443">
        <f>유형화!$F$71*hourly1!B6770/hourly1!$B$8763+유형화!$F$72*hourly1!C6770/hourly1!$C$8763+유형화!$F$73*hourly1!D6770/hourly1!$D$8763+유형화!$F$74*hourly1!E6770/hourly1!$E$8763</f>
        <v>77.030320413657464</v>
      </c>
      <c r="C6769" s="441">
        <f>hourly1!$F6770*유형화!$G$71/hourly1!$F$8763+유형화!$G$72*hourly1!$G6770/hourly1!$F$8763+유형화!$G$74*hourly1!I6770/hourly1!$I$8763</f>
        <v>0.29459562482382518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443">
        <f>유형화!$F$71*hourly1!B6771/hourly1!$B$8763+유형화!$F$72*hourly1!C6771/hourly1!$C$8763+유형화!$F$73*hourly1!D6771/hourly1!$D$8763+유형화!$F$74*hourly1!E6771/hourly1!$E$8763</f>
        <v>77.503076727184535</v>
      </c>
      <c r="C6770" s="441">
        <f>hourly1!$F6771*유형화!$G$71/hourly1!$F$8763+유형화!$G$72*hourly1!$G6771/hourly1!$F$8763+유형화!$G$74*hourly1!I6771/hourly1!$I$8763</f>
        <v>0.25166018827265862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443">
        <f>유형화!$F$71*hourly1!B6772/hourly1!$B$8763+유형화!$F$72*hourly1!C6772/hourly1!$C$8763+유형화!$F$73*hourly1!D6772/hourly1!$D$8763+유형화!$F$74*hourly1!E6772/hourly1!$E$8763</f>
        <v>77.610640057705879</v>
      </c>
      <c r="C6771" s="441">
        <f>hourly1!$F6772*유형화!$G$71/hourly1!$F$8763+유형화!$G$72*hourly1!$G6772/hourly1!$F$8763+유형화!$G$74*hourly1!I6772/hourly1!$I$8763</f>
        <v>0.23732381639632269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443">
        <f>유형화!$F$71*hourly1!B6773/hourly1!$B$8763+유형화!$F$72*hourly1!C6773/hourly1!$C$8763+유형화!$F$73*hourly1!D6773/hourly1!$D$8763+유형화!$F$74*hourly1!E6773/hourly1!$E$8763</f>
        <v>78.020369463995365</v>
      </c>
      <c r="C6772" s="441">
        <f>hourly1!$F6773*유형화!$G$71/hourly1!$F$8763+유형화!$G$72*hourly1!$G6773/hourly1!$F$8763+유형화!$G$74*hourly1!I6773/hourly1!$I$8763</f>
        <v>0.23436222067317505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443">
        <f>유형화!$F$71*hourly1!B6774/hourly1!$B$8763+유형화!$F$72*hourly1!C6774/hourly1!$C$8763+유형화!$F$73*hourly1!D6774/hourly1!$D$8763+유형화!$F$74*hourly1!E6774/hourly1!$E$8763</f>
        <v>78.239776285768755</v>
      </c>
      <c r="C6773" s="441">
        <f>hourly1!$F6774*유형화!$G$71/hourly1!$F$8763+유형화!$G$72*hourly1!$G6774/hourly1!$F$8763+유형화!$G$74*hourly1!I6774/hourly1!$I$8763</f>
        <v>0.23441710097395407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443">
        <f>유형화!$F$71*hourly1!B6775/hourly1!$B$8763+유형화!$F$72*hourly1!C6775/hourly1!$C$8763+유형화!$F$73*hourly1!D6775/hourly1!$D$8763+유형화!$F$74*hourly1!E6775/hourly1!$E$8763</f>
        <v>78.430402226084141</v>
      </c>
      <c r="C6774" s="441">
        <f>hourly1!$F6775*유형화!$G$71/hourly1!$F$8763+유형화!$G$72*hourly1!$G6775/hourly1!$F$8763+유형화!$G$74*hourly1!I6775/hourly1!$I$8763</f>
        <v>0.2325668161812787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443">
        <f>유형화!$F$71*hourly1!B6776/hourly1!$B$8763+유형화!$F$72*hourly1!C6776/hourly1!$C$8763+유형화!$F$73*hourly1!D6776/hourly1!$D$8763+유형화!$F$74*hourly1!E6776/hourly1!$E$8763</f>
        <v>79.542326767623024</v>
      </c>
      <c r="C6775" s="441">
        <f>hourly1!$F6776*유형화!$G$71/hourly1!$F$8763+유형화!$G$72*hourly1!$G6776/hourly1!$F$8763+유형화!$G$74*hourly1!I6776/hourly1!$I$8763</f>
        <v>0.37030236301579134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443">
        <f>유형화!$F$71*hourly1!B6777/hourly1!$B$8763+유형화!$F$72*hourly1!C6777/hourly1!$C$8763+유형화!$F$73*hourly1!D6777/hourly1!$D$8763+유형화!$F$74*hourly1!E6777/hourly1!$E$8763</f>
        <v>86.310320536110069</v>
      </c>
      <c r="C6776" s="441">
        <f>hourly1!$F6777*유형화!$G$71/hourly1!$F$8763+유형화!$G$72*hourly1!$G6777/hourly1!$F$8763+유형화!$G$74*hourly1!I6777/hourly1!$I$8763</f>
        <v>2.9524287012355996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443">
        <f>유형화!$F$71*hourly1!B6778/hourly1!$B$8763+유형화!$F$72*hourly1!C6778/hourly1!$C$8763+유형화!$F$73*hourly1!D6778/hourly1!$D$8763+유형화!$F$74*hourly1!E6778/hourly1!$E$8763</f>
        <v>203.8556989634921</v>
      </c>
      <c r="C6777" s="441">
        <f>hourly1!$F6778*유형화!$G$71/hourly1!$F$8763+유형화!$G$72*hourly1!$G6778/hourly1!$F$8763+유형화!$G$74*hourly1!I6778/hourly1!$I$8763</f>
        <v>2.8875290767707518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443">
        <f>유형화!$F$71*hourly1!B6779/hourly1!$B$8763+유형화!$F$72*hourly1!C6779/hourly1!$C$8763+유형화!$F$73*hourly1!D6779/hourly1!$D$8763+유형화!$F$74*hourly1!E6779/hourly1!$E$8763</f>
        <v>332.0123972402003</v>
      </c>
      <c r="C6778" s="441">
        <f>hourly1!$F6779*유형화!$G$71/hourly1!$F$8763+유형화!$G$72*hourly1!$G6779/hourly1!$F$8763+유형화!$G$74*hourly1!I6779/hourly1!$I$8763</f>
        <v>2.2860789416334839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443">
        <f>유형화!$F$71*hourly1!B6780/hourly1!$B$8763+유형화!$F$72*hourly1!C6780/hourly1!$C$8763+유형화!$F$73*hourly1!D6780/hourly1!$D$8763+유형화!$F$74*hourly1!E6780/hourly1!$E$8763</f>
        <v>407.54871039639482</v>
      </c>
      <c r="C6779" s="441">
        <f>hourly1!$F6780*유형화!$G$71/hourly1!$F$8763+유형화!$G$72*hourly1!$G6780/hourly1!$F$8763+유형화!$G$74*hourly1!I6780/hourly1!$I$8763</f>
        <v>1.4693056128628086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443">
        <f>유형화!$F$71*hourly1!B6781/hourly1!$B$8763+유형화!$F$72*hourly1!C6781/hourly1!$C$8763+유형화!$F$73*hourly1!D6781/hourly1!$D$8763+유형화!$F$74*hourly1!E6781/hourly1!$E$8763</f>
        <v>484.22805320693811</v>
      </c>
      <c r="C6780" s="441">
        <f>hourly1!$F6781*유형화!$G$71/hourly1!$F$8763+유형화!$G$72*hourly1!$G6781/hourly1!$F$8763+유형화!$G$74*hourly1!I6781/hourly1!$I$8763</f>
        <v>0.75266312113823775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443">
        <f>유형화!$F$71*hourly1!B6782/hourly1!$B$8763+유형화!$F$72*hourly1!C6782/hourly1!$C$8763+유형화!$F$73*hourly1!D6782/hourly1!$D$8763+유형화!$F$74*hourly1!E6782/hourly1!$E$8763</f>
        <v>408.3617871418291</v>
      </c>
      <c r="C6781" s="441">
        <f>hourly1!$F6782*유형화!$G$71/hourly1!$F$8763+유형화!$G$72*hourly1!$G6782/hourly1!$F$8763+유형화!$G$74*hourly1!I6782/hourly1!$I$8763</f>
        <v>0.406734817451327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443">
        <f>유형화!$F$71*hourly1!B6783/hourly1!$B$8763+유형화!$F$72*hourly1!C6783/hourly1!$C$8763+유형화!$F$73*hourly1!D6783/hourly1!$D$8763+유형화!$F$74*hourly1!E6783/hourly1!$E$8763</f>
        <v>239.65061877389431</v>
      </c>
      <c r="C6782" s="441">
        <f>hourly1!$F6783*유형화!$G$71/hourly1!$F$8763+유형화!$G$72*hourly1!$G6783/hourly1!$F$8763+유형화!$G$74*hourly1!I6783/hourly1!$I$8763</f>
        <v>0.46907883913635917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443">
        <f>유형화!$F$71*hourly1!B6784/hourly1!$B$8763+유형화!$F$72*hourly1!C6784/hourly1!$C$8763+유형화!$F$73*hourly1!D6784/hourly1!$D$8763+유형화!$F$74*hourly1!E6784/hourly1!$E$8763</f>
        <v>325.44916884309293</v>
      </c>
      <c r="C6783" s="441">
        <f>hourly1!$F6784*유형화!$G$71/hourly1!$F$8763+유형화!$G$72*hourly1!$G6784/hourly1!$F$8763+유형화!$G$74*hourly1!I6784/hourly1!$I$8763</f>
        <v>0.4412211133311687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443">
        <f>유형화!$F$71*hourly1!B6785/hourly1!$B$8763+유형화!$F$72*hourly1!C6785/hourly1!$C$8763+유형화!$F$73*hourly1!D6785/hourly1!$D$8763+유형화!$F$74*hourly1!E6785/hourly1!$E$8763</f>
        <v>475.64768053672736</v>
      </c>
      <c r="C6784" s="441">
        <f>hourly1!$F6785*유형화!$G$71/hourly1!$F$8763+유형화!$G$72*hourly1!$G6785/hourly1!$F$8763+유형화!$G$74*hourly1!I6785/hourly1!$I$8763</f>
        <v>0.34581835063993038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443">
        <f>유형화!$F$71*hourly1!B6786/hourly1!$B$8763+유형화!$F$72*hourly1!C6786/hourly1!$C$8763+유형화!$F$73*hourly1!D6786/hourly1!$D$8763+유형화!$F$74*hourly1!E6786/hourly1!$E$8763</f>
        <v>400.03170196577298</v>
      </c>
      <c r="C6785" s="441">
        <f>hourly1!$F6786*유형화!$G$71/hourly1!$F$8763+유형화!$G$72*hourly1!$G6786/hourly1!$F$8763+유형화!$G$74*hourly1!I6786/hourly1!$I$8763</f>
        <v>0.32995442652422913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443">
        <f>유형화!$F$71*hourly1!B6787/hourly1!$B$8763+유형화!$F$72*hourly1!C6787/hourly1!$C$8763+유형화!$F$73*hourly1!D6787/hourly1!$D$8763+유형화!$F$74*hourly1!E6787/hourly1!$E$8763</f>
        <v>343.58581913773315</v>
      </c>
      <c r="C6786" s="441">
        <f>hourly1!$F6787*유형화!$G$71/hourly1!$F$8763+유형화!$G$72*hourly1!$G6787/hourly1!$F$8763+유형화!$G$74*hourly1!I6787/hourly1!$I$8763</f>
        <v>0.3458644986055579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443">
        <f>유형화!$F$71*hourly1!B6788/hourly1!$B$8763+유형화!$F$72*hourly1!C6788/hourly1!$C$8763+유형화!$F$73*hourly1!D6788/hourly1!$D$8763+유형화!$F$74*hourly1!E6788/hourly1!$E$8763</f>
        <v>193.75267106474107</v>
      </c>
      <c r="C6787" s="441">
        <f>hourly1!$F6788*유형화!$G$71/hourly1!$F$8763+유형화!$G$72*hourly1!$G6788/hourly1!$F$8763+유형화!$G$74*hourly1!I6788/hourly1!$I$8763</f>
        <v>0.44254521428974458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443">
        <f>유형화!$F$71*hourly1!B6789/hourly1!$B$8763+유형화!$F$72*hourly1!C6789/hourly1!$C$8763+유형화!$F$73*hourly1!D6789/hourly1!$D$8763+유형화!$F$74*hourly1!E6789/hourly1!$E$8763</f>
        <v>143.45275093873695</v>
      </c>
      <c r="C6788" s="441">
        <f>hourly1!$F6789*유형화!$G$71/hourly1!$F$8763+유형화!$G$72*hourly1!$G6789/hourly1!$F$8763+유형화!$G$74*hourly1!I6789/hourly1!$I$8763</f>
        <v>0.53297115235674108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443">
        <f>유형화!$F$71*hourly1!B6790/hourly1!$B$8763+유형화!$F$72*hourly1!C6790/hourly1!$C$8763+유형화!$F$73*hourly1!D6790/hourly1!$D$8763+유형화!$F$74*hourly1!E6790/hourly1!$E$8763</f>
        <v>151.57812110568364</v>
      </c>
      <c r="C6789" s="441">
        <f>hourly1!$F6790*유형화!$G$71/hourly1!$F$8763+유형화!$G$72*hourly1!$G6790/hourly1!$F$8763+유형화!$G$74*hourly1!I6790/hourly1!$I$8763</f>
        <v>0.53702350163802481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443">
        <f>유형화!$F$71*hourly1!B6791/hourly1!$B$8763+유형화!$F$72*hourly1!C6791/hourly1!$C$8763+유형화!$F$73*hourly1!D6791/hourly1!$D$8763+유형화!$F$74*hourly1!E6791/hourly1!$E$8763</f>
        <v>80.402871331268798</v>
      </c>
      <c r="C6790" s="441">
        <f>hourly1!$F6791*유형화!$G$71/hourly1!$F$8763+유형화!$G$72*hourly1!$G6791/hourly1!$F$8763+유형화!$G$74*hourly1!I6791/hourly1!$I$8763</f>
        <v>0.77020723143480674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443">
        <f>유형화!$F$71*hourly1!B6792/hourly1!$B$8763+유형화!$F$72*hourly1!C6792/hourly1!$C$8763+유형화!$F$73*hourly1!D6792/hourly1!$D$8763+유형화!$F$74*hourly1!E6792/hourly1!$E$8763</f>
        <v>78.969647897769292</v>
      </c>
      <c r="C6791" s="441">
        <f>hourly1!$F6792*유형화!$G$71/hourly1!$F$8763+유형화!$G$72*hourly1!$G6792/hourly1!$F$8763+유형화!$G$74*hourly1!I6792/hourly1!$I$8763</f>
        <v>0.39782910906225011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443">
        <f>유형화!$F$71*hourly1!B6793/hourly1!$B$8763+유형화!$F$72*hourly1!C6793/hourly1!$C$8763+유형화!$F$73*hourly1!D6793/hourly1!$D$8763+유형화!$F$74*hourly1!E6793/hourly1!$E$8763</f>
        <v>77.445251826779014</v>
      </c>
      <c r="C6792" s="441">
        <f>hourly1!$F6793*유형화!$G$71/hourly1!$F$8763+유형화!$G$72*hourly1!$G6793/hourly1!$F$8763+유형화!$G$74*hourly1!I6793/hourly1!$I$8763</f>
        <v>0.31833029368949051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443">
        <f>유형화!$F$71*hourly1!B6794/hourly1!$B$8763+유형화!$F$72*hourly1!C6794/hourly1!$C$8763+유형화!$F$73*hourly1!D6794/hourly1!$D$8763+유형화!$F$74*hourly1!E6794/hourly1!$E$8763</f>
        <v>76.977683442545668</v>
      </c>
      <c r="C6793" s="441">
        <f>hourly1!$F6794*유형화!$G$71/hourly1!$F$8763+유형화!$G$72*hourly1!$G6794/hourly1!$F$8763+유형화!$G$74*hourly1!I6794/hourly1!$I$8763</f>
        <v>0.29459374494611895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443">
        <f>유형화!$F$71*hourly1!B6795/hourly1!$B$8763+유형화!$F$72*hourly1!C6795/hourly1!$C$8763+유형화!$F$73*hourly1!D6795/hourly1!$D$8763+유형화!$F$74*hourly1!E6795/hourly1!$E$8763</f>
        <v>77.398049261547897</v>
      </c>
      <c r="C6794" s="441">
        <f>hourly1!$F6795*유형화!$G$71/hourly1!$F$8763+유형화!$G$72*hourly1!$G6795/hourly1!$F$8763+유형화!$G$74*hourly1!I6795/hourly1!$I$8763</f>
        <v>0.25165661044089516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443">
        <f>유형화!$F$71*hourly1!B6796/hourly1!$B$8763+유형화!$F$72*hourly1!C6796/hourly1!$C$8763+유형화!$F$73*hourly1!D6796/hourly1!$D$8763+유형화!$F$74*hourly1!E6796/hourly1!$E$8763</f>
        <v>77.533236929542412</v>
      </c>
      <c r="C6795" s="441">
        <f>hourly1!$F6796*유형화!$G$71/hourly1!$F$8763+유형화!$G$72*hourly1!$G6796/hourly1!$F$8763+유형화!$G$74*hourly1!I6796/hourly1!$I$8763</f>
        <v>0.23732187587740006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443">
        <f>유형화!$F$71*hourly1!B6797/hourly1!$B$8763+유형화!$F$72*hourly1!C6797/hourly1!$C$8763+유형화!$F$73*hourly1!D6797/hourly1!$D$8763+유형화!$F$74*hourly1!E6797/hourly1!$E$8763</f>
        <v>77.865297771344032</v>
      </c>
      <c r="C6796" s="441">
        <f>hourly1!$F6797*유형화!$G$71/hourly1!$F$8763+유형화!$G$72*hourly1!$G6797/hourly1!$F$8763+유형화!$G$74*hourly1!I6797/hourly1!$I$8763</f>
        <v>0.23435318513194181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443">
        <f>유형화!$F$71*hourly1!B6798/hourly1!$B$8763+유형화!$F$72*hourly1!C6798/hourly1!$C$8763+유형화!$F$73*hourly1!D6798/hourly1!$D$8763+유형화!$F$74*hourly1!E6798/hourly1!$E$8763</f>
        <v>78.046202106278969</v>
      </c>
      <c r="C6797" s="441">
        <f>hourly1!$F6798*유형화!$G$71/hourly1!$F$8763+유형화!$G$72*hourly1!$G6798/hourly1!$F$8763+유형화!$G$74*hourly1!I6798/hourly1!$I$8763</f>
        <v>0.23440194066987152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443">
        <f>유형화!$F$71*hourly1!B6799/hourly1!$B$8763+유형화!$F$72*hourly1!C6799/hourly1!$C$8763+유형화!$F$73*hourly1!D6799/hourly1!$D$8763+유형화!$F$74*hourly1!E6799/hourly1!$E$8763</f>
        <v>78.216650146006984</v>
      </c>
      <c r="C6798" s="441">
        <f>hourly1!$F6799*유형화!$G$71/hourly1!$F$8763+유형화!$G$72*hourly1!$G6799/hourly1!$F$8763+유형화!$G$74*hourly1!I6799/hourly1!$I$8763</f>
        <v>0.2325537783197677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443">
        <f>유형화!$F$71*hourly1!B6800/hourly1!$B$8763+유형화!$F$72*hourly1!C6800/hourly1!$C$8763+유형화!$F$73*hourly1!D6800/hourly1!$D$8763+유형화!$F$74*hourly1!E6800/hourly1!$E$8763</f>
        <v>79.407527774246347</v>
      </c>
      <c r="C6799" s="441">
        <f>hourly1!$F6800*유형화!$G$71/hourly1!$F$8763+유형화!$G$72*hourly1!$G6800/hourly1!$F$8763+유형화!$G$74*hourly1!I6800/hourly1!$I$8763</f>
        <v>0.3702841706508922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443">
        <f>유형화!$F$71*hourly1!B6801/hourly1!$B$8763+유형화!$F$72*hourly1!C6801/hourly1!$C$8763+유형화!$F$73*hourly1!D6801/hourly1!$D$8763+유형화!$F$74*hourly1!E6801/hourly1!$E$8763</f>
        <v>86.13034048837612</v>
      </c>
      <c r="C6800" s="441">
        <f>hourly1!$F6801*유형화!$G$71/hourly1!$F$8763+유형화!$G$72*hourly1!$G6801/hourly1!$F$8763+유형화!$G$74*hourly1!I6801/hourly1!$I$8763</f>
        <v>2.9351332199259859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443">
        <f>유형화!$F$71*hourly1!B6802/hourly1!$B$8763+유형화!$F$72*hourly1!C6802/hourly1!$C$8763+유형화!$F$73*hourly1!D6802/hourly1!$D$8763+유형화!$F$74*hourly1!E6802/hourly1!$E$8763</f>
        <v>203.72988688566952</v>
      </c>
      <c r="C6801" s="441">
        <f>hourly1!$F6802*유형화!$G$71/hourly1!$F$8763+유형화!$G$72*hourly1!$G6802/hourly1!$F$8763+유형화!$G$74*hourly1!I6802/hourly1!$I$8763</f>
        <v>2.8702642799166007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443">
        <f>유형화!$F$71*hourly1!B6803/hourly1!$B$8763+유형화!$F$72*hourly1!C6803/hourly1!$C$8763+유형화!$F$73*hourly1!D6803/hourly1!$D$8763+유형화!$F$74*hourly1!E6803/hourly1!$E$8763</f>
        <v>331.70159026408669</v>
      </c>
      <c r="C6802" s="441">
        <f>hourly1!$F6803*유형화!$G$71/hourly1!$F$8763+유형화!$G$72*hourly1!$G6803/hourly1!$F$8763+유형화!$G$74*hourly1!I6803/hourly1!$I$8763</f>
        <v>2.2830665285710512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443">
        <f>유형화!$F$71*hourly1!B6804/hourly1!$B$8763+유형화!$F$72*hourly1!C6804/hourly1!$C$8763+유형화!$F$73*hourly1!D6804/hourly1!$D$8763+유형화!$F$74*hourly1!E6804/hourly1!$E$8763</f>
        <v>407.28423153875457</v>
      </c>
      <c r="C6803" s="441">
        <f>hourly1!$F6804*유형화!$G$71/hourly1!$F$8763+유형화!$G$72*hourly1!$G6804/hourly1!$F$8763+유형화!$G$74*hourly1!I6804/hourly1!$I$8763</f>
        <v>1.4379866683531235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443">
        <f>유형화!$F$71*hourly1!B6805/hourly1!$B$8763+유형화!$F$72*hourly1!C6805/hourly1!$C$8763+유형화!$F$73*hourly1!D6805/hourly1!$D$8763+유형화!$F$74*hourly1!E6805/hourly1!$E$8763</f>
        <v>484.1437487343407</v>
      </c>
      <c r="C6804" s="441">
        <f>hourly1!$F6805*유형화!$G$71/hourly1!$F$8763+유형화!$G$72*hourly1!$G6805/hourly1!$F$8763+유형화!$G$74*hourly1!I6805/hourly1!$I$8763</f>
        <v>0.75395544609945642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443">
        <f>유형화!$F$71*hourly1!B6806/hourly1!$B$8763+유형화!$F$72*hourly1!C6806/hourly1!$C$8763+유형화!$F$73*hourly1!D6806/hourly1!$D$8763+유형화!$F$74*hourly1!E6806/hourly1!$E$8763</f>
        <v>408.35973949018387</v>
      </c>
      <c r="C6805" s="441">
        <f>hourly1!$F6806*유형화!$G$71/hourly1!$F$8763+유형화!$G$72*hourly1!$G6806/hourly1!$F$8763+유형화!$G$74*hourly1!I6806/hourly1!$I$8763</f>
        <v>0.38940058640447706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443">
        <f>유형화!$F$71*hourly1!B6807/hourly1!$B$8763+유형화!$F$72*hourly1!C6807/hourly1!$C$8763+유형화!$F$73*hourly1!D6807/hourly1!$D$8763+유형화!$F$74*hourly1!E6807/hourly1!$E$8763</f>
        <v>239.63589179782551</v>
      </c>
      <c r="C6806" s="441">
        <f>hourly1!$F6807*유형화!$G$71/hourly1!$F$8763+유형화!$G$72*hourly1!$G6807/hourly1!$F$8763+유형화!$G$74*hourly1!I6807/hourly1!$I$8763</f>
        <v>0.46899667028823144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443">
        <f>유형화!$F$71*hourly1!B6808/hourly1!$B$8763+유형화!$F$72*hourly1!C6808/hourly1!$C$8763+유형화!$F$73*hourly1!D6808/hourly1!$D$8763+유형화!$F$74*hourly1!E6808/hourly1!$E$8763</f>
        <v>325.44779426212733</v>
      </c>
      <c r="C6807" s="441">
        <f>hourly1!$F6808*유형화!$G$71/hourly1!$F$8763+유형화!$G$72*hourly1!$G6808/hourly1!$F$8763+유형화!$G$74*hourly1!I6808/hourly1!$I$8763</f>
        <v>0.44111881159921862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443">
        <f>유형화!$F$71*hourly1!B6809/hourly1!$B$8763+유형화!$F$72*hourly1!C6809/hourly1!$C$8763+유형화!$F$73*hourly1!D6809/hourly1!$D$8763+유형화!$F$74*hourly1!E6809/hourly1!$E$8763</f>
        <v>475.646073698978</v>
      </c>
      <c r="C6808" s="441">
        <f>hourly1!$F6809*유형화!$G$71/hourly1!$F$8763+유형화!$G$72*hourly1!$G6809/hourly1!$F$8763+유형화!$G$74*hourly1!I6809/hourly1!$I$8763</f>
        <v>0.34574661208101087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443">
        <f>유형화!$F$71*hourly1!B6810/hourly1!$B$8763+유형화!$F$72*hourly1!C6810/hourly1!$C$8763+유형화!$F$73*hourly1!D6810/hourly1!$D$8763+유형화!$F$74*hourly1!E6810/hourly1!$E$8763</f>
        <v>400.03008090822044</v>
      </c>
      <c r="C6809" s="441">
        <f>hourly1!$F6810*유형화!$G$71/hourly1!$F$8763+유형화!$G$72*hourly1!$G6810/hourly1!$F$8763+유형화!$G$74*hourly1!I6810/hourly1!$I$8763</f>
        <v>0.32988384014842109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443">
        <f>유형화!$F$71*hourly1!B6811/hourly1!$B$8763+유형화!$F$72*hourly1!C6811/hourly1!$C$8763+유형화!$F$73*hourly1!D6811/hourly1!$D$8763+유형화!$F$74*hourly1!E6811/hourly1!$E$8763</f>
        <v>343.58412224123083</v>
      </c>
      <c r="C6810" s="441">
        <f>hourly1!$F6811*유형화!$G$71/hourly1!$F$8763+유형화!$G$72*hourly1!$G6811/hourly1!$F$8763+유형화!$G$74*hourly1!I6811/hourly1!$I$8763</f>
        <v>0.34579257812298991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443">
        <f>유형화!$F$71*hourly1!B6812/hourly1!$B$8763+유형화!$F$72*hourly1!C6812/hourly1!$C$8763+유형화!$F$73*hourly1!D6812/hourly1!$D$8763+유형화!$F$74*hourly1!E6812/hourly1!$E$8763</f>
        <v>193.74500659087451</v>
      </c>
      <c r="C6811" s="441">
        <f>hourly1!$F6812*유형화!$G$71/hourly1!$F$8763+유형화!$G$72*hourly1!$G6812/hourly1!$F$8763+유형화!$G$74*hourly1!I6812/hourly1!$I$8763</f>
        <v>0.4412750840137028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443">
        <f>유형화!$F$71*hourly1!B6813/hourly1!$B$8763+유형화!$F$72*hourly1!C6813/hourly1!$C$8763+유형화!$F$73*hourly1!D6813/hourly1!$D$8763+유형화!$F$74*hourly1!E6813/hourly1!$E$8763</f>
        <v>143.451930930092</v>
      </c>
      <c r="C6812" s="441">
        <f>hourly1!$F6813*유형화!$G$71/hourly1!$F$8763+유형화!$G$72*hourly1!$G6813/hourly1!$F$8763+유형화!$G$74*hourly1!I6813/hourly1!$I$8763</f>
        <v>0.53283167755918093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443">
        <f>유형화!$F$71*hourly1!B6814/hourly1!$B$8763+유형화!$F$72*hourly1!C6814/hourly1!$C$8763+유형화!$F$73*hourly1!D6814/hourly1!$D$8763+유형화!$F$74*hourly1!E6814/hourly1!$E$8763</f>
        <v>151.57751439408506</v>
      </c>
      <c r="C6813" s="441">
        <f>hourly1!$F6814*유형화!$G$71/hourly1!$F$8763+유형화!$G$72*hourly1!$G6814/hourly1!$F$8763+유형화!$G$74*hourly1!I6814/hourly1!$I$8763</f>
        <v>0.53690185535806589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443">
        <f>유형화!$F$71*hourly1!B6815/hourly1!$B$8763+유형화!$F$72*hourly1!C6815/hourly1!$C$8763+유형화!$F$73*hourly1!D6815/hourly1!$D$8763+유형화!$F$74*hourly1!E6815/hourly1!$E$8763</f>
        <v>80.399719274916777</v>
      </c>
      <c r="C6814" s="441">
        <f>hourly1!$F6815*유형화!$G$71/hourly1!$F$8763+유형화!$G$72*hourly1!$G6815/hourly1!$F$8763+유형화!$G$74*hourly1!I6815/hourly1!$I$8763</f>
        <v>0.53365003077356066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443">
        <f>유형화!$F$71*hourly1!B6816/hourly1!$B$8763+유형화!$F$72*hourly1!C6816/hourly1!$C$8763+유형화!$F$73*hourly1!D6816/hourly1!$D$8763+유형화!$F$74*hourly1!E6816/hourly1!$E$8763</f>
        <v>78.271119030618053</v>
      </c>
      <c r="C6815" s="441">
        <f>hourly1!$F6816*유형화!$G$71/hourly1!$F$8763+유형화!$G$72*hourly1!$G6816/hourly1!$F$8763+유형화!$G$74*hourly1!I6816/hourly1!$I$8763</f>
        <v>0.3977861750810881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443">
        <f>유형화!$F$71*hourly1!B6817/hourly1!$B$8763+유형화!$F$72*hourly1!C6817/hourly1!$C$8763+유형화!$F$73*hourly1!D6817/hourly1!$D$8763+유형화!$F$74*hourly1!E6817/hourly1!$E$8763</f>
        <v>76.829529612966155</v>
      </c>
      <c r="C6816" s="441">
        <f>hourly1!$F6817*유형화!$G$71/hourly1!$F$8763+유형화!$G$72*hourly1!$G6817/hourly1!$F$8763+유형화!$G$74*hourly1!I6817/hourly1!$I$8763</f>
        <v>0.31831125234756269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443">
        <f>유형화!$F$71*hourly1!B6818/hourly1!$B$8763+유형화!$F$72*hourly1!C6818/hourly1!$C$8763+유형화!$F$73*hourly1!D6818/hourly1!$D$8763+유형화!$F$74*hourly1!E6818/hourly1!$E$8763</f>
        <v>76.564816199707252</v>
      </c>
      <c r="C6817" s="441">
        <f>hourly1!$F6818*유형화!$G$71/hourly1!$F$8763+유형화!$G$72*hourly1!$G6818/hourly1!$F$8763+유형화!$G$74*hourly1!I6818/hourly1!$I$8763</f>
        <v>0.29458477004610201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443">
        <f>유형화!$F$71*hourly1!B6819/hourly1!$B$8763+유형화!$F$72*hourly1!C6819/hourly1!$C$8763+유형화!$F$73*hourly1!D6819/hourly1!$D$8763+유형화!$F$74*hourly1!E6819/hourly1!$E$8763</f>
        <v>77.299468106646245</v>
      </c>
      <c r="C6818" s="441">
        <f>hourly1!$F6819*유형화!$G$71/hourly1!$F$8763+유형화!$G$72*hourly1!$G6819/hourly1!$F$8763+유형화!$G$74*hourly1!I6819/hourly1!$I$8763</f>
        <v>0.25056725163073451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443">
        <f>유형화!$F$71*hourly1!B6820/hourly1!$B$8763+유형화!$F$72*hourly1!C6820/hourly1!$C$8763+유형화!$F$73*hourly1!D6820/hourly1!$D$8763+유형화!$F$74*hourly1!E6820/hourly1!$E$8763</f>
        <v>77.630889057308721</v>
      </c>
      <c r="C6819" s="441">
        <f>hourly1!$F6820*유형화!$G$71/hourly1!$F$8763+유형화!$G$72*hourly1!$G6820/hourly1!$F$8763+유형화!$G$74*hourly1!I6820/hourly1!$I$8763</f>
        <v>0.25385006387678472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443">
        <f>유형화!$F$71*hourly1!B6821/hourly1!$B$8763+유형화!$F$72*hourly1!C6821/hourly1!$C$8763+유형화!$F$73*hourly1!D6821/hourly1!$D$8763+유형화!$F$74*hourly1!E6821/hourly1!$E$8763</f>
        <v>78.281800543839623</v>
      </c>
      <c r="C6820" s="441">
        <f>hourly1!$F6821*유형화!$G$71/hourly1!$F$8763+유형화!$G$72*hourly1!$G6821/hourly1!$F$8763+유형화!$G$74*hourly1!I6821/hourly1!$I$8763</f>
        <v>0.24121097900432223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443">
        <f>유형화!$F$71*hourly1!B6822/hourly1!$B$8763+유형화!$F$72*hourly1!C6822/hourly1!$C$8763+유형화!$F$73*hourly1!D6822/hourly1!$D$8763+유형화!$F$74*hourly1!E6822/hourly1!$E$8763</f>
        <v>78.549602095469027</v>
      </c>
      <c r="C6821" s="441">
        <f>hourly1!$F6822*유형화!$G$71/hourly1!$F$8763+유형화!$G$72*hourly1!$G6822/hourly1!$F$8763+유형화!$G$74*hourly1!I6822/hourly1!$I$8763</f>
        <v>0.23245093081687124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443">
        <f>유형화!$F$71*hourly1!B6823/hourly1!$B$8763+유형화!$F$72*hourly1!C6823/hourly1!$C$8763+유형화!$F$73*hourly1!D6823/hourly1!$D$8763+유형화!$F$74*hourly1!E6823/hourly1!$E$8763</f>
        <v>78.892195071427366</v>
      </c>
      <c r="C6822" s="441">
        <f>hourly1!$F6823*유형화!$G$71/hourly1!$F$8763+유형화!$G$72*hourly1!$G6823/hourly1!$F$8763+유형화!$G$74*hourly1!I6823/hourly1!$I$8763</f>
        <v>0.23249980763723352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443">
        <f>유형화!$F$71*hourly1!B6824/hourly1!$B$8763+유형화!$F$72*hourly1!C6824/hourly1!$C$8763+유형화!$F$73*hourly1!D6824/hourly1!$D$8763+유형화!$F$74*hourly1!E6824/hourly1!$E$8763</f>
        <v>80.135757070122168</v>
      </c>
      <c r="C6823" s="441">
        <f>hourly1!$F6824*유형화!$G$71/hourly1!$F$8763+유형화!$G$72*hourly1!$G6824/hourly1!$F$8763+유형화!$G$74*hourly1!I6824/hourly1!$I$8763</f>
        <v>0.26052993642045158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443">
        <f>유형화!$F$71*hourly1!B6825/hourly1!$B$8763+유형화!$F$72*hourly1!C6825/hourly1!$C$8763+유형화!$F$73*hourly1!D6825/hourly1!$D$8763+유형화!$F$74*hourly1!E6825/hourly1!$E$8763</f>
        <v>86.877960855734912</v>
      </c>
      <c r="C6824" s="441">
        <f>hourly1!$F6825*유형화!$G$71/hourly1!$F$8763+유형화!$G$72*hourly1!$G6825/hourly1!$F$8763+유형화!$G$74*hourly1!I6825/hourly1!$I$8763</f>
        <v>3.0769515579323792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443">
        <f>유형화!$F$71*hourly1!B6826/hourly1!$B$8763+유형화!$F$72*hourly1!C6826/hourly1!$C$8763+유형화!$F$73*hourly1!D6826/hourly1!$D$8763+유형화!$F$74*hourly1!E6826/hourly1!$E$8763</f>
        <v>141.70951419014096</v>
      </c>
      <c r="C6825" s="441">
        <f>hourly1!$F6826*유형화!$G$71/hourly1!$F$8763+유형화!$G$72*hourly1!$G6826/hourly1!$F$8763+유형화!$G$74*hourly1!I6826/hourly1!$I$8763</f>
        <v>3.1902058818869818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443">
        <f>유형화!$F$71*hourly1!B6827/hourly1!$B$8763+유형화!$F$72*hourly1!C6827/hourly1!$C$8763+유형화!$F$73*hourly1!D6827/hourly1!$D$8763+유형화!$F$74*hourly1!E6827/hourly1!$E$8763</f>
        <v>144.47190297921313</v>
      </c>
      <c r="C6826" s="441">
        <f>hourly1!$F6827*유형화!$G$71/hourly1!$F$8763+유형화!$G$72*hourly1!$G6827/hourly1!$F$8763+유형화!$G$74*hourly1!I6827/hourly1!$I$8763</f>
        <v>2.8719451331508496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443">
        <f>유형화!$F$71*hourly1!B6828/hourly1!$B$8763+유형화!$F$72*hourly1!C6828/hourly1!$C$8763+유형화!$F$73*hourly1!D6828/hourly1!$D$8763+유형화!$F$74*hourly1!E6828/hourly1!$E$8763</f>
        <v>148.16305442822673</v>
      </c>
      <c r="C6827" s="441">
        <f>hourly1!$F6828*유형화!$G$71/hourly1!$F$8763+유형화!$G$72*hourly1!$G6828/hourly1!$F$8763+유형화!$G$74*hourly1!I6828/hourly1!$I$8763</f>
        <v>2.1694127002832571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443">
        <f>유형화!$F$71*hourly1!B6829/hourly1!$B$8763+유형화!$F$72*hourly1!C6829/hourly1!$C$8763+유형화!$F$73*hourly1!D6829/hourly1!$D$8763+유형화!$F$74*hourly1!E6829/hourly1!$E$8763</f>
        <v>151.72076646744051</v>
      </c>
      <c r="C6828" s="441">
        <f>hourly1!$F6829*유형화!$G$71/hourly1!$F$8763+유형화!$G$72*hourly1!$G6829/hourly1!$F$8763+유형화!$G$74*hourly1!I6829/hourly1!$I$8763</f>
        <v>1.6772465873850089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443">
        <f>유형화!$F$71*hourly1!B6830/hourly1!$B$8763+유형화!$F$72*hourly1!C6830/hourly1!$C$8763+유형화!$F$73*hourly1!D6830/hourly1!$D$8763+유형화!$F$74*hourly1!E6830/hourly1!$E$8763</f>
        <v>149.93627123816231</v>
      </c>
      <c r="C6829" s="441">
        <f>hourly1!$F6830*유형화!$G$71/hourly1!$F$8763+유형화!$G$72*hourly1!$G6830/hourly1!$F$8763+유형화!$G$74*hourly1!I6830/hourly1!$I$8763</f>
        <v>1.2045783234910594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443">
        <f>유형화!$F$71*hourly1!B6831/hourly1!$B$8763+유형화!$F$72*hourly1!C6831/hourly1!$C$8763+유형화!$F$73*hourly1!D6831/hourly1!$D$8763+유형화!$F$74*hourly1!E6831/hourly1!$E$8763</f>
        <v>148.10594383488495</v>
      </c>
      <c r="C6830" s="441">
        <f>hourly1!$F6831*유형화!$G$71/hourly1!$F$8763+유형화!$G$72*hourly1!$G6831/hourly1!$F$8763+유형화!$G$74*hourly1!I6831/hourly1!$I$8763</f>
        <v>0.51886406491935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443">
        <f>유형화!$F$71*hourly1!B6832/hourly1!$B$8763+유형화!$F$72*hourly1!C6832/hourly1!$C$8763+유형화!$F$73*hourly1!D6832/hourly1!$D$8763+유형화!$F$74*hourly1!E6832/hourly1!$E$8763</f>
        <v>140.81627829918696</v>
      </c>
      <c r="C6831" s="441">
        <f>hourly1!$F6832*유형화!$G$71/hourly1!$F$8763+유형화!$G$72*hourly1!$G6832/hourly1!$F$8763+유형화!$G$74*hourly1!I6832/hourly1!$I$8763</f>
        <v>0.50446838593344279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443">
        <f>유형화!$F$71*hourly1!B6833/hourly1!$B$8763+유형화!$F$72*hourly1!C6833/hourly1!$C$8763+유형화!$F$73*hourly1!D6833/hourly1!$D$8763+유형화!$F$74*hourly1!E6833/hourly1!$E$8763</f>
        <v>143.37056027000941</v>
      </c>
      <c r="C6832" s="441">
        <f>hourly1!$F6833*유형화!$G$71/hourly1!$F$8763+유형화!$G$72*hourly1!$G6833/hourly1!$F$8763+유형화!$G$74*hourly1!I6833/hourly1!$I$8763</f>
        <v>0.55467622035304109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443">
        <f>유형화!$F$71*hourly1!B6834/hourly1!$B$8763+유형화!$F$72*hourly1!C6834/hourly1!$C$8763+유형화!$F$73*hourly1!D6834/hourly1!$D$8763+유형화!$F$74*hourly1!E6834/hourly1!$E$8763</f>
        <v>141.54477073255231</v>
      </c>
      <c r="C6833" s="441">
        <f>hourly1!$F6834*유형화!$G$71/hourly1!$F$8763+유형화!$G$72*hourly1!$G6834/hourly1!$F$8763+유형화!$G$74*hourly1!I6834/hourly1!$I$8763</f>
        <v>0.57034469782850805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443">
        <f>유형화!$F$71*hourly1!B6835/hourly1!$B$8763+유형화!$F$72*hourly1!C6835/hourly1!$C$8763+유형화!$F$73*hourly1!D6835/hourly1!$D$8763+유형화!$F$74*hourly1!E6835/hourly1!$E$8763</f>
        <v>139.76419542899308</v>
      </c>
      <c r="C6834" s="441">
        <f>hourly1!$F6835*유형화!$G$71/hourly1!$F$8763+유형화!$G$72*hourly1!$G6835/hourly1!$F$8763+유형화!$G$74*hourly1!I6835/hourly1!$I$8763</f>
        <v>0.85730712006850884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443">
        <f>유형화!$F$71*hourly1!B6836/hourly1!$B$8763+유형화!$F$72*hourly1!C6836/hourly1!$C$8763+유형화!$F$73*hourly1!D6836/hourly1!$D$8763+유형화!$F$74*hourly1!E6836/hourly1!$E$8763</f>
        <v>138.18189861864747</v>
      </c>
      <c r="C6835" s="441">
        <f>hourly1!$F6836*유형화!$G$71/hourly1!$F$8763+유형화!$G$72*hourly1!$G6836/hourly1!$F$8763+유형화!$G$74*hourly1!I6836/hourly1!$I$8763</f>
        <v>1.2010669545006538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443">
        <f>유형화!$F$71*hourly1!B6837/hourly1!$B$8763+유형화!$F$72*hourly1!C6837/hourly1!$C$8763+유형화!$F$73*hourly1!D6837/hourly1!$D$8763+유형화!$F$74*hourly1!E6837/hourly1!$E$8763</f>
        <v>144.79582556056829</v>
      </c>
      <c r="C6836" s="441">
        <f>hourly1!$F6837*유형화!$G$71/hourly1!$F$8763+유형화!$G$72*hourly1!$G6837/hourly1!$F$8763+유형화!$G$74*hourly1!I6837/hourly1!$I$8763</f>
        <v>0.97820915037941347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443">
        <f>유형화!$F$71*hourly1!B6838/hourly1!$B$8763+유형화!$F$72*hourly1!C6838/hourly1!$C$8763+유형화!$F$73*hourly1!D6838/hourly1!$D$8763+유형화!$F$74*hourly1!E6838/hourly1!$E$8763</f>
        <v>153.4751992559747</v>
      </c>
      <c r="C6837" s="441">
        <f>hourly1!$F6838*유형화!$G$71/hourly1!$F$8763+유형화!$G$72*hourly1!$G6838/hourly1!$F$8763+유형화!$G$74*hourly1!I6838/hourly1!$I$8763</f>
        <v>0.96098152659087321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443">
        <f>유형화!$F$71*hourly1!B6839/hourly1!$B$8763+유형화!$F$72*hourly1!C6839/hourly1!$C$8763+유형화!$F$73*hourly1!D6839/hourly1!$D$8763+유형화!$F$74*hourly1!E6839/hourly1!$E$8763</f>
        <v>82.858290049962591</v>
      </c>
      <c r="C6838" s="441">
        <f>hourly1!$F6839*유형화!$G$71/hourly1!$F$8763+유형화!$G$72*hourly1!$G6839/hourly1!$F$8763+유형화!$G$74*hourly1!I6839/hourly1!$I$8763</f>
        <v>1.7947714477172525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443">
        <f>유형화!$F$71*hourly1!B6840/hourly1!$B$8763+유형화!$F$72*hourly1!C6840/hourly1!$C$8763+유형화!$F$73*hourly1!D6840/hourly1!$D$8763+유형화!$F$74*hourly1!E6840/hourly1!$E$8763</f>
        <v>81.212513739780007</v>
      </c>
      <c r="C6839" s="441">
        <f>hourly1!$F6840*유형화!$G$71/hourly1!$F$8763+유형화!$G$72*hourly1!$G6840/hourly1!$F$8763+유형화!$G$74*hourly1!I6840/hourly1!$I$8763</f>
        <v>0.36554111791560429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443">
        <f>유형화!$F$71*hourly1!B6841/hourly1!$B$8763+유형화!$F$72*hourly1!C6841/hourly1!$C$8763+유형화!$F$73*hourly1!D6841/hourly1!$D$8763+유형화!$F$74*hourly1!E6841/hourly1!$E$8763</f>
        <v>79.581540244616065</v>
      </c>
      <c r="C6840" s="441">
        <f>hourly1!$F6841*유형화!$G$71/hourly1!$F$8763+유형화!$G$72*hourly1!$G6841/hourly1!$F$8763+유형화!$G$74*hourly1!I6841/hourly1!$I$8763</f>
        <v>0.3383076327913197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443">
        <f>유형화!$F$71*hourly1!B6842/hourly1!$B$8763+유형화!$F$72*hourly1!C6842/hourly1!$C$8763+유형화!$F$73*hourly1!D6842/hourly1!$D$8763+유형화!$F$74*hourly1!E6842/hourly1!$E$8763</f>
        <v>78.99818000380553</v>
      </c>
      <c r="C6841" s="441">
        <f>hourly1!$F6842*유형화!$G$71/hourly1!$F$8763+유형화!$G$72*hourly1!$G6842/hourly1!$F$8763+유형화!$G$74*hourly1!I6842/hourly1!$I$8763</f>
        <v>0.29073763064088054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443">
        <f>유형화!$F$71*hourly1!B6843/hourly1!$B$8763+유형화!$F$72*hourly1!C6843/hourly1!$C$8763+유형화!$F$73*hourly1!D6843/hourly1!$D$8763+유형화!$F$74*hourly1!E6843/hourly1!$E$8763</f>
        <v>79.209870212434367</v>
      </c>
      <c r="C6842" s="441">
        <f>hourly1!$F6843*유형화!$G$71/hourly1!$F$8763+유형화!$G$72*hourly1!$G6843/hourly1!$F$8763+유형화!$G$74*hourly1!I6843/hourly1!$I$8763</f>
        <v>0.26098820209226092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443">
        <f>유형화!$F$71*hourly1!B6844/hourly1!$B$8763+유형화!$F$72*hourly1!C6844/hourly1!$C$8763+유형화!$F$73*hourly1!D6844/hourly1!$D$8763+유형화!$F$74*hourly1!E6844/hourly1!$E$8763</f>
        <v>79.150725311440894</v>
      </c>
      <c r="C6843" s="441">
        <f>hourly1!$F6844*유형화!$G$71/hourly1!$F$8763+유형화!$G$72*hourly1!$G6844/hourly1!$F$8763+유형화!$G$74*hourly1!I6844/hourly1!$I$8763</f>
        <v>0.25014664415426641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443">
        <f>유형화!$F$71*hourly1!B6845/hourly1!$B$8763+유형화!$F$72*hourly1!C6845/hourly1!$C$8763+유형화!$F$73*hourly1!D6845/hourly1!$D$8763+유형화!$F$74*hourly1!E6845/hourly1!$E$8763</f>
        <v>79.404956430986275</v>
      </c>
      <c r="C6844" s="441">
        <f>hourly1!$F6845*유형화!$G$71/hourly1!$F$8763+유형화!$G$72*hourly1!$G6845/hourly1!$F$8763+유형화!$G$74*hourly1!I6845/hourly1!$I$8763</f>
        <v>0.24319139984724281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443">
        <f>유형화!$F$71*hourly1!B6846/hourly1!$B$8763+유형화!$F$72*hourly1!C6846/hourly1!$C$8763+유형화!$F$73*hourly1!D6846/hourly1!$D$8763+유형화!$F$74*hourly1!E6846/hourly1!$E$8763</f>
        <v>79.483772059590208</v>
      </c>
      <c r="C6845" s="441">
        <f>hourly1!$F6846*유형화!$G$71/hourly1!$F$8763+유형화!$G$72*hourly1!$G6846/hourly1!$F$8763+유형화!$G$74*hourly1!I6846/hourly1!$I$8763</f>
        <v>0.2326329151070789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443">
        <f>유형화!$F$71*hourly1!B6847/hourly1!$B$8763+유형화!$F$72*hourly1!C6847/hourly1!$C$8763+유형화!$F$73*hourly1!D6847/hourly1!$D$8763+유형화!$F$74*hourly1!E6847/hourly1!$E$8763</f>
        <v>79.571005811624545</v>
      </c>
      <c r="C6846" s="441">
        <f>hourly1!$F6847*유형화!$G$71/hourly1!$F$8763+유형화!$G$72*hourly1!$G6847/hourly1!$F$8763+유형화!$G$74*hourly1!I6847/hourly1!$I$8763</f>
        <v>0.23292508448735919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443">
        <f>유형화!$F$71*hourly1!B6848/hourly1!$B$8763+유형화!$F$72*hourly1!C6848/hourly1!$C$8763+유형화!$F$73*hourly1!D6848/hourly1!$D$8763+유형화!$F$74*hourly1!E6848/hourly1!$E$8763</f>
        <v>80.71826656384674</v>
      </c>
      <c r="C6847" s="441">
        <f>hourly1!$F6848*유형화!$G$71/hourly1!$F$8763+유형화!$G$72*hourly1!$G6848/hourly1!$F$8763+유형화!$G$74*hourly1!I6848/hourly1!$I$8763</f>
        <v>0.24398016014805327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443">
        <f>유형화!$F$71*hourly1!B6849/hourly1!$B$8763+유형화!$F$72*hourly1!C6849/hourly1!$C$8763+유형화!$F$73*hourly1!D6849/hourly1!$D$8763+유형화!$F$74*hourly1!E6849/hourly1!$E$8763</f>
        <v>87.457716447594024</v>
      </c>
      <c r="C6848" s="441">
        <f>hourly1!$F6849*유형화!$G$71/hourly1!$F$8763+유형화!$G$72*hourly1!$G6849/hourly1!$F$8763+유형화!$G$74*hourly1!I6849/hourly1!$I$8763</f>
        <v>4.0500271366651113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443">
        <f>유형화!$F$71*hourly1!B6850/hourly1!$B$8763+유형화!$F$72*hourly1!C6850/hourly1!$C$8763+유형화!$F$73*hourly1!D6850/hourly1!$D$8763+유형화!$F$74*hourly1!E6850/hourly1!$E$8763</f>
        <v>82.02180065321393</v>
      </c>
      <c r="C6849" s="441">
        <f>hourly1!$F6850*유형화!$G$71/hourly1!$F$8763+유형화!$G$72*hourly1!$G6850/hourly1!$F$8763+유형화!$G$74*hourly1!I6850/hourly1!$I$8763</f>
        <v>4.1576475884165314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443">
        <f>유형화!$F$71*hourly1!B6851/hourly1!$B$8763+유형화!$F$72*hourly1!C6851/hourly1!$C$8763+유형화!$F$73*hourly1!D6851/hourly1!$D$8763+유형화!$F$74*hourly1!E6851/hourly1!$E$8763</f>
        <v>84.994761026405016</v>
      </c>
      <c r="C6850" s="441">
        <f>hourly1!$F6851*유형화!$G$71/hourly1!$F$8763+유형화!$G$72*hourly1!$G6851/hourly1!$F$8763+유형화!$G$74*hourly1!I6851/hourly1!$I$8763</f>
        <v>3.8100076863986931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443">
        <f>유형화!$F$71*hourly1!B6852/hourly1!$B$8763+유형화!$F$72*hourly1!C6852/hourly1!$C$8763+유형화!$F$73*hourly1!D6852/hourly1!$D$8763+유형화!$F$74*hourly1!E6852/hourly1!$E$8763</f>
        <v>88.64458972763363</v>
      </c>
      <c r="C6851" s="441">
        <f>hourly1!$F6852*유형화!$G$71/hourly1!$F$8763+유형화!$G$72*hourly1!$G6852/hourly1!$F$8763+유형화!$G$74*hourly1!I6852/hourly1!$I$8763</f>
        <v>3.1138279060714549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443">
        <f>유형화!$F$71*hourly1!B6853/hourly1!$B$8763+유형화!$F$72*hourly1!C6853/hourly1!$C$8763+유형화!$F$73*hourly1!D6853/hourly1!$D$8763+유형화!$F$74*hourly1!E6853/hourly1!$E$8763</f>
        <v>91.584271204999382</v>
      </c>
      <c r="C6852" s="441">
        <f>hourly1!$F6853*유형화!$G$71/hourly1!$F$8763+유형화!$G$72*hourly1!$G6853/hourly1!$F$8763+유형화!$G$74*hourly1!I6853/hourly1!$I$8763</f>
        <v>2.3946299934907058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443">
        <f>유형화!$F$71*hourly1!B6854/hourly1!$B$8763+유형화!$F$72*hourly1!C6854/hourly1!$C$8763+유형화!$F$73*hourly1!D6854/hourly1!$D$8763+유형화!$F$74*hourly1!E6854/hourly1!$E$8763</f>
        <v>89.755680366333195</v>
      </c>
      <c r="C6853" s="441">
        <f>hourly1!$F6854*유형화!$G$71/hourly1!$F$8763+유형화!$G$72*hourly1!$G6854/hourly1!$F$8763+유형화!$G$74*hourly1!I6854/hourly1!$I$8763</f>
        <v>1.8238441202916245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443">
        <f>유형화!$F$71*hourly1!B6855/hourly1!$B$8763+유형화!$F$72*hourly1!C6855/hourly1!$C$8763+유형화!$F$73*hourly1!D6855/hourly1!$D$8763+유형화!$F$74*hourly1!E6855/hourly1!$E$8763</f>
        <v>87.926447887893403</v>
      </c>
      <c r="C6854" s="441">
        <f>hourly1!$F6855*유형화!$G$71/hourly1!$F$8763+유형화!$G$72*hourly1!$G6855/hourly1!$F$8763+유형화!$G$74*hourly1!I6855/hourly1!$I$8763</f>
        <v>0.63269417722301002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443">
        <f>유형화!$F$71*hourly1!B6856/hourly1!$B$8763+유형화!$F$72*hourly1!C6856/hourly1!$C$8763+유형화!$F$73*hourly1!D6856/hourly1!$D$8763+유형화!$F$74*hourly1!E6856/hourly1!$E$8763</f>
        <v>80.637204206354284</v>
      </c>
      <c r="C6855" s="441">
        <f>hourly1!$F6856*유형화!$G$71/hourly1!$F$8763+유형화!$G$72*hourly1!$G6856/hourly1!$F$8763+유형화!$G$74*hourly1!I6856/hourly1!$I$8763</f>
        <v>0.95650056519256554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443">
        <f>유형화!$F$71*hourly1!B6857/hourly1!$B$8763+유형화!$F$72*hourly1!C6857/hourly1!$C$8763+유형화!$F$73*hourly1!D6857/hourly1!$D$8763+유형화!$F$74*hourly1!E6857/hourly1!$E$8763</f>
        <v>83.233505695313269</v>
      </c>
      <c r="C6856" s="441">
        <f>hourly1!$F6857*유형화!$G$71/hourly1!$F$8763+유형화!$G$72*hourly1!$G6857/hourly1!$F$8763+유형화!$G$74*hourly1!I6857/hourly1!$I$8763</f>
        <v>0.77638378188293067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443">
        <f>유형화!$F$71*hourly1!B6858/hourly1!$B$8763+유형화!$F$72*hourly1!C6858/hourly1!$C$8763+유형화!$F$73*hourly1!D6858/hourly1!$D$8763+유형화!$F$74*hourly1!E6858/hourly1!$E$8763</f>
        <v>81.407664018578174</v>
      </c>
      <c r="C6857" s="441">
        <f>hourly1!$F6858*유형화!$G$71/hourly1!$F$8763+유형화!$G$72*hourly1!$G6858/hourly1!$F$8763+유형화!$G$74*hourly1!I6858/hourly1!$I$8763</f>
        <v>0.76424116664856589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443">
        <f>유형화!$F$71*hourly1!B6859/hourly1!$B$8763+유형화!$F$72*hourly1!C6859/hourly1!$C$8763+유형화!$F$73*hourly1!D6859/hourly1!$D$8763+유형화!$F$74*hourly1!E6859/hourly1!$E$8763</f>
        <v>79.585054977079309</v>
      </c>
      <c r="C6858" s="441">
        <f>hourly1!$F6859*유형화!$G$71/hourly1!$F$8763+유형화!$G$72*hourly1!$G6859/hourly1!$F$8763+유형화!$G$74*hourly1!I6859/hourly1!$I$8763</f>
        <v>0.94032264085870643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443">
        <f>유형화!$F$71*hourly1!B6860/hourly1!$B$8763+유형화!$F$72*hourly1!C6860/hourly1!$C$8763+유형화!$F$73*hourly1!D6860/hourly1!$D$8763+유형화!$F$74*hourly1!E6860/hourly1!$E$8763</f>
        <v>77.745896383616312</v>
      </c>
      <c r="C6859" s="441">
        <f>hourly1!$F6860*유형화!$G$71/hourly1!$F$8763+유형화!$G$72*hourly1!$G6860/hourly1!$F$8763+유형화!$G$74*hourly1!I6860/hourly1!$I$8763</f>
        <v>1.4228118710198028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443">
        <f>유형화!$F$71*hourly1!B6861/hourly1!$B$8763+유형화!$F$72*hourly1!C6861/hourly1!$C$8763+유형화!$F$73*hourly1!D6861/hourly1!$D$8763+유형화!$F$74*hourly1!E6861/hourly1!$E$8763</f>
        <v>84.372990863200272</v>
      </c>
      <c r="C6860" s="441">
        <f>hourly1!$F6861*유형화!$G$71/hourly1!$F$8763+유형화!$G$72*hourly1!$G6861/hourly1!$F$8763+유형화!$G$74*hourly1!I6861/hourly1!$I$8763</f>
        <v>1.0799233295838941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443">
        <f>유형화!$F$71*hourly1!B6862/hourly1!$B$8763+유형화!$F$72*hourly1!C6862/hourly1!$C$8763+유형화!$F$73*hourly1!D6862/hourly1!$D$8763+유형화!$F$74*hourly1!E6862/hourly1!$E$8763</f>
        <v>93.07804078305621</v>
      </c>
      <c r="C6861" s="441">
        <f>hourly1!$F6862*유형화!$G$71/hourly1!$F$8763+유형화!$G$72*hourly1!$G6862/hourly1!$F$8763+유형화!$G$74*hourly1!I6862/hourly1!$I$8763</f>
        <v>1.1058590926787071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443">
        <f>유형화!$F$71*hourly1!B6863/hourly1!$B$8763+유형화!$F$72*hourly1!C6863/hourly1!$C$8763+유형화!$F$73*hourly1!D6863/hourly1!$D$8763+유형화!$F$74*hourly1!E6863/hourly1!$E$8763</f>
        <v>82.589730108834956</v>
      </c>
      <c r="C6862" s="441">
        <f>hourly1!$F6863*유형화!$G$71/hourly1!$F$8763+유형화!$G$72*hourly1!$G6863/hourly1!$F$8763+유형화!$G$74*hourly1!I6863/hourly1!$I$8763</f>
        <v>1.8862623061842223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443">
        <f>유형화!$F$71*hourly1!B6864/hourly1!$B$8763+유형화!$F$72*hourly1!C6864/hourly1!$C$8763+유형화!$F$73*hourly1!D6864/hourly1!$D$8763+유형화!$F$74*hourly1!E6864/hourly1!$E$8763</f>
        <v>80.898649506001632</v>
      </c>
      <c r="C6863" s="441">
        <f>hourly1!$F6864*유형화!$G$71/hourly1!$F$8763+유형화!$G$72*hourly1!$G6864/hourly1!$F$8763+유형화!$G$74*hourly1!I6864/hourly1!$I$8763</f>
        <v>0.35820704793016422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443">
        <f>유형화!$F$71*hourly1!B6865/hourly1!$B$8763+유형화!$F$72*hourly1!C6865/hourly1!$C$8763+유형화!$F$73*hourly1!D6865/hourly1!$D$8763+유형화!$F$74*hourly1!E6865/hourly1!$E$8763</f>
        <v>79.206701495179701</v>
      </c>
      <c r="C6864" s="441">
        <f>hourly1!$F6865*유형화!$G$71/hourly1!$F$8763+유형화!$G$72*hourly1!$G6865/hourly1!$F$8763+유형화!$G$74*hourly1!I6865/hourly1!$I$8763</f>
        <v>0.34695385741571788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443">
        <f>유형화!$F$71*hourly1!B6866/hourly1!$B$8763+유형화!$F$72*hourly1!C6866/hourly1!$C$8763+유형화!$F$73*hourly1!D6866/hourly1!$D$8763+유형화!$F$74*hourly1!E6866/hourly1!$E$8763</f>
        <v>78.583303028796792</v>
      </c>
      <c r="C6865" s="441">
        <f>hourly1!$F6866*유형화!$G$71/hourly1!$F$8763+유형화!$G$72*hourly1!$G6866/hourly1!$F$8763+유형화!$G$74*hourly1!I6866/hourly1!$I$8763</f>
        <v>0.29064836677044203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443">
        <f>유형화!$F$71*hourly1!B6867/hourly1!$B$8763+유형화!$F$72*hourly1!C6867/hourly1!$C$8763+유형화!$F$73*hourly1!D6867/hourly1!$D$8763+유형화!$F$74*hourly1!E6867/hourly1!$E$8763</f>
        <v>78.884085043730636</v>
      </c>
      <c r="C6866" s="441">
        <f>hourly1!$F6867*유형화!$G$71/hourly1!$F$8763+유형화!$G$72*hourly1!$G6867/hourly1!$F$8763+유형화!$G$74*hourly1!I6867/hourly1!$I$8763</f>
        <v>0.25174259968565171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443">
        <f>유형화!$F$71*hourly1!B6868/hourly1!$B$8763+유형화!$F$72*hourly1!C6868/hourly1!$C$8763+유형화!$F$73*hourly1!D6868/hourly1!$D$8763+유형화!$F$74*hourly1!E6868/hourly1!$E$8763</f>
        <v>78.846525803830616</v>
      </c>
      <c r="C6867" s="441">
        <f>hourly1!$F6868*유형화!$G$71/hourly1!$F$8763+유형화!$G$72*hourly1!$G6868/hourly1!$F$8763+유형화!$G$74*hourly1!I6868/hourly1!$I$8763</f>
        <v>0.23742308606745566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443">
        <f>유형화!$F$71*hourly1!B6869/hourly1!$B$8763+유형화!$F$72*hourly1!C6869/hourly1!$C$8763+유형화!$F$73*hourly1!D6869/hourly1!$D$8763+유형화!$F$74*hourly1!E6869/hourly1!$E$8763</f>
        <v>79.095140101154712</v>
      </c>
      <c r="C6868" s="441">
        <f>hourly1!$F6869*유형화!$G$71/hourly1!$F$8763+유형화!$G$72*hourly1!$G6869/hourly1!$F$8763+유형화!$G$74*hourly1!I6869/hourly1!$I$8763</f>
        <v>0.23462916330746181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443">
        <f>유형화!$F$71*hourly1!B6870/hourly1!$B$8763+유형화!$F$72*hourly1!C6870/hourly1!$C$8763+유형화!$F$73*hourly1!D6870/hourly1!$D$8763+유형화!$F$74*hourly1!E6870/hourly1!$E$8763</f>
        <v>79.178017853508564</v>
      </c>
      <c r="C6869" s="441">
        <f>hourly1!$F6870*유형화!$G$71/hourly1!$F$8763+유형화!$G$72*hourly1!$G6870/hourly1!$F$8763+유형화!$G$74*hourly1!I6870/hourly1!$I$8763</f>
        <v>0.23467925295215078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443">
        <f>유형화!$F$71*hourly1!B6871/hourly1!$B$8763+유형화!$F$72*hourly1!C6871/hourly1!$C$8763+유형화!$F$73*hourly1!D6871/hourly1!$D$8763+유형화!$F$74*hourly1!E6871/hourly1!$E$8763</f>
        <v>79.425736303237883</v>
      </c>
      <c r="C6870" s="441">
        <f>hourly1!$F6871*유형화!$G$71/hourly1!$F$8763+유형화!$G$72*hourly1!$G6871/hourly1!$F$8763+유형화!$G$74*hourly1!I6871/hourly1!$I$8763</f>
        <v>0.23283569933448808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443">
        <f>유형화!$F$71*hourly1!B6872/hourly1!$B$8763+유형화!$F$72*hourly1!C6872/hourly1!$C$8763+유형화!$F$73*hourly1!D6872/hourly1!$D$8763+유형화!$F$74*hourly1!E6872/hourly1!$E$8763</f>
        <v>80.606560530691283</v>
      </c>
      <c r="C6871" s="441">
        <f>hourly1!$F6872*유형화!$G$71/hourly1!$F$8763+유형화!$G$72*hourly1!$G6872/hourly1!$F$8763+유형화!$G$74*hourly1!I6872/hourly1!$I$8763</f>
        <v>0.37090271105746242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443">
        <f>유형화!$F$71*hourly1!B6873/hourly1!$B$8763+유형화!$F$72*hourly1!C6873/hourly1!$C$8763+유형화!$F$73*hourly1!D6873/hourly1!$D$8763+유형화!$F$74*hourly1!E6873/hourly1!$E$8763</f>
        <v>87.346053073847827</v>
      </c>
      <c r="C6872" s="441">
        <f>hourly1!$F6873*유형화!$G$71/hourly1!$F$8763+유형화!$G$72*hourly1!$G6873/hourly1!$F$8763+유형화!$G$74*hourly1!I6873/hourly1!$I$8763</f>
        <v>4.2489068580783362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443">
        <f>유형화!$F$71*hourly1!B6874/hourly1!$B$8763+유형화!$F$72*hourly1!C6874/hourly1!$C$8763+유형화!$F$73*hourly1!D6874/hourly1!$D$8763+유형화!$F$74*hourly1!E6874/hourly1!$E$8763</f>
        <v>215.62304105572329</v>
      </c>
      <c r="C6873" s="441">
        <f>hourly1!$F6874*유형화!$G$71/hourly1!$F$8763+유형화!$G$72*hourly1!$G6874/hourly1!$F$8763+유형화!$G$74*hourly1!I6874/hourly1!$I$8763</f>
        <v>4.0951478400879626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443">
        <f>유형화!$F$71*hourly1!B6875/hourly1!$B$8763+유형화!$F$72*hourly1!C6875/hourly1!$C$8763+유형화!$F$73*hourly1!D6875/hourly1!$D$8763+유형화!$F$74*hourly1!E6875/hourly1!$E$8763</f>
        <v>342.06183544103254</v>
      </c>
      <c r="C6874" s="441">
        <f>hourly1!$F6875*유형화!$G$71/hourly1!$F$8763+유형화!$G$72*hourly1!$G6875/hourly1!$F$8763+유형화!$G$74*hourly1!I6875/hourly1!$I$8763</f>
        <v>3.3254246969613419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443">
        <f>유형화!$F$71*hourly1!B6876/hourly1!$B$8763+유형화!$F$72*hourly1!C6876/hourly1!$C$8763+유형화!$F$73*hourly1!D6876/hourly1!$D$8763+유형화!$F$74*hourly1!E6876/hourly1!$E$8763</f>
        <v>414.88176805219098</v>
      </c>
      <c r="C6875" s="441">
        <f>hourly1!$F6876*유형화!$G$71/hourly1!$F$8763+유형화!$G$72*hourly1!$G6876/hourly1!$F$8763+유형화!$G$74*hourly1!I6876/hourly1!$I$8763</f>
        <v>2.4003460951832323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443">
        <f>유형화!$F$71*hourly1!B6877/hourly1!$B$8763+유형화!$F$72*hourly1!C6877/hourly1!$C$8763+유형화!$F$73*hourly1!D6877/hourly1!$D$8763+유형화!$F$74*hourly1!E6877/hourly1!$E$8763</f>
        <v>488.96823404748568</v>
      </c>
      <c r="C6876" s="441">
        <f>hourly1!$F6877*유형화!$G$71/hourly1!$F$8763+유형화!$G$72*hourly1!$G6877/hourly1!$F$8763+유형화!$G$74*hourly1!I6877/hourly1!$I$8763</f>
        <v>1.6450321540337727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443">
        <f>유형화!$F$71*hourly1!B6878/hourly1!$B$8763+유형화!$F$72*hourly1!C6878/hourly1!$C$8763+유형화!$F$73*hourly1!D6878/hourly1!$D$8763+유형화!$F$74*hourly1!E6878/hourly1!$E$8763</f>
        <v>411.49601186078576</v>
      </c>
      <c r="C6877" s="441">
        <f>hourly1!$F6878*유형화!$G$71/hourly1!$F$8763+유형화!$G$72*hourly1!$G6878/hourly1!$F$8763+유형화!$G$74*hourly1!I6878/hourly1!$I$8763</f>
        <v>1.0567089623543393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443">
        <f>유형화!$F$71*hourly1!B6879/hourly1!$B$8763+유형화!$F$72*hourly1!C6879/hourly1!$C$8763+유형화!$F$73*hourly1!D6879/hourly1!$D$8763+유형화!$F$74*hourly1!E6879/hourly1!$E$8763</f>
        <v>243.21303020355367</v>
      </c>
      <c r="C6878" s="441">
        <f>hourly1!$F6879*유형화!$G$71/hourly1!$F$8763+유형화!$G$72*hourly1!$G6879/hourly1!$F$8763+유형화!$G$74*hourly1!I6879/hourly1!$I$8763</f>
        <v>0.46934202201523345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443">
        <f>유형화!$F$71*hourly1!B6880/hourly1!$B$8763+유형화!$F$72*hourly1!C6880/hourly1!$C$8763+유형화!$F$73*hourly1!D6880/hourly1!$D$8763+유형화!$F$74*hourly1!E6880/hourly1!$E$8763</f>
        <v>326.77171480919395</v>
      </c>
      <c r="C6879" s="441">
        <f>hourly1!$F6880*유형화!$G$71/hourly1!$F$8763+유형화!$G$72*hourly1!$G6880/hourly1!$F$8763+유형화!$G$74*hourly1!I6880/hourly1!$I$8763</f>
        <v>0.45004119632278689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443">
        <f>유형화!$F$71*hourly1!B6881/hourly1!$B$8763+유형화!$F$72*hourly1!C6881/hourly1!$C$8763+유형화!$F$73*hourly1!D6881/hourly1!$D$8763+유형화!$F$74*hourly1!E6881/hourly1!$E$8763</f>
        <v>475.90364647225005</v>
      </c>
      <c r="C6880" s="441">
        <f>hourly1!$F6881*유형화!$G$71/hourly1!$F$8763+유형화!$G$72*hourly1!$G6881/hourly1!$F$8763+유형화!$G$74*hourly1!I6881/hourly1!$I$8763</f>
        <v>0.35688640352091927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443">
        <f>유형화!$F$71*hourly1!B6882/hourly1!$B$8763+유형화!$F$72*hourly1!C6882/hourly1!$C$8763+유형화!$F$73*hourly1!D6882/hourly1!$D$8763+유형화!$F$74*hourly1!E6882/hourly1!$E$8763</f>
        <v>400.3656730011233</v>
      </c>
      <c r="C6881" s="441">
        <f>hourly1!$F6882*유형화!$G$71/hourly1!$F$8763+유형화!$G$72*hourly1!$G6882/hourly1!$F$8763+유형화!$G$74*hourly1!I6882/hourly1!$I$8763</f>
        <v>0.34257252953584127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443">
        <f>유형화!$F$71*hourly1!B6883/hourly1!$B$8763+유형화!$F$72*hourly1!C6883/hourly1!$C$8763+유형화!$F$73*hourly1!D6883/hourly1!$D$8763+유형화!$F$74*hourly1!E6883/hourly1!$E$8763</f>
        <v>344.2461962731889</v>
      </c>
      <c r="C6882" s="441">
        <f>hourly1!$F6883*유형화!$G$71/hourly1!$F$8763+유형화!$G$72*hourly1!$G6883/hourly1!$F$8763+유형화!$G$74*hourly1!I6883/hourly1!$I$8763</f>
        <v>0.51172301592549041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443">
        <f>유형화!$F$71*hourly1!B6884/hourly1!$B$8763+유형화!$F$72*hourly1!C6884/hourly1!$C$8763+유형화!$F$73*hourly1!D6884/hourly1!$D$8763+유형화!$F$74*hourly1!E6884/hourly1!$E$8763</f>
        <v>196.27037726091166</v>
      </c>
      <c r="C6883" s="441">
        <f>hourly1!$F6884*유형화!$G$71/hourly1!$F$8763+유형화!$G$72*hourly1!$G6884/hourly1!$F$8763+유형화!$G$74*hourly1!I6884/hourly1!$I$8763</f>
        <v>0.9785754839672659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443">
        <f>유형화!$F$71*hourly1!B6885/hourly1!$B$8763+유형화!$F$72*hourly1!C6885/hourly1!$C$8763+유형화!$F$73*hourly1!D6885/hourly1!$D$8763+유형화!$F$74*hourly1!E6885/hourly1!$E$8763</f>
        <v>143.46242040483946</v>
      </c>
      <c r="C6884" s="441">
        <f>hourly1!$F6885*유형화!$G$71/hourly1!$F$8763+유형화!$G$72*hourly1!$G6885/hourly1!$F$8763+유형화!$G$74*hourly1!I6885/hourly1!$I$8763</f>
        <v>0.77686199851491278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443">
        <f>유형화!$F$71*hourly1!B6886/hourly1!$B$8763+유형화!$F$72*hourly1!C6886/hourly1!$C$8763+유형화!$F$73*hourly1!D6886/hourly1!$D$8763+유형화!$F$74*hourly1!E6886/hourly1!$E$8763</f>
        <v>152.38046401527433</v>
      </c>
      <c r="C6885" s="441">
        <f>hourly1!$F6886*유형화!$G$71/hourly1!$F$8763+유형화!$G$72*hourly1!$G6886/hourly1!$F$8763+유형화!$G$74*hourly1!I6886/hourly1!$I$8763</f>
        <v>0.94707607119778092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443">
        <f>유형화!$F$71*hourly1!B6887/hourly1!$B$8763+유형화!$F$72*hourly1!C6887/hourly1!$C$8763+유형화!$F$73*hourly1!D6887/hourly1!$D$8763+유형화!$F$74*hourly1!E6887/hourly1!$E$8763</f>
        <v>82.095160617364925</v>
      </c>
      <c r="C6886" s="441">
        <f>hourly1!$F6887*유형화!$G$71/hourly1!$F$8763+유형화!$G$72*hourly1!$G6887/hourly1!$F$8763+유형화!$G$74*hourly1!I6887/hourly1!$I$8763</f>
        <v>1.9034676746463757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443">
        <f>유형화!$F$71*hourly1!B6888/hourly1!$B$8763+유형화!$F$72*hourly1!C6888/hourly1!$C$8763+유형화!$F$73*hourly1!D6888/hourly1!$D$8763+유형화!$F$74*hourly1!E6888/hourly1!$E$8763</f>
        <v>80.759413934060291</v>
      </c>
      <c r="C6887" s="441">
        <f>hourly1!$F6888*유형화!$G$71/hourly1!$F$8763+유형화!$G$72*hourly1!$G6888/hourly1!$F$8763+유형화!$G$74*hourly1!I6888/hourly1!$I$8763</f>
        <v>0.39804747808225549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443">
        <f>유형화!$F$71*hourly1!B6889/hourly1!$B$8763+유형화!$F$72*hourly1!C6889/hourly1!$C$8763+유형화!$F$73*hourly1!D6889/hourly1!$D$8763+유형화!$F$74*hourly1!E6889/hourly1!$E$8763</f>
        <v>79.381372816426008</v>
      </c>
      <c r="C6888" s="441">
        <f>hourly1!$F6889*유형화!$G$71/hourly1!$F$8763+유형화!$G$72*hourly1!$G6889/hourly1!$F$8763+유형화!$G$74*hourly1!I6889/hourly1!$I$8763</f>
        <v>0.31848905239384306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443">
        <f>유형화!$F$71*hourly1!B6890/hourly1!$B$8763+유형화!$F$72*hourly1!C6890/hourly1!$C$8763+유형화!$F$73*hourly1!D6890/hourly1!$D$8763+유형화!$F$74*hourly1!E6890/hourly1!$E$8763</f>
        <v>78.999549844836721</v>
      </c>
      <c r="C6889" s="441">
        <f>hourly1!$F6890*유형화!$G$71/hourly1!$F$8763+유형화!$G$72*hourly1!$G6890/hourly1!$F$8763+유형화!$G$74*hourly1!I6890/hourly1!$I$8763</f>
        <v>0.29474340746802252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443">
        <f>유형화!$F$71*hourly1!B6891/hourly1!$B$8763+유형화!$F$72*hourly1!C6891/hourly1!$C$8763+유형화!$F$73*hourly1!D6891/hourly1!$D$8763+유형화!$F$74*hourly1!E6891/hourly1!$E$8763</f>
        <v>79.642773157829268</v>
      </c>
      <c r="C6890" s="441">
        <f>hourly1!$F6891*유형화!$G$71/hourly1!$F$8763+유형화!$G$72*hourly1!$G6891/hourly1!$F$8763+유형화!$G$74*hourly1!I6891/hourly1!$I$8763</f>
        <v>0.25178929342222622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443">
        <f>유형화!$F$71*hourly1!B6892/hourly1!$B$8763+유형화!$F$72*hourly1!C6892/hourly1!$C$8763+유형화!$F$73*hourly1!D6892/hourly1!$D$8763+유형화!$F$74*hourly1!E6892/hourly1!$E$8763</f>
        <v>79.973179762537868</v>
      </c>
      <c r="C6891" s="441">
        <f>hourly1!$F6892*유형화!$G$71/hourly1!$F$8763+유형화!$G$72*hourly1!$G6892/hourly1!$F$8763+유형화!$G$74*hourly1!I6892/hourly1!$I$8763</f>
        <v>0.23749597680948484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443">
        <f>유형화!$F$71*hourly1!B6893/hourly1!$B$8763+유형화!$F$72*hourly1!C6893/hourly1!$C$8763+유형화!$F$73*hourly1!D6893/hourly1!$D$8763+유형화!$F$74*hourly1!E6893/hourly1!$E$8763</f>
        <v>80.663868778251128</v>
      </c>
      <c r="C6892" s="441">
        <f>hourly1!$F6893*유형화!$G$71/hourly1!$F$8763+유형화!$G$72*hourly1!$G6893/hourly1!$F$8763+유형화!$G$74*hourly1!I6893/hourly1!$I$8763</f>
        <v>0.23565466691682635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443">
        <f>유형화!$F$71*hourly1!B6894/hourly1!$B$8763+유형화!$F$72*hourly1!C6894/hourly1!$C$8763+유형화!$F$73*hourly1!D6894/hourly1!$D$8763+유형화!$F$74*hourly1!E6894/hourly1!$E$8763</f>
        <v>81.153091623758584</v>
      </c>
      <c r="C6893" s="441">
        <f>hourly1!$F6894*유형화!$G$71/hourly1!$F$8763+유형화!$G$72*hourly1!$G6894/hourly1!$F$8763+유형화!$G$74*hourly1!I6894/hourly1!$I$8763</f>
        <v>0.2414969629805368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443">
        <f>유형화!$F$71*hourly1!B6895/hourly1!$B$8763+유형화!$F$72*hourly1!C6895/hourly1!$C$8763+유형화!$F$73*hourly1!D6895/hourly1!$D$8763+유형화!$F$74*hourly1!E6895/hourly1!$E$8763</f>
        <v>81.724675568774231</v>
      </c>
      <c r="C6894" s="441">
        <f>hourly1!$F6895*유형화!$G$71/hourly1!$F$8763+유형화!$G$72*hourly1!$G6895/hourly1!$F$8763+유형화!$G$74*hourly1!I6895/hourly1!$I$8763</f>
        <v>0.33725581089406759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443">
        <f>유형화!$F$71*hourly1!B6896/hourly1!$B$8763+유형화!$F$72*hourly1!C6896/hourly1!$C$8763+유형화!$F$73*hourly1!D6896/hourly1!$D$8763+유형화!$F$74*hourly1!E6896/hourly1!$E$8763</f>
        <v>83.234934714391628</v>
      </c>
      <c r="C6895" s="441">
        <f>hourly1!$F6896*유형화!$G$71/hourly1!$F$8763+유형화!$G$72*hourly1!$G6896/hourly1!$F$8763+유형화!$G$74*hourly1!I6896/hourly1!$I$8763</f>
        <v>0.73098558425415106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443">
        <f>유형화!$F$71*hourly1!B6897/hourly1!$B$8763+유형화!$F$72*hourly1!C6897/hourly1!$C$8763+유형화!$F$73*hourly1!D6897/hourly1!$D$8763+유형화!$F$74*hourly1!E6897/hourly1!$E$8763</f>
        <v>90.075198262125994</v>
      </c>
      <c r="C6896" s="441">
        <f>hourly1!$F6897*유형화!$G$71/hourly1!$F$8763+유형화!$G$72*hourly1!$G6897/hourly1!$F$8763+유형화!$G$74*hourly1!I6897/hourly1!$I$8763</f>
        <v>5.6358860874551073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443">
        <f>유형화!$F$71*hourly1!B6898/hourly1!$B$8763+유형화!$F$72*hourly1!C6898/hourly1!$C$8763+유형화!$F$73*hourly1!D6898/hourly1!$D$8763+유형화!$F$74*hourly1!E6898/hourly1!$E$8763</f>
        <v>219.73396242991456</v>
      </c>
      <c r="C6897" s="441">
        <f>hourly1!$F6898*유형화!$G$71/hourly1!$F$8763+유형화!$G$72*hourly1!$G6898/hourly1!$F$8763+유형화!$G$74*hourly1!I6898/hourly1!$I$8763</f>
        <v>5.5923182236588369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443">
        <f>유형화!$F$71*hourly1!B6899/hourly1!$B$8763+유형화!$F$72*hourly1!C6899/hourly1!$C$8763+유형화!$F$73*hourly1!D6899/hourly1!$D$8763+유형화!$F$74*hourly1!E6899/hourly1!$E$8763</f>
        <v>347.83690985093534</v>
      </c>
      <c r="C6898" s="441">
        <f>hourly1!$F6899*유형화!$G$71/hourly1!$F$8763+유형화!$G$72*hourly1!$G6899/hourly1!$F$8763+유형화!$G$74*hourly1!I6899/hourly1!$I$8763</f>
        <v>5.0493143960269524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443">
        <f>유형화!$F$71*hourly1!B6900/hourly1!$B$8763+유형화!$F$72*hourly1!C6900/hourly1!$C$8763+유형화!$F$73*hourly1!D6900/hourly1!$D$8763+유형화!$F$74*hourly1!E6900/hourly1!$E$8763</f>
        <v>422.62629467018826</v>
      </c>
      <c r="C6899" s="441">
        <f>hourly1!$F6900*유형화!$G$71/hourly1!$F$8763+유형화!$G$72*hourly1!$G6900/hourly1!$F$8763+유형화!$G$74*hourly1!I6900/hourly1!$I$8763</f>
        <v>4.3618770172932209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443">
        <f>유형화!$F$71*hourly1!B6901/hourly1!$B$8763+유형화!$F$72*hourly1!C6901/hourly1!$C$8763+유형화!$F$73*hourly1!D6901/hourly1!$D$8763+유형화!$F$74*hourly1!E6901/hourly1!$E$8763</f>
        <v>497.02625044444653</v>
      </c>
      <c r="C6900" s="441">
        <f>hourly1!$F6901*유형화!$G$71/hourly1!$F$8763+유형화!$G$72*hourly1!$G6901/hourly1!$F$8763+유형화!$G$74*hourly1!I6901/hourly1!$I$8763</f>
        <v>3.7752317074284409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443">
        <f>유형화!$F$71*hourly1!B6902/hourly1!$B$8763+유형화!$F$72*hourly1!C6902/hourly1!$C$8763+유형화!$F$73*hourly1!D6902/hourly1!$D$8763+유형화!$F$74*hourly1!E6902/hourly1!$E$8763</f>
        <v>418.88088173911439</v>
      </c>
      <c r="C6901" s="441">
        <f>hourly1!$F6902*유형화!$G$71/hourly1!$F$8763+유형화!$G$72*hourly1!$G6902/hourly1!$F$8763+유형화!$G$74*hourly1!I6902/hourly1!$I$8763</f>
        <v>3.2609227575931956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443">
        <f>유형화!$F$71*hourly1!B6903/hourly1!$B$8763+유형화!$F$72*hourly1!C6903/hourly1!$C$8763+유형화!$F$73*hourly1!D6903/hourly1!$D$8763+유형화!$F$74*hourly1!E6903/hourly1!$E$8763</f>
        <v>250.19225175908022</v>
      </c>
      <c r="C6902" s="441">
        <f>hourly1!$F6903*유형화!$G$71/hourly1!$F$8763+유형화!$G$72*hourly1!$G6903/hourly1!$F$8763+유형화!$G$74*hourly1!I6903/hourly1!$I$8763</f>
        <v>2.285506549192541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443">
        <f>유형화!$F$71*hourly1!B6904/hourly1!$B$8763+유형화!$F$72*hourly1!C6904/hourly1!$C$8763+유형화!$F$73*hourly1!D6904/hourly1!$D$8763+유형화!$F$74*hourly1!E6904/hourly1!$E$8763</f>
        <v>334.06003222452864</v>
      </c>
      <c r="C6903" s="441">
        <f>hourly1!$F6904*유형화!$G$71/hourly1!$F$8763+유형화!$G$72*hourly1!$G6904/hourly1!$F$8763+유형화!$G$74*hourly1!I6904/hourly1!$I$8763</f>
        <v>2.598846930276836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443">
        <f>유형화!$F$71*hourly1!B6905/hourly1!$B$8763+유형화!$F$72*hourly1!C6905/hourly1!$C$8763+유형화!$F$73*hourly1!D6905/hourly1!$D$8763+유형화!$F$74*hourly1!E6905/hourly1!$E$8763</f>
        <v>482.56302673676521</v>
      </c>
      <c r="C6904" s="441">
        <f>hourly1!$F6905*유형화!$G$71/hourly1!$F$8763+유형화!$G$72*hourly1!$G6905/hourly1!$F$8763+유형화!$G$74*hourly1!I6905/hourly1!$I$8763</f>
        <v>2.5158052731223943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443">
        <f>유형화!$F$71*hourly1!B6906/hourly1!$B$8763+유형화!$F$72*hourly1!C6906/hourly1!$C$8763+유형화!$F$73*hourly1!D6906/hourly1!$D$8763+유형화!$F$74*hourly1!E6906/hourly1!$E$8763</f>
        <v>407.58263070460856</v>
      </c>
      <c r="C6905" s="441">
        <f>hourly1!$F6906*유형화!$G$71/hourly1!$F$8763+유형화!$G$72*hourly1!$G6906/hourly1!$F$8763+유형화!$G$74*hourly1!I6906/hourly1!$I$8763</f>
        <v>2.4968047427332167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443">
        <f>유형화!$F$71*hourly1!B6907/hourly1!$B$8763+유형화!$F$72*hourly1!C6907/hourly1!$C$8763+유형화!$F$73*hourly1!D6907/hourly1!$D$8763+유형화!$F$74*hourly1!E6907/hourly1!$E$8763</f>
        <v>352.46688721752088</v>
      </c>
      <c r="C6906" s="441">
        <f>hourly1!$F6907*유형화!$G$71/hourly1!$F$8763+유형화!$G$72*hourly1!$G6907/hourly1!$F$8763+유형화!$G$74*hourly1!I6907/hourly1!$I$8763</f>
        <v>2.7098025882852159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443">
        <f>유형화!$F$71*hourly1!B6908/hourly1!$B$8763+유형화!$F$72*hourly1!C6908/hourly1!$C$8763+유형화!$F$73*hourly1!D6908/hourly1!$D$8763+유형화!$F$74*hourly1!E6908/hourly1!$E$8763</f>
        <v>205.78609411242755</v>
      </c>
      <c r="C6907" s="441">
        <f>hourly1!$F6908*유형화!$G$71/hourly1!$F$8763+유형화!$G$72*hourly1!$G6908/hourly1!$F$8763+유형화!$G$74*hourly1!I6908/hourly1!$I$8763</f>
        <v>3.0085269808446742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443">
        <f>유형화!$F$71*hourly1!B6909/hourly1!$B$8763+유형화!$F$72*hourly1!C6909/hourly1!$C$8763+유형화!$F$73*hourly1!D6909/hourly1!$D$8763+유형화!$F$74*hourly1!E6909/hourly1!$E$8763</f>
        <v>149.314158513145</v>
      </c>
      <c r="C6908" s="441">
        <f>hourly1!$F6909*유형화!$G$71/hourly1!$F$8763+유형화!$G$72*hourly1!$G6909/hourly1!$F$8763+유형화!$G$74*hourly1!I6909/hourly1!$I$8763</f>
        <v>2.6905925424936159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443">
        <f>유형화!$F$71*hourly1!B6910/hourly1!$B$8763+유형화!$F$72*hourly1!C6910/hourly1!$C$8763+유형화!$F$73*hourly1!D6910/hourly1!$D$8763+유형화!$F$74*hourly1!E6910/hourly1!$E$8763</f>
        <v>158.11769478921539</v>
      </c>
      <c r="C6909" s="441">
        <f>hourly1!$F6910*유형화!$G$71/hourly1!$F$8763+유형화!$G$72*hourly1!$G6910/hourly1!$F$8763+유형화!$G$74*hourly1!I6910/hourly1!$I$8763</f>
        <v>2.6657061150061803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443">
        <f>유형화!$F$71*hourly1!B6911/hourly1!$B$8763+유형화!$F$72*hourly1!C6911/hourly1!$C$8763+유형화!$F$73*hourly1!D6911/hourly1!$D$8763+유형화!$F$74*hourly1!E6911/hourly1!$E$8763</f>
        <v>85.833338293108653</v>
      </c>
      <c r="C6910" s="441">
        <f>hourly1!$F6911*유형화!$G$71/hourly1!$F$8763+유형화!$G$72*hourly1!$G6911/hourly1!$F$8763+유형화!$G$74*hourly1!I6911/hourly1!$I$8763</f>
        <v>3.3981404284402457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443">
        <f>유형화!$F$71*hourly1!B6912/hourly1!$B$8763+유형화!$F$72*hourly1!C6912/hourly1!$C$8763+유형화!$F$73*hourly1!D6912/hourly1!$D$8763+유형화!$F$74*hourly1!E6912/hourly1!$E$8763</f>
        <v>84.06429998979128</v>
      </c>
      <c r="C6911" s="441">
        <f>hourly1!$F6912*유형화!$G$71/hourly1!$F$8763+유형화!$G$72*hourly1!$G6912/hourly1!$F$8763+유형화!$G$74*hourly1!I6912/hourly1!$I$8763</f>
        <v>0.3984380075154238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443">
        <f>유형화!$F$71*hourly1!B6913/hourly1!$B$8763+유형화!$F$72*hourly1!C6913/hourly1!$C$8763+유형화!$F$73*hourly1!D6913/hourly1!$D$8763+유형화!$F$74*hourly1!E6913/hourly1!$E$8763</f>
        <v>82.345286953751128</v>
      </c>
      <c r="C6912" s="441">
        <f>hourly1!$F6913*유형화!$G$71/hourly1!$F$8763+유형화!$G$72*hourly1!$G6913/hourly1!$F$8763+유형화!$G$74*hourly1!I6913/hourly1!$I$8763</f>
        <v>0.31872446159563855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443">
        <f>유형화!$F$71*hourly1!B6914/hourly1!$B$8763+유형화!$F$72*hourly1!C6914/hourly1!$C$8763+유형화!$F$73*hourly1!D6914/hourly1!$D$8763+유형화!$F$74*hourly1!E6914/hourly1!$E$8763</f>
        <v>81.67631401845874</v>
      </c>
      <c r="C6913" s="441">
        <f>hourly1!$F6914*유형화!$G$71/hourly1!$F$8763+유형화!$G$72*hourly1!$G6914/hourly1!$F$8763+유형화!$G$74*hourly1!I6914/hourly1!$I$8763</f>
        <v>0.29532356198465615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443">
        <f>유형화!$F$71*hourly1!B6915/hourly1!$B$8763+유형화!$F$72*hourly1!C6915/hourly1!$C$8763+유형화!$F$73*hourly1!D6915/hourly1!$D$8763+유형화!$F$74*hourly1!E6915/hourly1!$E$8763</f>
        <v>81.729225905763627</v>
      </c>
      <c r="C6914" s="441">
        <f>hourly1!$F6915*유형화!$G$71/hourly1!$F$8763+유형화!$G$72*hourly1!$G6915/hourly1!$F$8763+유형화!$G$74*hourly1!I6915/hourly1!$I$8763</f>
        <v>0.25421251642679193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443">
        <f>유형화!$F$71*hourly1!B6916/hourly1!$B$8763+유형화!$F$72*hourly1!C6916/hourly1!$C$8763+유형화!$F$73*hourly1!D6916/hourly1!$D$8763+유형화!$F$74*hourly1!E6916/hourly1!$E$8763</f>
        <v>81.494362158029389</v>
      </c>
      <c r="C6915" s="441">
        <f>hourly1!$F6916*유형화!$G$71/hourly1!$F$8763+유형화!$G$72*hourly1!$G6916/hourly1!$F$8763+유형화!$G$74*hourly1!I6916/hourly1!$I$8763</f>
        <v>0.24576386088519778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443">
        <f>유형화!$F$71*hourly1!B6917/hourly1!$B$8763+유형화!$F$72*hourly1!C6917/hourly1!$C$8763+유형화!$F$73*hourly1!D6917/hourly1!$D$8763+유형화!$F$74*hourly1!E6917/hourly1!$E$8763</f>
        <v>81.533798411937539</v>
      </c>
      <c r="C6916" s="441">
        <f>hourly1!$F6917*유형화!$G$71/hourly1!$F$8763+유형화!$G$72*hourly1!$G6917/hourly1!$F$8763+유형화!$G$74*hourly1!I6917/hourly1!$I$8763</f>
        <v>0.26586684858726384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443">
        <f>유형화!$F$71*hourly1!B6918/hourly1!$B$8763+유형화!$F$72*hourly1!C6918/hourly1!$C$8763+유형화!$F$73*hourly1!D6918/hourly1!$D$8763+유형화!$F$74*hourly1!E6918/hourly1!$E$8763</f>
        <v>81.610566388896189</v>
      </c>
      <c r="C6917" s="441">
        <f>hourly1!$F6918*유형화!$G$71/hourly1!$F$8763+유형화!$G$72*hourly1!$G6918/hourly1!$F$8763+유형화!$G$74*hourly1!I6918/hourly1!$I$8763</f>
        <v>0.33090794900981002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443">
        <f>유형화!$F$71*hourly1!B6919/hourly1!$B$8763+유형화!$F$72*hourly1!C6919/hourly1!$C$8763+유형화!$F$73*hourly1!D6919/hourly1!$D$8763+유형화!$F$74*hourly1!E6919/hourly1!$E$8763</f>
        <v>81.648831879016498</v>
      </c>
      <c r="C6918" s="441">
        <f>hourly1!$F6919*유형화!$G$71/hourly1!$F$8763+유형화!$G$72*hourly1!$G6919/hourly1!$F$8763+유형화!$G$74*hourly1!I6919/hourly1!$I$8763</f>
        <v>0.47763246462342124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443">
        <f>유형화!$F$71*hourly1!B6920/hourly1!$B$8763+유형화!$F$72*hourly1!C6920/hourly1!$C$8763+유형화!$F$73*hourly1!D6920/hourly1!$D$8763+유형화!$F$74*hourly1!E6920/hourly1!$E$8763</f>
        <v>82.630460364824472</v>
      </c>
      <c r="C6919" s="441">
        <f>hourly1!$F6920*유형화!$G$71/hourly1!$F$8763+유형화!$G$72*hourly1!$G6920/hourly1!$F$8763+유형화!$G$74*hourly1!I6920/hourly1!$I$8763</f>
        <v>0.69431111072424101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443">
        <f>유형화!$F$71*hourly1!B6921/hourly1!$B$8763+유형화!$F$72*hourly1!C6921/hourly1!$C$8763+유형화!$F$73*hourly1!D6921/hourly1!$D$8763+유형화!$F$74*hourly1!E6921/hourly1!$E$8763</f>
        <v>89.569845419977923</v>
      </c>
      <c r="C6920" s="441">
        <f>hourly1!$F6921*유형화!$G$71/hourly1!$F$8763+유형화!$G$72*hourly1!$G6921/hourly1!$F$8763+유형화!$G$74*hourly1!I6921/hourly1!$I$8763</f>
        <v>5.5672144580520779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443">
        <f>유형화!$F$71*hourly1!B6922/hourly1!$B$8763+유형화!$F$72*hourly1!C6922/hourly1!$C$8763+유형화!$F$73*hourly1!D6922/hourly1!$D$8763+유형화!$F$74*hourly1!E6922/hourly1!$E$8763</f>
        <v>219.47768365872389</v>
      </c>
      <c r="C6921" s="441">
        <f>hourly1!$F6922*유형화!$G$71/hourly1!$F$8763+유형화!$G$72*hourly1!$G6922/hourly1!$F$8763+유형화!$G$74*hourly1!I6922/hourly1!$I$8763</f>
        <v>5.3466773932797942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443">
        <f>유형화!$F$71*hourly1!B6923/hourly1!$B$8763+유형화!$F$72*hourly1!C6923/hourly1!$C$8763+유형화!$F$73*hourly1!D6923/hourly1!$D$8763+유형화!$F$74*hourly1!E6923/hourly1!$E$8763</f>
        <v>346.23732420112964</v>
      </c>
      <c r="C6922" s="441">
        <f>hourly1!$F6923*유형화!$G$71/hourly1!$F$8763+유형화!$G$72*hourly1!$G6923/hourly1!$F$8763+유형화!$G$74*hourly1!I6923/hourly1!$I$8763</f>
        <v>4.5594525280668252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443">
        <f>유형화!$F$71*hourly1!B6924/hourly1!$B$8763+유형화!$F$72*hourly1!C6924/hourly1!$C$8763+유형화!$F$73*hourly1!D6924/hourly1!$D$8763+유형화!$F$74*hourly1!E6924/hourly1!$E$8763</f>
        <v>419.57467278739233</v>
      </c>
      <c r="C6923" s="441">
        <f>hourly1!$F6924*유형화!$G$71/hourly1!$F$8763+유형화!$G$72*hourly1!$G6924/hourly1!$F$8763+유형화!$G$74*hourly1!I6924/hourly1!$I$8763</f>
        <v>3.6463288569585366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443">
        <f>유형화!$F$71*hourly1!B6925/hourly1!$B$8763+유형화!$F$72*hourly1!C6925/hourly1!$C$8763+유형화!$F$73*hourly1!D6925/hourly1!$D$8763+유형화!$F$74*hourly1!E6925/hourly1!$E$8763</f>
        <v>492.71037430835764</v>
      </c>
      <c r="C6924" s="441">
        <f>hourly1!$F6925*유형화!$G$71/hourly1!$F$8763+유형화!$G$72*hourly1!$G6925/hourly1!$F$8763+유형화!$G$74*hourly1!I6925/hourly1!$I$8763</f>
        <v>2.9818447243768347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443">
        <f>유형화!$F$71*hourly1!B6926/hourly1!$B$8763+유형화!$F$72*hourly1!C6926/hourly1!$C$8763+유형화!$F$73*hourly1!D6926/hourly1!$D$8763+유형화!$F$74*hourly1!E6926/hourly1!$E$8763</f>
        <v>414.45209562654162</v>
      </c>
      <c r="C6925" s="441">
        <f>hourly1!$F6926*유형화!$G$71/hourly1!$F$8763+유형화!$G$72*hourly1!$G6926/hourly1!$F$8763+유형화!$G$74*hourly1!I6926/hourly1!$I$8763</f>
        <v>2.4614892388612781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443">
        <f>유형화!$F$71*hourly1!B6927/hourly1!$B$8763+유형화!$F$72*hourly1!C6927/hourly1!$C$8763+유형화!$F$73*hourly1!D6927/hourly1!$D$8763+유형화!$F$74*hourly1!E6927/hourly1!$E$8763</f>
        <v>245.43137162516521</v>
      </c>
      <c r="C6926" s="441">
        <f>hourly1!$F6927*유형화!$G$71/hourly1!$F$8763+유형화!$G$72*hourly1!$G6927/hourly1!$F$8763+유형화!$G$74*hourly1!I6927/hourly1!$I$8763</f>
        <v>1.4077586593252245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443">
        <f>유형화!$F$71*hourly1!B6928/hourly1!$B$8763+유형화!$F$72*hourly1!C6928/hourly1!$C$8763+유형화!$F$73*hourly1!D6928/hourly1!$D$8763+유형화!$F$74*hourly1!E6928/hourly1!$E$8763</f>
        <v>328.39243108639425</v>
      </c>
      <c r="C6927" s="441">
        <f>hourly1!$F6928*유형화!$G$71/hourly1!$F$8763+유형화!$G$72*hourly1!$G6928/hourly1!$F$8763+유형화!$G$74*hourly1!I6928/hourly1!$I$8763</f>
        <v>1.4971813491092496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443">
        <f>유형화!$F$71*hourly1!B6929/hourly1!$B$8763+유형화!$F$72*hourly1!C6929/hourly1!$C$8763+유형화!$F$73*hourly1!D6929/hourly1!$D$8763+유형화!$F$74*hourly1!E6929/hourly1!$E$8763</f>
        <v>476.53567880020921</v>
      </c>
      <c r="C6928" s="441">
        <f>hourly1!$F6929*유형화!$G$71/hourly1!$F$8763+유형화!$G$72*hourly1!$G6929/hourly1!$F$8763+유형화!$G$74*hourly1!I6929/hourly1!$I$8763</f>
        <v>1.3129553350574128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443">
        <f>유형화!$F$71*hourly1!B6930/hourly1!$B$8763+유형화!$F$72*hourly1!C6930/hourly1!$C$8763+유형화!$F$73*hourly1!D6930/hourly1!$D$8763+유형화!$F$74*hourly1!E6930/hourly1!$E$8763</f>
        <v>401.20289708769843</v>
      </c>
      <c r="C6929" s="441">
        <f>hourly1!$F6930*유형화!$G$71/hourly1!$F$8763+유형화!$G$72*hourly1!$G6930/hourly1!$F$8763+유형화!$G$74*hourly1!I6930/hourly1!$I$8763</f>
        <v>1.3045315424145194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443">
        <f>유형화!$F$71*hourly1!B6931/hourly1!$B$8763+유형화!$F$72*hourly1!C6931/hourly1!$C$8763+유형화!$F$73*hourly1!D6931/hourly1!$D$8763+유형화!$F$74*hourly1!E6931/hourly1!$E$8763</f>
        <v>346.16628680481699</v>
      </c>
      <c r="C6930" s="441">
        <f>hourly1!$F6931*유형화!$G$71/hourly1!$F$8763+유형화!$G$72*hourly1!$G6931/hourly1!$F$8763+유형화!$G$74*hourly1!I6931/hourly1!$I$8763</f>
        <v>1.5644205117001324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443">
        <f>유형화!$F$71*hourly1!B6932/hourly1!$B$8763+유형화!$F$72*hourly1!C6932/hourly1!$C$8763+유형화!$F$73*hourly1!D6932/hourly1!$D$8763+유형화!$F$74*hourly1!E6932/hourly1!$E$8763</f>
        <v>200.0754591102027</v>
      </c>
      <c r="C6931" s="441">
        <f>hourly1!$F6932*유형화!$G$71/hourly1!$F$8763+유형화!$G$72*hourly1!$G6932/hourly1!$F$8763+유형화!$G$74*hourly1!I6932/hourly1!$I$8763</f>
        <v>2.0090139542344292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443">
        <f>유형화!$F$71*hourly1!B6933/hourly1!$B$8763+유형화!$F$72*hourly1!C6933/hourly1!$C$8763+유형화!$F$73*hourly1!D6933/hourly1!$D$8763+유형화!$F$74*hourly1!E6933/hourly1!$E$8763</f>
        <v>146.13275248752959</v>
      </c>
      <c r="C6932" s="441">
        <f>hourly1!$F6933*유형화!$G$71/hourly1!$F$8763+유형화!$G$72*hourly1!$G6933/hourly1!$F$8763+유형화!$G$74*hourly1!I6933/hourly1!$I$8763</f>
        <v>1.6961355379361387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443">
        <f>유형화!$F$71*hourly1!B6934/hourly1!$B$8763+유형화!$F$72*hourly1!C6934/hourly1!$C$8763+유형화!$F$73*hourly1!D6934/hourly1!$D$8763+유형화!$F$74*hourly1!E6934/hourly1!$E$8763</f>
        <v>154.96777140764536</v>
      </c>
      <c r="C6933" s="441">
        <f>hourly1!$F6934*유형화!$G$71/hourly1!$F$8763+유형화!$G$72*hourly1!$G6934/hourly1!$F$8763+유형화!$G$74*hourly1!I6934/hourly1!$I$8763</f>
        <v>1.7103914995596212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443">
        <f>유형화!$F$71*hourly1!B6935/hourly1!$B$8763+유형화!$F$72*hourly1!C6935/hourly1!$C$8763+유형화!$F$73*hourly1!D6935/hourly1!$D$8763+유형화!$F$74*hourly1!E6935/hourly1!$E$8763</f>
        <v>83.736353411017575</v>
      </c>
      <c r="C6934" s="441">
        <f>hourly1!$F6935*유형화!$G$71/hourly1!$F$8763+유형화!$G$72*hourly1!$G6935/hourly1!$F$8763+유형화!$G$74*hourly1!I6935/hourly1!$I$8763</f>
        <v>2.4907885276610768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443">
        <f>유형화!$F$71*hourly1!B6936/hourly1!$B$8763+유형화!$F$72*hourly1!C6936/hourly1!$C$8763+유형화!$F$73*hourly1!D6936/hourly1!$D$8763+유형화!$F$74*hourly1!E6936/hourly1!$E$8763</f>
        <v>82.043026079295743</v>
      </c>
      <c r="C6935" s="441">
        <f>hourly1!$F6936*유형화!$G$71/hourly1!$F$8763+유형화!$G$72*hourly1!$G6936/hourly1!$F$8763+유형화!$G$74*hourly1!I6936/hourly1!$I$8763</f>
        <v>0.39817476399533314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443">
        <f>유형화!$F$71*hourly1!B6937/hourly1!$B$8763+유형화!$F$72*hourly1!C6937/hourly1!$C$8763+유형화!$F$73*hourly1!D6937/hourly1!$D$8763+유형화!$F$74*hourly1!E6937/hourly1!$E$8763</f>
        <v>80.460257716613256</v>
      </c>
      <c r="C6936" s="441">
        <f>hourly1!$F6937*유형화!$G$71/hourly1!$F$8763+유형화!$G$72*hourly1!$G6937/hourly1!$F$8763+유형화!$G$74*hourly1!I6937/hourly1!$I$8763</f>
        <v>0.3185601845405987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443">
        <f>유형화!$F$71*hourly1!B6938/hourly1!$B$8763+유형화!$F$72*hourly1!C6938/hourly1!$C$8763+유형화!$F$73*hourly1!D6938/hourly1!$D$8763+유형화!$F$74*hourly1!E6938/hourly1!$E$8763</f>
        <v>79.846817852329053</v>
      </c>
      <c r="C6937" s="441">
        <f>hourly1!$F6938*유형화!$G$71/hourly1!$F$8763+유형화!$G$72*hourly1!$G6938/hourly1!$F$8763+유형화!$G$74*hourly1!I6938/hourly1!$I$8763</f>
        <v>0.29479119274649096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443">
        <f>유형화!$F$71*hourly1!B6939/hourly1!$B$8763+유형화!$F$72*hourly1!C6939/hourly1!$C$8763+유형화!$F$73*hourly1!D6939/hourly1!$D$8763+유형화!$F$74*hourly1!E6939/hourly1!$E$8763</f>
        <v>80.383179345086106</v>
      </c>
      <c r="C6938" s="441">
        <f>hourly1!$F6939*유형화!$G$71/hourly1!$F$8763+유형화!$G$72*hourly1!$G6939/hourly1!$F$8763+유형화!$G$74*hourly1!I6939/hourly1!$I$8763</f>
        <v>0.25181997787768939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443">
        <f>유형화!$F$71*hourly1!B6940/hourly1!$B$8763+유형화!$F$72*hourly1!C6940/hourly1!$C$8763+유형화!$F$73*hourly1!D6940/hourly1!$D$8763+유형화!$F$74*hourly1!E6940/hourly1!$E$8763</f>
        <v>80.638021916164433</v>
      </c>
      <c r="C6939" s="441">
        <f>hourly1!$F6940*유형화!$G$71/hourly1!$F$8763+유형화!$G$72*hourly1!$G6940/hourly1!$F$8763+유형화!$G$74*hourly1!I6940/hourly1!$I$8763</f>
        <v>0.23777856487758489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443">
        <f>유형화!$F$71*hourly1!B6941/hourly1!$B$8763+유형화!$F$72*hourly1!C6941/hourly1!$C$8763+유형화!$F$73*hourly1!D6941/hourly1!$D$8763+유형화!$F$74*hourly1!E6941/hourly1!$E$8763</f>
        <v>81.260285239399565</v>
      </c>
      <c r="C6940" s="441">
        <f>hourly1!$F6941*유형화!$G$71/hourly1!$F$8763+유형화!$G$72*hourly1!$G6941/hourly1!$F$8763+유형화!$G$74*hourly1!I6941/hourly1!$I$8763</f>
        <v>0.23858339510072291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443">
        <f>유형화!$F$71*hourly1!B6942/hourly1!$B$8763+유형화!$F$72*hourly1!C6942/hourly1!$C$8763+유형화!$F$73*hourly1!D6942/hourly1!$D$8763+유형화!$F$74*hourly1!E6942/hourly1!$E$8763</f>
        <v>81.73998081683547</v>
      </c>
      <c r="C6941" s="441">
        <f>hourly1!$F6942*유형화!$G$71/hourly1!$F$8763+유형화!$G$72*hourly1!$G6942/hourly1!$F$8763+유형화!$G$74*hourly1!I6942/hourly1!$I$8763</f>
        <v>0.27538836852817661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443">
        <f>유형화!$F$71*hourly1!B6943/hourly1!$B$8763+유형화!$F$72*hourly1!C6943/hourly1!$C$8763+유형화!$F$73*hourly1!D6943/hourly1!$D$8763+유형화!$F$74*hourly1!E6943/hourly1!$E$8763</f>
        <v>82.189686829550595</v>
      </c>
      <c r="C6942" s="441">
        <f>hourly1!$F6943*유형화!$G$71/hourly1!$F$8763+유형화!$G$72*hourly1!$G6943/hourly1!$F$8763+유형화!$G$74*hourly1!I6943/hourly1!$I$8763</f>
        <v>0.47673764283524889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443">
        <f>유형화!$F$71*hourly1!B6944/hourly1!$B$8763+유형화!$F$72*hourly1!C6944/hourly1!$C$8763+유형화!$F$73*hourly1!D6944/hourly1!$D$8763+유형화!$F$74*hourly1!E6944/hourly1!$E$8763</f>
        <v>83.540366604936537</v>
      </c>
      <c r="C6943" s="441">
        <f>hourly1!$F6944*유형화!$G$71/hourly1!$F$8763+유형화!$G$72*hourly1!$G6944/hourly1!$F$8763+유형화!$G$74*hourly1!I6944/hourly1!$I$8763</f>
        <v>0.87063878827268282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443">
        <f>유형화!$F$71*hourly1!B6945/hourly1!$B$8763+유형화!$F$72*hourly1!C6945/hourly1!$C$8763+유형화!$F$73*hourly1!D6945/hourly1!$D$8763+유형화!$F$74*hourly1!E6945/hourly1!$E$8763</f>
        <v>90.4227018100854</v>
      </c>
      <c r="C6944" s="441">
        <f>hourly1!$F6945*유형화!$G$71/hourly1!$F$8763+유형화!$G$72*hourly1!$G6945/hourly1!$F$8763+유형화!$G$74*hourly1!I6945/hourly1!$I$8763</f>
        <v>5.7581131889840549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443">
        <f>유형화!$F$71*hourly1!B6946/hourly1!$B$8763+유형화!$F$72*hourly1!C6946/hourly1!$C$8763+유형화!$F$73*hourly1!D6946/hourly1!$D$8763+유형화!$F$74*hourly1!E6946/hourly1!$E$8763</f>
        <v>220.90443708181664</v>
      </c>
      <c r="C6945" s="441">
        <f>hourly1!$F6946*유형화!$G$71/hourly1!$F$8763+유형화!$G$72*hourly1!$G6946/hourly1!$F$8763+유형화!$G$74*hourly1!I6946/hourly1!$I$8763</f>
        <v>5.6337188916658896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443">
        <f>유형화!$F$71*hourly1!B6947/hourly1!$B$8763+유형화!$F$72*hourly1!C6947/hourly1!$C$8763+유형화!$F$73*hourly1!D6947/hourly1!$D$8763+유형화!$F$74*hourly1!E6947/hourly1!$E$8763</f>
        <v>348.49071269742836</v>
      </c>
      <c r="C6946" s="441">
        <f>hourly1!$F6947*유형화!$G$71/hourly1!$F$8763+유형화!$G$72*hourly1!$G6947/hourly1!$F$8763+유형화!$G$74*hourly1!I6947/hourly1!$I$8763</f>
        <v>4.9848289510696508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443">
        <f>유형화!$F$71*hourly1!B6948/hourly1!$B$8763+유형화!$F$72*hourly1!C6948/hourly1!$C$8763+유형화!$F$73*hourly1!D6948/hourly1!$D$8763+유형화!$F$74*hourly1!E6948/hourly1!$E$8763</f>
        <v>422.53796125338147</v>
      </c>
      <c r="C6947" s="441">
        <f>hourly1!$F6948*유형화!$G$71/hourly1!$F$8763+유형화!$G$72*hourly1!$G6948/hourly1!$F$8763+유형화!$G$74*hourly1!I6948/hourly1!$I$8763</f>
        <v>4.1868299609512443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443">
        <f>유형화!$F$71*hourly1!B6949/hourly1!$B$8763+유형화!$F$72*hourly1!C6949/hourly1!$C$8763+유형화!$F$73*hourly1!D6949/hourly1!$D$8763+유형화!$F$74*hourly1!E6949/hourly1!$E$8763</f>
        <v>495.74246766157393</v>
      </c>
      <c r="C6948" s="441">
        <f>hourly1!$F6949*유형화!$G$71/hourly1!$F$8763+유형화!$G$72*hourly1!$G6949/hourly1!$F$8763+유형화!$G$74*hourly1!I6949/hourly1!$I$8763</f>
        <v>3.4413150945898305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443">
        <f>유형화!$F$71*hourly1!B6950/hourly1!$B$8763+유형화!$F$72*hourly1!C6950/hourly1!$C$8763+유형화!$F$73*hourly1!D6950/hourly1!$D$8763+유형화!$F$74*hourly1!E6950/hourly1!$E$8763</f>
        <v>416.97012413824893</v>
      </c>
      <c r="C6949" s="441">
        <f>hourly1!$F6950*유형화!$G$71/hourly1!$F$8763+유형화!$G$72*hourly1!$G6950/hourly1!$F$8763+유형화!$G$74*hourly1!I6950/hourly1!$I$8763</f>
        <v>2.8360435925642808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443">
        <f>유형화!$F$71*hourly1!B6951/hourly1!$B$8763+유형화!$F$72*hourly1!C6951/hourly1!$C$8763+유형화!$F$73*hourly1!D6951/hourly1!$D$8763+유형화!$F$74*hourly1!E6951/hourly1!$E$8763</f>
        <v>247.5067092270161</v>
      </c>
      <c r="C6950" s="441">
        <f>hourly1!$F6951*유형화!$G$71/hourly1!$F$8763+유형화!$G$72*hourly1!$G6951/hourly1!$F$8763+유형화!$G$74*hourly1!I6951/hourly1!$I$8763</f>
        <v>1.6951847443052939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443">
        <f>유형화!$F$71*hourly1!B6952/hourly1!$B$8763+유형화!$F$72*hourly1!C6952/hourly1!$C$8763+유형화!$F$73*hourly1!D6952/hourly1!$D$8763+유형화!$F$74*hourly1!E6952/hourly1!$E$8763</f>
        <v>330.89837276547348</v>
      </c>
      <c r="C6951" s="441">
        <f>hourly1!$F6952*유형화!$G$71/hourly1!$F$8763+유형화!$G$72*hourly1!$G6952/hourly1!$F$8763+유형화!$G$74*hourly1!I6952/hourly1!$I$8763</f>
        <v>1.932055581337395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443">
        <f>유형화!$F$71*hourly1!B6953/hourly1!$B$8763+유형화!$F$72*hourly1!C6953/hourly1!$C$8763+유형화!$F$73*hourly1!D6953/hourly1!$D$8763+유형화!$F$74*hourly1!E6953/hourly1!$E$8763</f>
        <v>479.09881726725837</v>
      </c>
      <c r="C6952" s="441">
        <f>hourly1!$F6953*유형화!$G$71/hourly1!$F$8763+유형화!$G$72*hourly1!$G6953/hourly1!$F$8763+유형화!$G$74*hourly1!I6953/hourly1!$I$8763</f>
        <v>1.7977943517101109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443">
        <f>유형화!$F$71*hourly1!B6954/hourly1!$B$8763+유형화!$F$72*hourly1!C6954/hourly1!$C$8763+유형화!$F$73*hourly1!D6954/hourly1!$D$8763+유형화!$F$74*hourly1!E6954/hourly1!$E$8763</f>
        <v>404.24493482321031</v>
      </c>
      <c r="C6953" s="441">
        <f>hourly1!$F6954*유형화!$G$71/hourly1!$F$8763+유형화!$G$72*hourly1!$G6954/hourly1!$F$8763+유형화!$G$74*hourly1!I6954/hourly1!$I$8763</f>
        <v>1.8170890526397079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443">
        <f>유형화!$F$71*hourly1!B6955/hourly1!$B$8763+유형화!$F$72*hourly1!C6955/hourly1!$C$8763+유형화!$F$73*hourly1!D6955/hourly1!$D$8763+유형화!$F$74*hourly1!E6955/hourly1!$E$8763</f>
        <v>349.28773740066276</v>
      </c>
      <c r="C6954" s="441">
        <f>hourly1!$F6955*유형화!$G$71/hourly1!$F$8763+유형화!$G$72*hourly1!$G6955/hourly1!$F$8763+유형화!$G$74*hourly1!I6955/hourly1!$I$8763</f>
        <v>2.0830510578171682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443">
        <f>유형화!$F$71*hourly1!B6956/hourly1!$B$8763+유형화!$F$72*hourly1!C6956/hourly1!$C$8763+유형화!$F$73*hourly1!D6956/hourly1!$D$8763+유형화!$F$74*hourly1!E6956/hourly1!$E$8763</f>
        <v>203.2538789771688</v>
      </c>
      <c r="C6955" s="441">
        <f>hourly1!$F6956*유형화!$G$71/hourly1!$F$8763+유형화!$G$72*hourly1!$G6956/hourly1!$F$8763+유형화!$G$74*hourly1!I6956/hourly1!$I$8763</f>
        <v>2.5197782430515083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443">
        <f>유형화!$F$71*hourly1!B6957/hourly1!$B$8763+유형화!$F$72*hourly1!C6957/hourly1!$C$8763+유형화!$F$73*hourly1!D6957/hourly1!$D$8763+유형화!$F$74*hourly1!E6957/hourly1!$E$8763</f>
        <v>147.84518649467253</v>
      </c>
      <c r="C6956" s="441">
        <f>hourly1!$F6957*유형화!$G$71/hourly1!$F$8763+유형화!$G$72*hourly1!$G6957/hourly1!$F$8763+유형화!$G$74*hourly1!I6957/hourly1!$I$8763</f>
        <v>2.1517841774135626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443">
        <f>유형화!$F$71*hourly1!B6958/hourly1!$B$8763+유형화!$F$72*hourly1!C6958/hourly1!$C$8763+유형화!$F$73*hourly1!D6958/hourly1!$D$8763+유형화!$F$74*hourly1!E6958/hourly1!$E$8763</f>
        <v>156.51058686357396</v>
      </c>
      <c r="C6957" s="441">
        <f>hourly1!$F6958*유형화!$G$71/hourly1!$F$8763+유형화!$G$72*hourly1!$G6958/hourly1!$F$8763+유형화!$G$74*hourly1!I6958/hourly1!$I$8763</f>
        <v>2.0929266011790184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443">
        <f>유형화!$F$71*hourly1!B6959/hourly1!$B$8763+유형화!$F$72*hourly1!C6959/hourly1!$C$8763+유형화!$F$73*hourly1!D6959/hourly1!$D$8763+유형화!$F$74*hourly1!E6959/hourly1!$E$8763</f>
        <v>84.601628429158581</v>
      </c>
      <c r="C6958" s="441">
        <f>hourly1!$F6959*유형화!$G$71/hourly1!$F$8763+유형화!$G$72*hourly1!$G6959/hourly1!$F$8763+유형화!$G$74*hourly1!I6959/hourly1!$I$8763</f>
        <v>2.8141234301736624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443">
        <f>유형화!$F$71*hourly1!B6960/hourly1!$B$8763+유형화!$F$72*hourly1!C6960/hourly1!$C$8763+유형화!$F$73*hourly1!D6960/hourly1!$D$8763+유형화!$F$74*hourly1!E6960/hourly1!$E$8763</f>
        <v>82.780649925080922</v>
      </c>
      <c r="C6959" s="441">
        <f>hourly1!$F6960*유형화!$G$71/hourly1!$F$8763+유형화!$G$72*hourly1!$G6960/hourly1!$F$8763+유형화!$G$74*hourly1!I6960/hourly1!$I$8763</f>
        <v>0.39826942493402506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443">
        <f>유형화!$F$71*hourly1!B6961/hourly1!$B$8763+유형화!$F$72*hourly1!C6961/hourly1!$C$8763+유형화!$F$73*hourly1!D6961/hourly1!$D$8763+유형화!$F$74*hourly1!E6961/hourly1!$E$8763</f>
        <v>80.933255766792897</v>
      </c>
      <c r="C6960" s="441">
        <f>hourly1!$F6961*유형화!$G$71/hourly1!$F$8763+유형화!$G$72*hourly1!$G6961/hourly1!$F$8763+유형화!$G$74*hourly1!I6961/hourly1!$I$8763</f>
        <v>0.31860499839946688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443">
        <f>유형화!$F$71*hourly1!B6962/hourly1!$B$8763+유형화!$F$72*hourly1!C6962/hourly1!$C$8763+유형화!$F$73*hourly1!D6962/hourly1!$D$8763+유형화!$F$74*hourly1!E6962/hourly1!$E$8763</f>
        <v>80.210896950759221</v>
      </c>
      <c r="C6961" s="441">
        <f>hourly1!$F6962*유형화!$G$71/hourly1!$F$8763+유형화!$G$72*hourly1!$G6962/hourly1!$F$8763+유형화!$G$74*hourly1!I6962/hourly1!$I$8763</f>
        <v>0.29482260489655016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443">
        <f>유형화!$F$71*hourly1!B6963/hourly1!$B$8763+유형화!$F$72*hourly1!C6963/hourly1!$C$8763+유형화!$F$73*hourly1!D6963/hourly1!$D$8763+유형화!$F$74*hourly1!E6963/hourly1!$E$8763</f>
        <v>80.198051728632848</v>
      </c>
      <c r="C6962" s="441">
        <f>hourly1!$F6963*유형화!$G$71/hourly1!$F$8763+유형화!$G$72*hourly1!$G6963/hourly1!$F$8763+유형화!$G$74*hourly1!I6963/hourly1!$I$8763</f>
        <v>0.25181973531282414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443">
        <f>유형화!$F$71*hourly1!B6964/hourly1!$B$8763+유형화!$F$72*hourly1!C6964/hourly1!$C$8763+유형화!$F$73*hourly1!D6964/hourly1!$D$8763+유형화!$F$74*hourly1!E6964/hourly1!$E$8763</f>
        <v>79.8920415660956</v>
      </c>
      <c r="C6963" s="441">
        <f>hourly1!$F6964*유형화!$G$71/hourly1!$F$8763+유형화!$G$72*hourly1!$G6964/hourly1!$F$8763+유형화!$G$74*hourly1!I6964/hourly1!$I$8763</f>
        <v>0.23749597680948489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443">
        <f>유형화!$F$71*hourly1!B6965/hourly1!$B$8763+유형화!$F$72*hourly1!C6965/hourly1!$C$8763+유형화!$F$73*hourly1!D6965/hourly1!$D$8763+유형화!$F$74*hourly1!E6965/hourly1!$E$8763</f>
        <v>79.909768920616798</v>
      </c>
      <c r="C6964" s="441">
        <f>hourly1!$F6965*유형화!$G$71/hourly1!$F$8763+유형화!$G$72*hourly1!$G6965/hourly1!$F$8763+유형화!$G$74*hourly1!I6965/hourly1!$I$8763</f>
        <v>0.23491775485597846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443">
        <f>유형화!$F$71*hourly1!B6966/hourly1!$B$8763+유형화!$F$72*hourly1!C6966/hourly1!$C$8763+유형화!$F$73*hourly1!D6966/hourly1!$D$8763+유형화!$F$74*hourly1!E6966/hourly1!$E$8763</f>
        <v>79.876077467157771</v>
      </c>
      <c r="C6965" s="441">
        <f>hourly1!$F6966*유형화!$G$71/hourly1!$F$8763+유형화!$G$72*hourly1!$G6966/hourly1!$F$8763+유형화!$G$74*hourly1!I6966/hourly1!$I$8763</f>
        <v>0.23535230981220268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443">
        <f>유형화!$F$71*hourly1!B6967/hourly1!$B$8763+유형화!$F$72*hourly1!C6967/hourly1!$C$8763+유형화!$F$73*hourly1!D6967/hourly1!$D$8763+유형화!$F$74*hourly1!E6967/hourly1!$E$8763</f>
        <v>79.918954913414169</v>
      </c>
      <c r="C6966" s="441">
        <f>hourly1!$F6967*유형화!$G$71/hourly1!$F$8763+유형화!$G$72*hourly1!$G6967/hourly1!$F$8763+유형화!$G$74*hourly1!I6967/hourly1!$I$8763</f>
        <v>0.23516056228616566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443">
        <f>유형화!$F$71*hourly1!B6968/hourly1!$B$8763+유형화!$F$72*hourly1!C6968/hourly1!$C$8763+유형화!$F$73*hourly1!D6968/hourly1!$D$8763+유형화!$F$74*hourly1!E6968/hourly1!$E$8763</f>
        <v>81.040601060333515</v>
      </c>
      <c r="C6967" s="441">
        <f>hourly1!$F6968*유형화!$G$71/hourly1!$F$8763+유형화!$G$72*hourly1!$G6968/hourly1!$F$8763+유형화!$G$74*hourly1!I6968/hourly1!$I$8763</f>
        <v>0.37408310028913094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443">
        <f>유형화!$F$71*hourly1!B6969/hourly1!$B$8763+유형화!$F$72*hourly1!C6969/hourly1!$C$8763+유형화!$F$73*hourly1!D6969/hourly1!$D$8763+유형화!$F$74*hourly1!E6969/hourly1!$E$8763</f>
        <v>87.926652374023732</v>
      </c>
      <c r="C6968" s="441">
        <f>hourly1!$F6969*유형화!$G$71/hourly1!$F$8763+유형화!$G$72*hourly1!$G6969/hourly1!$F$8763+유형화!$G$74*hourly1!I6969/hourly1!$I$8763</f>
        <v>4.6597276912077836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443">
        <f>유형화!$F$71*hourly1!B6970/hourly1!$B$8763+유형화!$F$72*hourly1!C6970/hourly1!$C$8763+유형화!$F$73*hourly1!D6970/hourly1!$D$8763+유형화!$F$74*hourly1!E6970/hourly1!$E$8763</f>
        <v>215.97399053596536</v>
      </c>
      <c r="C6969" s="441">
        <f>hourly1!$F6970*유형화!$G$71/hourly1!$F$8763+유형화!$G$72*hourly1!$G6970/hourly1!$F$8763+유형화!$G$74*hourly1!I6970/hourly1!$I$8763</f>
        <v>4.6086312204040842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443">
        <f>유형화!$F$71*hourly1!B6971/hourly1!$B$8763+유형화!$F$72*hourly1!C6971/hourly1!$C$8763+유형화!$F$73*hourly1!D6971/hourly1!$D$8763+유형화!$F$74*hourly1!E6971/hourly1!$E$8763</f>
        <v>343.22795883318844</v>
      </c>
      <c r="C6970" s="441">
        <f>hourly1!$F6971*유형화!$G$71/hourly1!$F$8763+유형화!$G$72*hourly1!$G6971/hourly1!$F$8763+유형화!$G$74*hourly1!I6971/hourly1!$I$8763</f>
        <v>4.0091837007949076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443">
        <f>유형화!$F$71*hourly1!B6972/hourly1!$B$8763+유형화!$F$72*hourly1!C6972/hourly1!$C$8763+유형화!$F$73*hourly1!D6972/hourly1!$D$8763+유형화!$F$74*hourly1!E6972/hourly1!$E$8763</f>
        <v>417.28561628500495</v>
      </c>
      <c r="C6971" s="441">
        <f>hourly1!$F6972*유형화!$G$71/hourly1!$F$8763+유형화!$G$72*hourly1!$G6972/hourly1!$F$8763+유형화!$G$74*hourly1!I6972/hourly1!$I$8763</f>
        <v>3.2882915332711082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443">
        <f>유형화!$F$71*hourly1!B6973/hourly1!$B$8763+유형화!$F$72*hourly1!C6973/hourly1!$C$8763+유형화!$F$73*hourly1!D6973/hourly1!$D$8763+유형화!$F$74*hourly1!E6973/hourly1!$E$8763</f>
        <v>490.60766358555492</v>
      </c>
      <c r="C6972" s="441">
        <f>hourly1!$F6973*유형화!$G$71/hourly1!$F$8763+유형화!$G$72*hourly1!$G6973/hourly1!$F$8763+유형화!$G$74*hourly1!I6973/hourly1!$I$8763</f>
        <v>2.6361418240910228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443">
        <f>유형화!$F$71*hourly1!B6974/hourly1!$B$8763+유형화!$F$72*hourly1!C6974/hourly1!$C$8763+유형화!$F$73*hourly1!D6974/hourly1!$D$8763+유형화!$F$74*hourly1!E6974/hourly1!$E$8763</f>
        <v>412.50403000229744</v>
      </c>
      <c r="C6973" s="441">
        <f>hourly1!$F6974*유형화!$G$71/hourly1!$F$8763+유형화!$G$72*hourly1!$G6974/hourly1!$F$8763+유형화!$G$74*hourly1!I6974/hourly1!$I$8763</f>
        <v>2.0851887819752437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443">
        <f>유형화!$F$71*hourly1!B6975/hourly1!$B$8763+유형화!$F$72*hourly1!C6975/hourly1!$C$8763+유형화!$F$73*hourly1!D6975/hourly1!$D$8763+유형화!$F$74*hourly1!E6975/hourly1!$E$8763</f>
        <v>243.67500790633704</v>
      </c>
      <c r="C6974" s="441">
        <f>hourly1!$F6975*유형화!$G$71/hourly1!$F$8763+유형화!$G$72*hourly1!$G6975/hourly1!$F$8763+유형화!$G$74*hourly1!I6975/hourly1!$I$8763</f>
        <v>0.95203567371658493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443">
        <f>유형화!$F$71*hourly1!B6976/hourly1!$B$8763+유형화!$F$72*hourly1!C6976/hourly1!$C$8763+유형화!$F$73*hourly1!D6976/hourly1!$D$8763+유형화!$F$74*hourly1!E6976/hourly1!$E$8763</f>
        <v>327.23672133003589</v>
      </c>
      <c r="C6975" s="441">
        <f>hourly1!$F6976*유형화!$G$71/hourly1!$F$8763+유형화!$G$72*hourly1!$G6976/hourly1!$F$8763+유형화!$G$74*hourly1!I6976/hourly1!$I$8763</f>
        <v>1.2166908000409076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443">
        <f>유형화!$F$71*hourly1!B6977/hourly1!$B$8763+유형화!$F$72*hourly1!C6977/hourly1!$C$8763+유형화!$F$73*hourly1!D6977/hourly1!$D$8763+유형화!$F$74*hourly1!E6977/hourly1!$E$8763</f>
        <v>475.95960139741652</v>
      </c>
      <c r="C6976" s="441">
        <f>hourly1!$F6977*유형화!$G$71/hourly1!$F$8763+유형화!$G$72*hourly1!$G6977/hourly1!$F$8763+유형화!$G$74*hourly1!I6977/hourly1!$I$8763</f>
        <v>1.0983313952895239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443">
        <f>유형화!$F$71*hourly1!B6978/hourly1!$B$8763+유형화!$F$72*hourly1!C6978/hourly1!$C$8763+유형화!$F$73*hourly1!D6978/hourly1!$D$8763+유형화!$F$74*hourly1!E6978/hourly1!$E$8763</f>
        <v>400.57161366936867</v>
      </c>
      <c r="C6977" s="441">
        <f>hourly1!$F6978*유형화!$G$71/hourly1!$F$8763+유형화!$G$72*hourly1!$G6978/hourly1!$F$8763+유형화!$G$74*hourly1!I6978/hourly1!$I$8763</f>
        <v>1.1015517470827543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443">
        <f>유형화!$F$71*hourly1!B6979/hourly1!$B$8763+유형화!$F$72*hourly1!C6979/hourly1!$C$8763+유형화!$F$73*hourly1!D6979/hourly1!$D$8763+유형화!$F$74*hourly1!E6979/hourly1!$E$8763</f>
        <v>345.07794099563921</v>
      </c>
      <c r="C6978" s="441">
        <f>hourly1!$F6979*유형화!$G$71/hourly1!$F$8763+유형화!$G$72*hourly1!$G6979/hourly1!$F$8763+유형화!$G$74*hourly1!I6979/hourly1!$I$8763</f>
        <v>1.3932087090849723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443">
        <f>유형화!$F$71*hourly1!B6980/hourly1!$B$8763+유형화!$F$72*hourly1!C6980/hourly1!$C$8763+유형화!$F$73*hourly1!D6980/hourly1!$D$8763+유형화!$F$74*hourly1!E6980/hourly1!$E$8763</f>
        <v>198.55710645552642</v>
      </c>
      <c r="C6979" s="441">
        <f>hourly1!$F6980*유형화!$G$71/hourly1!$F$8763+유형화!$G$72*hourly1!$G6980/hourly1!$F$8763+유형화!$G$74*hourly1!I6980/hourly1!$I$8763</f>
        <v>1.7488962462808184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443">
        <f>유형화!$F$71*hourly1!B6981/hourly1!$B$8763+유형화!$F$72*hourly1!C6981/hourly1!$C$8763+유형화!$F$73*hourly1!D6981/hourly1!$D$8763+유형화!$F$74*hourly1!E6981/hourly1!$E$8763</f>
        <v>145.1669245017915</v>
      </c>
      <c r="C6980" s="441">
        <f>hourly1!$F6981*유형화!$G$71/hourly1!$F$8763+유형화!$G$72*hourly1!$G6981/hourly1!$F$8763+유형화!$G$74*hourly1!I6981/hourly1!$I$8763</f>
        <v>1.3419631215303167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443">
        <f>유형화!$F$71*hourly1!B6982/hourly1!$B$8763+유형화!$F$72*hourly1!C6982/hourly1!$C$8763+유형화!$F$73*hourly1!D6982/hourly1!$D$8763+유형화!$F$74*hourly1!E6982/hourly1!$E$8763</f>
        <v>153.66628970985775</v>
      </c>
      <c r="C6981" s="441">
        <f>hourly1!$F6982*유형화!$G$71/hourly1!$F$8763+유형화!$G$72*hourly1!$G6982/hourly1!$F$8763+유형화!$G$74*hourly1!I6982/hourly1!$I$8763</f>
        <v>1.2814987349866638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443">
        <f>유형화!$F$71*hourly1!B6983/hourly1!$B$8763+유형화!$F$72*hourly1!C6983/hourly1!$C$8763+유형화!$F$73*hourly1!D6983/hourly1!$D$8763+유형화!$F$74*hourly1!E6983/hourly1!$E$8763</f>
        <v>82.690415794594202</v>
      </c>
      <c r="C6982" s="441">
        <f>hourly1!$F6983*유형화!$G$71/hourly1!$F$8763+유형화!$G$72*hourly1!$G6983/hourly1!$F$8763+유형화!$G$74*hourly1!I6983/hourly1!$I$8763</f>
        <v>2.0092995137221292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443">
        <f>유형화!$F$71*hourly1!B6984/hourly1!$B$8763+유형화!$F$72*hourly1!C6984/hourly1!$C$8763+유형화!$F$73*hourly1!D6984/hourly1!$D$8763+유형화!$F$74*hourly1!E6984/hourly1!$E$8763</f>
        <v>80.811060258890009</v>
      </c>
      <c r="C6983" s="441">
        <f>hourly1!$F6984*유형화!$G$71/hourly1!$F$8763+유형화!$G$72*hourly1!$G6984/hourly1!$F$8763+유형화!$G$74*hourly1!I6984/hourly1!$I$8763</f>
        <v>0.39801412541327436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443">
        <f>유형화!$F$71*hourly1!B6985/hourly1!$B$8763+유형화!$F$72*hourly1!C6985/hourly1!$C$8763+유형화!$F$73*hourly1!D6985/hourly1!$D$8763+유형화!$F$74*hourly1!E6985/hourly1!$E$8763</f>
        <v>78.953399402769648</v>
      </c>
      <c r="C6984" s="441">
        <f>hourly1!$F6985*유형화!$G$71/hourly1!$F$8763+유형화!$G$72*hourly1!$G6985/hourly1!$F$8763+유형화!$G$74*hourly1!I6985/hourly1!$I$8763</f>
        <v>0.31843677966536676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443">
        <f>유형화!$F$71*hourly1!B6986/hourly1!$B$8763+유형화!$F$72*hourly1!C6986/hourly1!$C$8763+유형화!$F$73*hourly1!D6986/hourly1!$D$8763+유형화!$F$74*hourly1!E6986/hourly1!$E$8763</f>
        <v>78.11612087808173</v>
      </c>
      <c r="C6985" s="441">
        <f>hourly1!$F6986*유형화!$G$71/hourly1!$F$8763+유형화!$G$72*hourly1!$G6986/hourly1!$F$8763+유형화!$G$74*hourly1!I6986/hourly1!$I$8763</f>
        <v>0.29467106249694031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443">
        <f>유형화!$F$71*hourly1!B6987/hourly1!$B$8763+유형화!$F$72*hourly1!C6987/hourly1!$C$8763+유형화!$F$73*hourly1!D6987/hourly1!$D$8763+유형화!$F$74*hourly1!E6987/hourly1!$E$8763</f>
        <v>78.318549254963401</v>
      </c>
      <c r="C6986" s="441">
        <f>hourly1!$F6987*유형화!$G$71/hourly1!$F$8763+유형화!$G$72*hourly1!$G6987/hourly1!$F$8763+유형화!$G$74*hourly1!I6987/hourly1!$I$8763</f>
        <v>0.25062091910718703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443">
        <f>유형화!$F$71*hourly1!B6988/hourly1!$B$8763+유형화!$F$72*hourly1!C6988/hourly1!$C$8763+유형화!$F$73*hourly1!D6988/hourly1!$D$8763+유형화!$F$74*hourly1!E6988/hourly1!$E$8763</f>
        <v>78.26662801394059</v>
      </c>
      <c r="C6987" s="441">
        <f>hourly1!$F6988*유형화!$G$71/hourly1!$F$8763+유형화!$G$72*hourly1!$G6988/hourly1!$F$8763+유형화!$G$74*hourly1!I6988/hourly1!$I$8763</f>
        <v>0.2538906934917261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443">
        <f>유형화!$F$71*hourly1!B6989/hourly1!$B$8763+유형화!$F$72*hourly1!C6989/hourly1!$C$8763+유형화!$F$73*hourly1!D6989/hourly1!$D$8763+유형화!$F$74*hourly1!E6989/hourly1!$E$8763</f>
        <v>78.469663102420824</v>
      </c>
      <c r="C6988" s="441">
        <f>hourly1!$F6989*유형화!$G$71/hourly1!$F$8763+유형화!$G$72*hourly1!$G6989/hourly1!$F$8763+유형화!$G$74*hourly1!I6989/hourly1!$I$8763</f>
        <v>0.24123984422329561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443">
        <f>유형화!$F$71*hourly1!B6990/hourly1!$B$8763+유형화!$F$72*hourly1!C6990/hourly1!$C$8763+유형화!$F$73*hourly1!D6990/hourly1!$D$8763+유형화!$F$74*hourly1!E6990/hourly1!$E$8763</f>
        <v>78.612956058177716</v>
      </c>
      <c r="C6989" s="441">
        <f>hourly1!$F6990*유형화!$G$71/hourly1!$F$8763+유형화!$G$72*hourly1!$G6990/hourly1!$F$8763+유형화!$G$74*hourly1!I6990/hourly1!$I$8763</f>
        <v>0.23250981343792804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443">
        <f>유형화!$F$71*hourly1!B6991/hourly1!$B$8763+유형화!$F$72*hourly1!C6991/hourly1!$C$8763+유형화!$F$73*hourly1!D6991/hourly1!$D$8763+유형화!$F$74*hourly1!E6991/hourly1!$E$8763</f>
        <v>78.706171607379375</v>
      </c>
      <c r="C6990" s="441">
        <f>hourly1!$F6991*유형화!$G$71/hourly1!$F$8763+유형화!$G$72*hourly1!$G6991/hourly1!$F$8763+유형화!$G$74*hourly1!I6991/hourly1!$I$8763</f>
        <v>0.23253710198527677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443">
        <f>유형화!$F$71*hourly1!B6992/hourly1!$B$8763+유형화!$F$72*hourly1!C6992/hourly1!$C$8763+유형화!$F$73*hourly1!D6992/hourly1!$D$8763+유형화!$F$74*hourly1!E6992/hourly1!$E$8763</f>
        <v>79.741745286183559</v>
      </c>
      <c r="C6991" s="441">
        <f>hourly1!$F6992*유형화!$G$71/hourly1!$F$8763+유형화!$G$72*hourly1!$G6992/hourly1!$F$8763+유형화!$G$74*hourly1!I6992/hourly1!$I$8763</f>
        <v>0.26052447871098183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443">
        <f>유형화!$F$71*hourly1!B6993/hourly1!$B$8763+유형화!$F$72*hourly1!C6993/hourly1!$C$8763+유형화!$F$73*hourly1!D6993/hourly1!$D$8763+유형화!$F$74*hourly1!E6993/hourly1!$E$8763</f>
        <v>86.51296694997248</v>
      </c>
      <c r="C6992" s="441">
        <f>hourly1!$F6993*유형화!$G$71/hourly1!$F$8763+유형화!$G$72*hourly1!$G6993/hourly1!$F$8763+유형화!$G$74*hourly1!I6993/hourly1!$I$8763</f>
        <v>3.3785392468033151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443">
        <f>유형화!$F$71*hourly1!B6994/hourly1!$B$8763+유형화!$F$72*hourly1!C6994/hourly1!$C$8763+유형화!$F$73*hourly1!D6994/hourly1!$D$8763+유형화!$F$74*hourly1!E6994/hourly1!$E$8763</f>
        <v>143.48655350266466</v>
      </c>
      <c r="C6993" s="441">
        <f>hourly1!$F6994*유형화!$G$71/hourly1!$F$8763+유형화!$G$72*hourly1!$G6994/hourly1!$F$8763+유형화!$G$74*hourly1!I6994/hourly1!$I$8763</f>
        <v>3.4679676368616694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443">
        <f>유형화!$F$71*hourly1!B6995/hourly1!$B$8763+유형화!$F$72*hourly1!C6995/hourly1!$C$8763+유형화!$F$73*hourly1!D6995/hourly1!$D$8763+유형화!$F$74*hourly1!E6995/hourly1!$E$8763</f>
        <v>144.83900615576749</v>
      </c>
      <c r="C6994" s="441">
        <f>hourly1!$F6995*유형화!$G$71/hourly1!$F$8763+유형화!$G$72*hourly1!$G6995/hourly1!$F$8763+유형화!$G$74*hourly1!I6995/hourly1!$I$8763</f>
        <v>2.9392072181214934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443">
        <f>유형화!$F$71*hourly1!B6996/hourly1!$B$8763+유형화!$F$72*hourly1!C6996/hourly1!$C$8763+유형화!$F$73*hourly1!D6996/hourly1!$D$8763+유형화!$F$74*hourly1!E6996/hourly1!$E$8763</f>
        <v>147.73500043568615</v>
      </c>
      <c r="C6995" s="441">
        <f>hourly1!$F6996*유형화!$G$71/hourly1!$F$8763+유형화!$G$72*hourly1!$G6996/hourly1!$F$8763+유형화!$G$74*hourly1!I6996/hourly1!$I$8763</f>
        <v>2.1185773505570715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443">
        <f>유형화!$F$71*hourly1!B6997/hourly1!$B$8763+유형화!$F$72*hourly1!C6997/hourly1!$C$8763+유형화!$F$73*hourly1!D6997/hourly1!$D$8763+유형화!$F$74*hourly1!E6997/hourly1!$E$8763</f>
        <v>151.72184717247546</v>
      </c>
      <c r="C6996" s="441">
        <f>hourly1!$F6997*유형화!$G$71/hourly1!$F$8763+유형화!$G$72*hourly1!$G6997/hourly1!$F$8763+유형화!$G$74*hourly1!I6997/hourly1!$I$8763</f>
        <v>1.3833511155231561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443">
        <f>유형화!$F$71*hourly1!B6998/hourly1!$B$8763+유형화!$F$72*hourly1!C6998/hourly1!$C$8763+유형화!$F$73*hourly1!D6998/hourly1!$D$8763+유형화!$F$74*hourly1!E6998/hourly1!$E$8763</f>
        <v>149.93769321847148</v>
      </c>
      <c r="C6997" s="441">
        <f>hourly1!$F6998*유형화!$G$71/hourly1!$F$8763+유형화!$G$72*hourly1!$G6998/hourly1!$F$8763+유형화!$G$74*hourly1!I6998/hourly1!$I$8763</f>
        <v>0.96817454510712775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443">
        <f>유형화!$F$71*hourly1!B6999/hourly1!$B$8763+유형화!$F$72*hourly1!C6999/hourly1!$C$8763+유형화!$F$73*hourly1!D6999/hourly1!$D$8763+유형화!$F$74*hourly1!E6999/hourly1!$E$8763</f>
        <v>148.10762651158416</v>
      </c>
      <c r="C6998" s="441">
        <f>hourly1!$F6999*유형화!$G$71/hourly1!$F$8763+유형화!$G$72*hourly1!$G6999/hourly1!$F$8763+유형화!$G$74*hourly1!I6999/hourly1!$I$8763</f>
        <v>0.51852417090181824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443">
        <f>유형화!$F$71*hourly1!B7000/hourly1!$B$8763+유형화!$F$72*hourly1!C7000/hourly1!$C$8763+유형화!$F$73*hourly1!D7000/hourly1!$D$8763+유형화!$F$74*hourly1!E7000/hourly1!$E$8763</f>
        <v>140.81751542205595</v>
      </c>
      <c r="C6999" s="441">
        <f>hourly1!$F7000*유형화!$G$71/hourly1!$F$8763+유형화!$G$72*hourly1!$G7000/hourly1!$F$8763+유형화!$G$74*hourly1!I7000/hourly1!$I$8763</f>
        <v>0.45742541659413227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443">
        <f>유형화!$F$71*hourly1!B7001/hourly1!$B$8763+유형화!$F$72*hourly1!C7001/hourly1!$C$8763+유형화!$F$73*hourly1!D7001/hourly1!$D$8763+유형화!$F$74*hourly1!E7001/hourly1!$E$8763</f>
        <v>143.37142767799801</v>
      </c>
      <c r="C7000" s="441">
        <f>hourly1!$F7001*유형화!$G$71/hourly1!$F$8763+유형화!$G$72*hourly1!$G7001/hourly1!$F$8763+유형화!$G$74*hourly1!I7001/hourly1!$I$8763</f>
        <v>0.41042016609137816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443">
        <f>유형화!$F$71*hourly1!B7002/hourly1!$B$8763+유형화!$F$72*hourly1!C7002/hourly1!$C$8763+유형화!$F$73*hourly1!D7002/hourly1!$D$8763+유형화!$F$74*hourly1!E7002/hourly1!$E$8763</f>
        <v>141.54572819929385</v>
      </c>
      <c r="C7001" s="441">
        <f>hourly1!$F7002*유형화!$G$71/hourly1!$F$8763+유형화!$G$72*hourly1!$G7002/hourly1!$F$8763+유형화!$G$74*hourly1!I7002/hourly1!$I$8763</f>
        <v>0.37817280455967373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443">
        <f>유형화!$F$71*hourly1!B7003/hourly1!$B$8763+유형화!$F$72*hourly1!C7003/hourly1!$C$8763+유형화!$F$73*hourly1!D7003/hourly1!$D$8763+유형화!$F$74*hourly1!E7003/hourly1!$E$8763</f>
        <v>139.76267864999659</v>
      </c>
      <c r="C7002" s="441">
        <f>hourly1!$F7003*유형화!$G$71/hourly1!$F$8763+유형화!$G$72*hourly1!$G7003/hourly1!$F$8763+유형화!$G$74*hourly1!I7003/hourly1!$I$8763</f>
        <v>0.69334388332376939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443">
        <f>유형화!$F$71*hourly1!B7004/hourly1!$B$8763+유형화!$F$72*hourly1!C7004/hourly1!$C$8763+유형화!$F$73*hourly1!D7004/hourly1!$D$8763+유형화!$F$74*hourly1!E7004/hourly1!$E$8763</f>
        <v>137.5750827415045</v>
      </c>
      <c r="C7003" s="441">
        <f>hourly1!$F7004*유형화!$G$71/hourly1!$F$8763+유형화!$G$72*hourly1!$G7004/hourly1!$F$8763+유형화!$G$74*hourly1!I7004/hourly1!$I$8763</f>
        <v>1.0396674464587228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443">
        <f>유형화!$F$71*hourly1!B7005/hourly1!$B$8763+유형화!$F$72*hourly1!C7005/hourly1!$C$8763+유형화!$F$73*hourly1!D7005/hourly1!$D$8763+유형화!$F$74*hourly1!E7005/hourly1!$E$8763</f>
        <v>143.45796960647169</v>
      </c>
      <c r="C7004" s="441">
        <f>hourly1!$F7005*유형화!$G$71/hourly1!$F$8763+유형화!$G$72*hourly1!$G7005/hourly1!$F$8763+유형화!$G$74*hourly1!I7005/hourly1!$I$8763</f>
        <v>0.72214585350844107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443">
        <f>유형화!$F$71*hourly1!B7006/hourly1!$B$8763+유형화!$F$72*hourly1!C7006/hourly1!$C$8763+유형화!$F$73*hourly1!D7006/hourly1!$D$8763+유형화!$F$74*hourly1!E7006/hourly1!$E$8763</f>
        <v>152.11874853936826</v>
      </c>
      <c r="C7005" s="441">
        <f>hourly1!$F7006*유형화!$G$71/hourly1!$F$8763+유형화!$G$72*hourly1!$G7006/hourly1!$F$8763+유형화!$G$74*hourly1!I7006/hourly1!$I$8763</f>
        <v>0.70234055353734204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443">
        <f>유형화!$F$71*hourly1!B7007/hourly1!$B$8763+유형화!$F$72*hourly1!C7007/hourly1!$C$8763+유형화!$F$73*hourly1!D7007/hourly1!$D$8763+유형화!$F$74*hourly1!E7007/hourly1!$E$8763</f>
        <v>81.622608121015517</v>
      </c>
      <c r="C7006" s="441">
        <f>hourly1!$F7007*유형화!$G$71/hourly1!$F$8763+유형화!$G$72*hourly1!$G7007/hourly1!$F$8763+유형화!$G$74*hourly1!I7007/hourly1!$I$8763</f>
        <v>1.5574656312404067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443">
        <f>유형화!$F$71*hourly1!B7008/hourly1!$B$8763+유형화!$F$72*hourly1!C7008/hourly1!$C$8763+유형화!$F$73*hourly1!D7008/hourly1!$D$8763+유형화!$F$74*hourly1!E7008/hourly1!$E$8763</f>
        <v>80.089789186660482</v>
      </c>
      <c r="C7007" s="441">
        <f>hourly1!$F7008*유형화!$G$71/hourly1!$F$8763+유형화!$G$72*hourly1!$G7008/hourly1!$F$8763+유형화!$G$74*hourly1!I7008/hourly1!$I$8763</f>
        <v>0.36546161728099502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443">
        <f>유형화!$F$71*hourly1!B7009/hourly1!$B$8763+유형화!$F$72*hourly1!C7009/hourly1!$C$8763+유형화!$F$73*hourly1!D7009/hourly1!$D$8763+유형화!$F$74*hourly1!E7009/hourly1!$E$8763</f>
        <v>78.476689983983022</v>
      </c>
      <c r="C7008" s="441">
        <f>hourly1!$F7009*유형화!$G$71/hourly1!$F$8763+유형화!$G$72*hourly1!$G7009/hourly1!$F$8763+유형화!$G$74*hourly1!I7009/hourly1!$I$8763</f>
        <v>0.33823255896550197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443">
        <f>유형화!$F$71*hourly1!B7010/hourly1!$B$8763+유형화!$F$72*hourly1!C7010/hourly1!$C$8763+유형화!$F$73*hourly1!D7010/hourly1!$D$8763+유형화!$F$74*hourly1!E7010/hourly1!$E$8763</f>
        <v>77.988635603428662</v>
      </c>
      <c r="C7009" s="441">
        <f>hourly1!$F7010*유형화!$G$71/hourly1!$F$8763+유형화!$G$72*hourly1!$G7010/hourly1!$F$8763+유형화!$G$74*hourly1!I7010/hourly1!$I$8763</f>
        <v>0.29068268969888511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443">
        <f>유형화!$F$71*hourly1!B7011/hourly1!$B$8763+유형화!$F$72*hourly1!C7011/hourly1!$C$8763+유형화!$F$73*hourly1!D7011/hourly1!$D$8763+유형화!$F$74*hourly1!E7011/hourly1!$E$8763</f>
        <v>78.448693632794672</v>
      </c>
      <c r="C7010" s="441">
        <f>hourly1!$F7011*유형화!$G$71/hourly1!$F$8763+유형화!$G$72*hourly1!$G7011/hourly1!$F$8763+유형화!$G$74*hourly1!I7011/hourly1!$I$8763</f>
        <v>0.26095157479759734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443">
        <f>유형화!$F$71*hourly1!B7012/hourly1!$B$8763+유형화!$F$72*hourly1!C7012/hourly1!$C$8763+유형화!$F$73*hourly1!D7012/hourly1!$D$8763+유형화!$F$74*hourly1!E7012/hourly1!$E$8763</f>
        <v>78.665877425351354</v>
      </c>
      <c r="C7011" s="441">
        <f>hourly1!$F7012*유형화!$G$71/hourly1!$F$8763+유형화!$G$72*hourly1!$G7012/hourly1!$F$8763+유형화!$G$74*hourly1!I7012/hourly1!$I$8763</f>
        <v>0.25012165997313818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443">
        <f>유형화!$F$71*hourly1!B7013/hourly1!$B$8763+유형화!$F$72*hourly1!C7013/hourly1!$C$8763+유형화!$F$73*hourly1!D7013/hourly1!$D$8763+유형화!$F$74*hourly1!E7013/hourly1!$E$8763</f>
        <v>79.122527441909682</v>
      </c>
      <c r="C7012" s="441">
        <f>hourly1!$F7013*유형화!$G$71/hourly1!$F$8763+유형화!$G$72*hourly1!$G7013/hourly1!$F$8763+유형화!$G$74*hourly1!I7013/hourly1!$I$8763</f>
        <v>0.24317284363504568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443">
        <f>유형화!$F$71*hourly1!B7014/hourly1!$B$8763+유형화!$F$72*hourly1!C7014/hourly1!$C$8763+유형화!$F$73*hourly1!D7014/hourly1!$D$8763+유형화!$F$74*hourly1!E7014/hourly1!$E$8763</f>
        <v>79.352637035476874</v>
      </c>
      <c r="C7013" s="441">
        <f>hourly1!$F7014*유형화!$G$71/hourly1!$F$8763+유형화!$G$72*hourly1!$G7014/hourly1!$F$8763+유형화!$G$74*hourly1!I7014/hourly1!$I$8763</f>
        <v>0.232611266192849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443">
        <f>유형화!$F$71*hourly1!B7015/hourly1!$B$8763+유형화!$F$72*hourly1!C7015/hourly1!$C$8763+유형화!$F$73*hourly1!D7015/hourly1!$D$8763+유형화!$F$74*hourly1!E7015/hourly1!$E$8763</f>
        <v>79.60875464889908</v>
      </c>
      <c r="C7014" s="441">
        <f>hourly1!$F7015*유형화!$G$71/hourly1!$F$8763+유형화!$G$72*hourly1!$G7015/hourly1!$F$8763+유형화!$G$74*hourly1!I7015/hourly1!$I$8763</f>
        <v>0.23269537555989936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443">
        <f>유형화!$F$71*hourly1!B7016/hourly1!$B$8763+유형화!$F$72*hourly1!C7016/hourly1!$C$8763+유형화!$F$73*hourly1!D7016/hourly1!$D$8763+유형화!$F$74*hourly1!E7016/hourly1!$E$8763</f>
        <v>80.773088644700309</v>
      </c>
      <c r="C7015" s="441">
        <f>hourly1!$F7016*유형화!$G$71/hourly1!$F$8763+유형화!$G$72*hourly1!$G7016/hourly1!$F$8763+유형화!$G$74*hourly1!I7016/hourly1!$I$8763</f>
        <v>0.24367295174612316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443">
        <f>유형화!$F$71*hourly1!B7017/hourly1!$B$8763+유형화!$F$72*hourly1!C7017/hourly1!$C$8763+유형화!$F$73*hourly1!D7017/hourly1!$D$8763+유형화!$F$74*hourly1!E7017/hourly1!$E$8763</f>
        <v>87.587761286803655</v>
      </c>
      <c r="C7016" s="441">
        <f>hourly1!$F7017*유형화!$G$71/hourly1!$F$8763+유형화!$G$72*hourly1!$G7017/hourly1!$F$8763+유형화!$G$74*hourly1!I7017/hourly1!$I$8763</f>
        <v>4.0142771384781524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443">
        <f>유형화!$F$71*hourly1!B7018/hourly1!$B$8763+유형화!$F$72*hourly1!C7018/hourly1!$C$8763+유형화!$F$73*hourly1!D7018/hourly1!$D$8763+유형화!$F$74*hourly1!E7018/hourly1!$E$8763</f>
        <v>82.090904156306095</v>
      </c>
      <c r="C7017" s="441">
        <f>hourly1!$F7018*유형화!$G$71/hourly1!$F$8763+유형화!$G$72*hourly1!$G7018/hourly1!$F$8763+유형화!$G$74*hourly1!I7018/hourly1!$I$8763</f>
        <v>4.1379752139916279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443">
        <f>유형화!$F$71*hourly1!B7019/hourly1!$B$8763+유형화!$F$72*hourly1!C7019/hourly1!$C$8763+유형화!$F$73*hourly1!D7019/hourly1!$D$8763+유형화!$F$74*hourly1!E7019/hourly1!$E$8763</f>
        <v>84.773121695546237</v>
      </c>
      <c r="C7018" s="441">
        <f>hourly1!$F7019*유형화!$G$71/hourly1!$F$8763+유형화!$G$72*hourly1!$G7019/hourly1!$F$8763+유형화!$G$74*hourly1!I7019/hourly1!$I$8763</f>
        <v>3.664064169010202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443">
        <f>유형화!$F$71*hourly1!B7020/hourly1!$B$8763+유형화!$F$72*hourly1!C7020/hourly1!$C$8763+유형화!$F$73*hourly1!D7020/hourly1!$D$8763+유형화!$F$74*hourly1!E7020/hourly1!$E$8763</f>
        <v>88.533954919644415</v>
      </c>
      <c r="C7019" s="441">
        <f>hourly1!$F7020*유형화!$G$71/hourly1!$F$8763+유형화!$G$72*hourly1!$G7020/hourly1!$F$8763+유형화!$G$74*hourly1!I7020/hourly1!$I$8763</f>
        <v>2.9876665843506416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443">
        <f>유형화!$F$71*hourly1!B7021/hourly1!$B$8763+유형화!$F$72*hourly1!C7021/hourly1!$C$8763+유형화!$F$73*hourly1!D7021/hourly1!$D$8763+유형화!$F$74*hourly1!E7021/hourly1!$E$8763</f>
        <v>91.826661968503586</v>
      </c>
      <c r="C7020" s="441">
        <f>hourly1!$F7021*유형화!$G$71/hourly1!$F$8763+유형화!$G$72*hourly1!$G7021/hourly1!$F$8763+유형화!$G$74*hourly1!I7021/hourly1!$I$8763</f>
        <v>2.5495992888766077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443">
        <f>유형화!$F$71*hourly1!B7022/hourly1!$B$8763+유형화!$F$72*hourly1!C7022/hourly1!$C$8763+유형화!$F$73*hourly1!D7022/hourly1!$D$8763+유형화!$F$74*hourly1!E7022/hourly1!$E$8763</f>
        <v>89.755680366333195</v>
      </c>
      <c r="C7021" s="441">
        <f>hourly1!$F7022*유형화!$G$71/hourly1!$F$8763+유형화!$G$72*hourly1!$G7022/hourly1!$F$8763+유형화!$G$74*hourly1!I7022/hourly1!$I$8763</f>
        <v>2.0712567050881825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443">
        <f>유형화!$F$71*hourly1!B7023/hourly1!$B$8763+유형화!$F$72*hourly1!C7023/hourly1!$C$8763+유형화!$F$73*hourly1!D7023/hourly1!$D$8763+유형화!$F$74*hourly1!E7023/hourly1!$E$8763</f>
        <v>87.926447887893403</v>
      </c>
      <c r="C7022" s="441">
        <f>hourly1!$F7023*유형화!$G$71/hourly1!$F$8763+유형화!$G$72*hourly1!$G7023/hourly1!$F$8763+유형화!$G$74*hourly1!I7023/hourly1!$I$8763</f>
        <v>0.72482583142295132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443">
        <f>유형화!$F$71*hourly1!B7024/hourly1!$B$8763+유형화!$F$72*hourly1!C7024/hourly1!$C$8763+유형화!$F$73*hourly1!D7024/hourly1!$D$8763+유형화!$F$74*hourly1!E7024/hourly1!$E$8763</f>
        <v>80.639270817736971</v>
      </c>
      <c r="C7023" s="441">
        <f>hourly1!$F7024*유형화!$G$71/hourly1!$F$8763+유형화!$G$72*hourly1!$G7024/hourly1!$F$8763+유형화!$G$74*hourly1!I7024/hourly1!$I$8763</f>
        <v>1.2168649009729864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443">
        <f>유형화!$F$71*hourly1!B7025/hourly1!$B$8763+유형화!$F$72*hourly1!C7025/hourly1!$C$8763+유형화!$F$73*hourly1!D7025/hourly1!$D$8763+유형화!$F$74*hourly1!E7025/hourly1!$E$8763</f>
        <v>83.237164924642258</v>
      </c>
      <c r="C7024" s="441">
        <f>hourly1!$F7025*유형화!$G$71/hourly1!$F$8763+유형화!$G$72*hourly1!$G7025/hourly1!$F$8763+유형화!$G$74*hourly1!I7025/hourly1!$I$8763</f>
        <v>1.2098363414354192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443">
        <f>유형화!$F$71*hourly1!B7026/hourly1!$B$8763+유형화!$F$72*hourly1!C7026/hourly1!$C$8763+유형화!$F$73*hourly1!D7026/hourly1!$D$8763+유형화!$F$74*hourly1!E7026/hourly1!$E$8763</f>
        <v>81.415100975595237</v>
      </c>
      <c r="C7025" s="441">
        <f>hourly1!$F7026*유형화!$G$71/hourly1!$F$8763+유형화!$G$72*hourly1!$G7026/hourly1!$F$8763+유형화!$G$74*hourly1!I7026/hourly1!$I$8763</f>
        <v>1.19252964150079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443">
        <f>유형화!$F$71*hourly1!B7027/hourly1!$B$8763+유형화!$F$72*hourly1!C7027/hourly1!$C$8763+유형화!$F$73*hourly1!D7027/hourly1!$D$8763+유형화!$F$74*hourly1!E7027/hourly1!$E$8763</f>
        <v>80.163763043443993</v>
      </c>
      <c r="C7026" s="441">
        <f>hourly1!$F7027*유형화!$G$71/hourly1!$F$8763+유형화!$G$72*hourly1!$G7027/hourly1!$F$8763+유형화!$G$74*hourly1!I7027/hourly1!$I$8763</f>
        <v>1.3533800433288488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443">
        <f>유형화!$F$71*hourly1!B7028/hourly1!$B$8763+유형화!$F$72*hourly1!C7028/hourly1!$C$8763+유형화!$F$73*hourly1!D7028/hourly1!$D$8763+유형화!$F$74*hourly1!E7028/hourly1!$E$8763</f>
        <v>78.896539150139574</v>
      </c>
      <c r="C7027" s="441">
        <f>hourly1!$F7028*유형화!$G$71/hourly1!$F$8763+유형화!$G$72*hourly1!$G7028/hourly1!$F$8763+유형화!$G$74*hourly1!I7028/hourly1!$I$8763</f>
        <v>1.7404663288750695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443">
        <f>유형화!$F$71*hourly1!B7029/hourly1!$B$8763+유형화!$F$72*hourly1!C7029/hourly1!$C$8763+유형화!$F$73*hourly1!D7029/hourly1!$D$8763+유형화!$F$74*hourly1!E7029/hourly1!$E$8763</f>
        <v>85.392669243247298</v>
      </c>
      <c r="C7028" s="441">
        <f>hourly1!$F7029*유형화!$G$71/hourly1!$F$8763+유형화!$G$72*hourly1!$G7029/hourly1!$F$8763+유형화!$G$74*hourly1!I7029/hourly1!$I$8763</f>
        <v>1.3957621894222159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443">
        <f>유형화!$F$71*hourly1!B7030/hourly1!$B$8763+유형화!$F$72*hourly1!C7030/hourly1!$C$8763+유형화!$F$73*hourly1!D7030/hourly1!$D$8763+유형화!$F$74*hourly1!E7030/hourly1!$E$8763</f>
        <v>93.990724624705564</v>
      </c>
      <c r="C7029" s="441">
        <f>hourly1!$F7030*유형화!$G$71/hourly1!$F$8763+유형화!$G$72*hourly1!$G7030/hourly1!$F$8763+유형화!$G$74*hourly1!I7030/hourly1!$I$8763</f>
        <v>1.4180928928473981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443">
        <f>유형화!$F$71*hourly1!B7031/hourly1!$B$8763+유형화!$F$72*hourly1!C7031/hourly1!$C$8763+유형화!$F$73*hourly1!D7031/hourly1!$D$8763+유형화!$F$74*hourly1!E7031/hourly1!$E$8763</f>
        <v>83.351731437053985</v>
      </c>
      <c r="C7030" s="441">
        <f>hourly1!$F7031*유형화!$G$71/hourly1!$F$8763+유형화!$G$72*hourly1!$G7031/hourly1!$F$8763+유형화!$G$74*hourly1!I7031/hourly1!$I$8763</f>
        <v>2.1338650618352064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443">
        <f>유형화!$F$71*hourly1!B7032/hourly1!$B$8763+유형화!$F$72*hourly1!C7032/hourly1!$C$8763+유형화!$F$73*hourly1!D7032/hourly1!$D$8763+유형화!$F$74*hourly1!E7032/hourly1!$E$8763</f>
        <v>81.587385668756923</v>
      </c>
      <c r="C7031" s="441">
        <f>hourly1!$F7032*유형화!$G$71/hourly1!$F$8763+유형화!$G$72*hourly1!$G7032/hourly1!$F$8763+유형화!$G$74*hourly1!I7032/hourly1!$I$8763</f>
        <v>0.35826599119243752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443">
        <f>유형화!$F$71*hourly1!B7033/hourly1!$B$8763+유형화!$F$72*hourly1!C7033/hourly1!$C$8763+유형화!$F$73*hourly1!D7033/hourly1!$D$8763+유형화!$F$74*hourly1!E7033/hourly1!$E$8763</f>
        <v>79.858883284120125</v>
      </c>
      <c r="C7032" s="441">
        <f>hourly1!$F7033*유형화!$G$71/hourly1!$F$8763+유형화!$G$72*hourly1!$G7033/hourly1!$F$8763+유형화!$G$74*hourly1!I7033/hourly1!$I$8763</f>
        <v>0.34701340709015438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443">
        <f>유형화!$F$71*hourly1!B7034/hourly1!$B$8763+유형화!$F$72*hourly1!C7034/hourly1!$C$8763+유형화!$F$73*hourly1!D7034/hourly1!$D$8763+유형화!$F$74*hourly1!E7034/hourly1!$E$8763</f>
        <v>79.143364193373657</v>
      </c>
      <c r="C7033" s="441">
        <f>hourly1!$F7034*유형화!$G$71/hourly1!$F$8763+유형화!$G$72*hourly1!$G7034/hourly1!$F$8763+유형화!$G$74*hourly1!I7034/hourly1!$I$8763</f>
        <v>0.29068638881308129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443">
        <f>유형화!$F$71*hourly1!B7035/hourly1!$B$8763+유형화!$F$72*hourly1!C7035/hourly1!$C$8763+유형화!$F$73*hourly1!D7035/hourly1!$D$8763+유형화!$F$74*hourly1!E7035/hourly1!$E$8763</f>
        <v>79.409516247844408</v>
      </c>
      <c r="C7034" s="441">
        <f>hourly1!$F7035*유형화!$G$71/hourly1!$F$8763+유형화!$G$72*hourly1!$G7035/hourly1!$F$8763+유형화!$G$74*hourly1!I7035/hourly1!$I$8763</f>
        <v>0.25177013079786581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443">
        <f>유형화!$F$71*hourly1!B7036/hourly1!$B$8763+유형화!$F$72*hourly1!C7036/hourly1!$C$8763+유형화!$F$73*hourly1!D7036/hourly1!$D$8763+유형화!$F$74*hourly1!E7036/hourly1!$E$8763</f>
        <v>79.271076984876203</v>
      </c>
      <c r="C7035" s="441">
        <f>hourly1!$F7036*유형화!$G$71/hourly1!$F$8763+유형화!$G$72*hourly1!$G7036/hourly1!$F$8763+유형화!$G$74*hourly1!I7036/hourly1!$I$8763</f>
        <v>0.23744782768371844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443">
        <f>유형화!$F$71*hourly1!B7037/hourly1!$B$8763+유형화!$F$72*hourly1!C7037/hourly1!$C$8763+유형화!$F$73*hourly1!D7037/hourly1!$D$8763+유형화!$F$74*hourly1!E7037/hourly1!$E$8763</f>
        <v>79.565483788090532</v>
      </c>
      <c r="C7036" s="441">
        <f>hourly1!$F7037*유형화!$G$71/hourly1!$F$8763+유형화!$G$72*hourly1!$G7037/hourly1!$F$8763+유형화!$G$74*hourly1!I7037/hourly1!$I$8763</f>
        <v>0.23468361911972649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443">
        <f>유형화!$F$71*hourly1!B7038/hourly1!$B$8763+유형화!$F$72*hourly1!C7038/hourly1!$C$8763+유형화!$F$73*hourly1!D7038/hourly1!$D$8763+유형화!$F$74*hourly1!E7038/hourly1!$E$8763</f>
        <v>79.795479623232993</v>
      </c>
      <c r="C7037" s="441">
        <f>hourly1!$F7038*유형화!$G$71/hourly1!$F$8763+유형화!$G$72*hourly1!$G7038/hourly1!$F$8763+유형화!$G$74*hourly1!I7038/hourly1!$I$8763</f>
        <v>0.23473528543604011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443">
        <f>유형화!$F$71*hourly1!B7039/hourly1!$B$8763+유형화!$F$72*hourly1!C7039/hourly1!$C$8763+유형화!$F$73*hourly1!D7039/hourly1!$D$8763+유형화!$F$74*hourly1!E7039/hourly1!$E$8763</f>
        <v>79.928235704898796</v>
      </c>
      <c r="C7038" s="441">
        <f>hourly1!$F7039*유형화!$G$71/hourly1!$F$8763+유형화!$G$72*hourly1!$G7039/hourly1!$F$8763+유형화!$G$74*hourly1!I7039/hourly1!$I$8763</f>
        <v>0.23307220007817686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443">
        <f>유형화!$F$71*hourly1!B7040/hourly1!$B$8763+유형화!$F$72*hourly1!C7040/hourly1!$C$8763+유형화!$F$73*hourly1!D7040/hourly1!$D$8763+유형화!$F$74*hourly1!E7040/hourly1!$E$8763</f>
        <v>81.093560346982045</v>
      </c>
      <c r="C7039" s="441">
        <f>hourly1!$F7040*유형화!$G$71/hourly1!$F$8763+유형화!$G$72*hourly1!$G7040/hourly1!$F$8763+유형화!$G$74*hourly1!I7040/hourly1!$I$8763</f>
        <v>0.37116201289849216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443">
        <f>유형화!$F$71*hourly1!B7041/hourly1!$B$8763+유형화!$F$72*hourly1!C7041/hourly1!$C$8763+유형화!$F$73*hourly1!D7041/hourly1!$D$8763+유형화!$F$74*hourly1!E7041/hourly1!$E$8763</f>
        <v>87.862535281882444</v>
      </c>
      <c r="C7040" s="441">
        <f>hourly1!$F7041*유형화!$G$71/hourly1!$F$8763+유형화!$G$72*hourly1!$G7041/hourly1!$F$8763+유형화!$G$74*hourly1!I7041/hourly1!$I$8763</f>
        <v>4.3999039718709492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443">
        <f>유형화!$F$71*hourly1!B7042/hourly1!$B$8763+유형화!$F$72*hourly1!C7042/hourly1!$C$8763+유형화!$F$73*hourly1!D7042/hourly1!$D$8763+유형화!$F$74*hourly1!E7042/hourly1!$E$8763</f>
        <v>219.20226029263725</v>
      </c>
      <c r="C7041" s="441">
        <f>hourly1!$F7042*유형화!$G$71/hourly1!$F$8763+유형화!$G$72*hourly1!$G7042/hourly1!$F$8763+유형화!$G$74*hourly1!I7042/hourly1!$I$8763</f>
        <v>4.3541464143941955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443">
        <f>유형화!$F$71*hourly1!B7043/hourly1!$B$8763+유형화!$F$72*hourly1!C7043/hourly1!$C$8763+유형화!$F$73*hourly1!D7043/hourly1!$D$8763+유형화!$F$74*hourly1!E7043/hourly1!$E$8763</f>
        <v>346.16611142724548</v>
      </c>
      <c r="C7042" s="441">
        <f>hourly1!$F7043*유형화!$G$71/hourly1!$F$8763+유형화!$G$72*hourly1!$G7043/hourly1!$F$8763+유형화!$G$74*hourly1!I7043/hourly1!$I$8763</f>
        <v>3.7282021397979381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443">
        <f>유형화!$F$71*hourly1!B7044/hourly1!$B$8763+유형화!$F$72*hourly1!C7044/hourly1!$C$8763+유형화!$F$73*hourly1!D7044/hourly1!$D$8763+유형화!$F$74*hourly1!E7044/hourly1!$E$8763</f>
        <v>419.7225302999417</v>
      </c>
      <c r="C7043" s="441">
        <f>hourly1!$F7044*유형화!$G$71/hourly1!$F$8763+유형화!$G$72*hourly1!$G7044/hourly1!$F$8763+유형화!$G$74*hourly1!I7044/hourly1!$I$8763</f>
        <v>2.9510551170444916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443">
        <f>유형화!$F$71*hourly1!B7045/hourly1!$B$8763+유형화!$F$72*hourly1!C7045/hourly1!$C$8763+유형화!$F$73*hourly1!D7045/hourly1!$D$8763+유형화!$F$74*hourly1!E7045/hourly1!$E$8763</f>
        <v>492.23742365752167</v>
      </c>
      <c r="C7044" s="441">
        <f>hourly1!$F7045*유형화!$G$71/hourly1!$F$8763+유형화!$G$72*hourly1!$G7045/hourly1!$F$8763+유형화!$G$74*hourly1!I7045/hourly1!$I$8763</f>
        <v>2.1822462615364979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443">
        <f>유형화!$F$71*hourly1!B7046/hourly1!$B$8763+유형화!$F$72*hourly1!C7046/hourly1!$C$8763+유형화!$F$73*hourly1!D7046/hourly1!$D$8763+유형화!$F$74*hourly1!E7046/hourly1!$E$8763</f>
        <v>413.94609815332001</v>
      </c>
      <c r="C7045" s="441">
        <f>hourly1!$F7046*유형화!$G$71/hourly1!$F$8763+유형화!$G$72*hourly1!$G7046/hourly1!$F$8763+유형화!$G$74*hourly1!I7046/hourly1!$I$8763</f>
        <v>1.523232936927253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443">
        <f>유형화!$F$71*hourly1!B7047/hourly1!$B$8763+유형화!$F$72*hourly1!C7047/hourly1!$C$8763+유형화!$F$73*hourly1!D7047/hourly1!$D$8763+유형화!$F$74*hourly1!E7047/hourly1!$E$8763</f>
        <v>245.02360929163675</v>
      </c>
      <c r="C7046" s="441">
        <f>hourly1!$F7047*유형화!$G$71/hourly1!$F$8763+유형화!$G$72*hourly1!$G7047/hourly1!$F$8763+유형화!$G$74*hourly1!I7047/hourly1!$I$8763</f>
        <v>0.49258901421916901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443">
        <f>유형화!$F$71*hourly1!B7048/hourly1!$B$8763+유형화!$F$72*hourly1!C7048/hourly1!$C$8763+유형화!$F$73*hourly1!D7048/hourly1!$D$8763+유형화!$F$74*hourly1!E7048/hourly1!$E$8763</f>
        <v>328.33618228529718</v>
      </c>
      <c r="C7047" s="441">
        <f>hourly1!$F7048*유형화!$G$71/hourly1!$F$8763+유형화!$G$72*hourly1!$G7048/hourly1!$F$8763+유형화!$G$74*hourly1!I7048/hourly1!$I$8763</f>
        <v>0.68449178176992875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443">
        <f>유형화!$F$71*hourly1!B7049/hourly1!$B$8763+유형화!$F$72*hourly1!C7049/hourly1!$C$8763+유형화!$F$73*hourly1!D7049/hourly1!$D$8763+유형화!$F$74*hourly1!E7049/hourly1!$E$8763</f>
        <v>476.54212037100984</v>
      </c>
      <c r="C7048" s="441">
        <f>hourly1!$F7049*유형화!$G$71/hourly1!$F$8763+유형화!$G$72*hourly1!$G7049/hourly1!$F$8763+유형화!$G$74*hourly1!I7049/hourly1!$I$8763</f>
        <v>0.55743497120756391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443">
        <f>유형화!$F$71*hourly1!B7050/hourly1!$B$8763+유형화!$F$72*hourly1!C7050/hourly1!$C$8763+유형화!$F$73*hourly1!D7050/hourly1!$D$8763+유형화!$F$74*hourly1!E7050/hourly1!$E$8763</f>
        <v>401.13531036360263</v>
      </c>
      <c r="C7049" s="441">
        <f>hourly1!$F7050*유형화!$G$71/hourly1!$F$8763+유형화!$G$72*hourly1!$G7050/hourly1!$F$8763+유형화!$G$74*hourly1!I7050/hourly1!$I$8763</f>
        <v>0.62185462044515494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443">
        <f>유형화!$F$71*hourly1!B7051/hourly1!$B$8763+유형화!$F$72*hourly1!C7051/hourly1!$C$8763+유형화!$F$73*hourly1!D7051/hourly1!$D$8763+유형화!$F$74*hourly1!E7051/hourly1!$E$8763</f>
        <v>345.43343607293627</v>
      </c>
      <c r="C7050" s="441">
        <f>hourly1!$F7051*유형화!$G$71/hourly1!$F$8763+유형화!$G$72*hourly1!$G7051/hourly1!$F$8763+유형화!$G$74*hourly1!I7051/hourly1!$I$8763</f>
        <v>0.98482316656214541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443">
        <f>유형화!$F$71*hourly1!B7052/hourly1!$B$8763+유형화!$F$72*hourly1!C7052/hourly1!$C$8763+유형화!$F$73*hourly1!D7052/hourly1!$D$8763+유형화!$F$74*hourly1!E7052/hourly1!$E$8763</f>
        <v>198.41551513620621</v>
      </c>
      <c r="C7051" s="441">
        <f>hourly1!$F7052*유형화!$G$71/hourly1!$F$8763+유형화!$G$72*hourly1!$G7052/hourly1!$F$8763+유형화!$G$74*hourly1!I7052/hourly1!$I$8763</f>
        <v>1.4805375183103286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443">
        <f>유형화!$F$71*hourly1!B7053/hourly1!$B$8763+유형화!$F$72*hourly1!C7053/hourly1!$C$8763+유형화!$F$73*hourly1!D7053/hourly1!$D$8763+유형화!$F$74*hourly1!E7053/hourly1!$E$8763</f>
        <v>144.36531628202721</v>
      </c>
      <c r="C7052" s="441">
        <f>hourly1!$F7053*유형화!$G$71/hourly1!$F$8763+유형화!$G$72*hourly1!$G7053/hourly1!$F$8763+유형화!$G$74*hourly1!I7053/hourly1!$I$8763</f>
        <v>1.0325097211303718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443">
        <f>유형화!$F$71*hourly1!B7054/hourly1!$B$8763+유형화!$F$72*hourly1!C7054/hourly1!$C$8763+유형화!$F$73*hourly1!D7054/hourly1!$D$8763+유형화!$F$74*hourly1!E7054/hourly1!$E$8763</f>
        <v>152.97740186920282</v>
      </c>
      <c r="C7053" s="441">
        <f>hourly1!$F7054*유형화!$G$71/hourly1!$F$8763+유형화!$G$72*hourly1!$G7054/hourly1!$F$8763+유형화!$G$74*hourly1!I7054/hourly1!$I$8763</f>
        <v>1.0002368902878087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443">
        <f>유형화!$F$71*hourly1!B7055/hourly1!$B$8763+유형화!$F$72*hourly1!C7055/hourly1!$C$8763+유형화!$F$73*hourly1!D7055/hourly1!$D$8763+유형화!$F$74*hourly1!E7055/hourly1!$E$8763</f>
        <v>82.120121111725553</v>
      </c>
      <c r="C7054" s="441">
        <f>hourly1!$F7055*유형화!$G$71/hourly1!$F$8763+유형화!$G$72*hourly1!$G7055/hourly1!$F$8763+유형화!$G$74*hourly1!I7055/hourly1!$I$8763</f>
        <v>1.7722074575328475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443">
        <f>유형화!$F$71*hourly1!B7056/hourly1!$B$8763+유형화!$F$72*hourly1!C7056/hourly1!$C$8763+유형화!$F$73*hourly1!D7056/hourly1!$D$8763+유형화!$F$74*hourly1!E7056/hourly1!$E$8763</f>
        <v>80.287136353903975</v>
      </c>
      <c r="C7055" s="441">
        <f>hourly1!$F7056*유형화!$G$71/hourly1!$F$8763+유형화!$G$72*hourly1!$G7056/hourly1!$F$8763+유형화!$G$74*hourly1!I7056/hourly1!$I$8763</f>
        <v>0.39796045793682189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443">
        <f>유형화!$F$71*hourly1!B7057/hourly1!$B$8763+유형화!$F$72*hourly1!C7057/hourly1!$C$8763+유형화!$F$73*hourly1!D7057/hourly1!$D$8763+유형화!$F$74*hourly1!E7057/hourly1!$E$8763</f>
        <v>78.495787179535427</v>
      </c>
      <c r="C7056" s="441">
        <f>hourly1!$F7057*유형화!$G$71/hourly1!$F$8763+유형화!$G$72*hourly1!$G7057/hourly1!$F$8763+유형화!$G$74*hourly1!I7057/hourly1!$I$8763</f>
        <v>0.31840306314908706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443">
        <f>유형화!$F$71*hourly1!B7058/hourly1!$B$8763+유형화!$F$72*hourly1!C7058/hourly1!$C$8763+유형화!$F$73*hourly1!D7058/hourly1!$D$8763+유형화!$F$74*hourly1!E7058/hourly1!$E$8763</f>
        <v>77.716350073890936</v>
      </c>
      <c r="C7057" s="441">
        <f>hourly1!$F7058*유형화!$G$71/hourly1!$F$8763+유형화!$G$72*hourly1!$G7058/hourly1!$F$8763+유형화!$G$74*hourly1!I7058/hourly1!$I$8763</f>
        <v>0.29464413779688892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443">
        <f>유형화!$F$71*hourly1!B7059/hourly1!$B$8763+유형화!$F$72*hourly1!C7059/hourly1!$C$8763+유형화!$F$73*hourly1!D7059/hourly1!$D$8763+유형화!$F$74*hourly1!E7059/hourly1!$E$8763</f>
        <v>77.856813288832541</v>
      </c>
      <c r="C7058" s="441">
        <f>hourly1!$F7059*유형화!$G$71/hourly1!$F$8763+유형화!$G$72*hourly1!$G7059/hourly1!$F$8763+유형화!$G$74*hourly1!I7059/hourly1!$I$8763</f>
        <v>0.25168856836190134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443">
        <f>유형화!$F$71*hourly1!B7060/hourly1!$B$8763+유형화!$F$72*hourly1!C7060/hourly1!$C$8763+유형화!$F$73*hourly1!D7060/hourly1!$D$8763+유형화!$F$74*hourly1!E7060/hourly1!$E$8763</f>
        <v>77.74543905108257</v>
      </c>
      <c r="C7059" s="441">
        <f>hourly1!$F7060*유형화!$G$71/hourly1!$F$8763+유형화!$G$72*hourly1!$G7060/hourly1!$F$8763+유형화!$G$74*hourly1!I7060/hourly1!$I$8763</f>
        <v>0.23735274225651226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443">
        <f>유형화!$F$71*hourly1!B7061/hourly1!$B$8763+유형화!$F$72*hourly1!C7061/hourly1!$C$8763+유형화!$F$73*hourly1!D7061/hourly1!$D$8763+유형화!$F$74*hourly1!E7061/hourly1!$E$8763</f>
        <v>77.868378728680611</v>
      </c>
      <c r="C7060" s="441">
        <f>hourly1!$F7061*유형화!$G$71/hourly1!$F$8763+유형화!$G$72*hourly1!$G7061/hourly1!$F$8763+유형화!$G$74*hourly1!I7061/hourly1!$I$8763</f>
        <v>0.23442704613343235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443">
        <f>유형화!$F$71*hourly1!B7062/hourly1!$B$8763+유형화!$F$72*hourly1!C7062/hourly1!$C$8763+유형화!$F$73*hourly1!D7062/hourly1!$D$8763+유형화!$F$74*hourly1!E7062/hourly1!$E$8763</f>
        <v>77.939198088012546</v>
      </c>
      <c r="C7061" s="441">
        <f>hourly1!$F7062*유형화!$G$71/hourly1!$F$8763+유형화!$G$72*hourly1!$G7062/hourly1!$F$8763+유형화!$G$74*hourly1!I7062/hourly1!$I$8763</f>
        <v>0.23446149034430805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443">
        <f>유형화!$F$71*hourly1!B7063/hourly1!$B$8763+유형화!$F$72*hourly1!C7063/hourly1!$C$8763+유형화!$F$73*hourly1!D7063/hourly1!$D$8763+유형화!$F$74*hourly1!E7063/hourly1!$E$8763</f>
        <v>78.012524872623004</v>
      </c>
      <c r="C7062" s="441">
        <f>hourly1!$F7063*유형화!$G$71/hourly1!$F$8763+유형화!$G$72*hourly1!$G7063/hourly1!$F$8763+유형화!$G$74*hourly1!I7063/hourly1!$I$8763</f>
        <v>0.23257736775292026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443">
        <f>유형화!$F$71*hourly1!B7064/hourly1!$B$8763+유형화!$F$72*hourly1!C7064/hourly1!$C$8763+유형화!$F$73*hourly1!D7064/hourly1!$D$8763+유형화!$F$74*hourly1!E7064/hourly1!$E$8763</f>
        <v>79.089980611467169</v>
      </c>
      <c r="C7063" s="441">
        <f>hourly1!$F7064*유형화!$G$71/hourly1!$F$8763+유형화!$G$72*hourly1!$G7064/hourly1!$F$8763+유형화!$G$74*hourly1!I7064/hourly1!$I$8763</f>
        <v>0.37028374616237791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443">
        <f>유형화!$F$71*hourly1!B7065/hourly1!$B$8763+유형화!$F$72*hourly1!C7065/hourly1!$C$8763+유형화!$F$73*hourly1!D7065/hourly1!$D$8763+유형화!$F$74*hourly1!E7065/hourly1!$E$8763</f>
        <v>85.865387637299463</v>
      </c>
      <c r="C7064" s="441">
        <f>hourly1!$F7065*유형화!$G$71/hourly1!$F$8763+유형화!$G$72*hourly1!$G7065/hourly1!$F$8763+유형화!$G$74*hourly1!I7065/hourly1!$I$8763</f>
        <v>3.1588816009502607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443">
        <f>유형화!$F$71*hourly1!B7066/hourly1!$B$8763+유형화!$F$72*hourly1!C7066/hourly1!$C$8763+유형화!$F$73*hourly1!D7066/hourly1!$D$8763+유형화!$F$74*hourly1!E7066/hourly1!$E$8763</f>
        <v>208.73620082095033</v>
      </c>
      <c r="C7065" s="441">
        <f>hourly1!$F7066*유형화!$G$71/hourly1!$F$8763+유형화!$G$72*hourly1!$G7066/hourly1!$F$8763+유형화!$G$74*hourly1!I7066/hourly1!$I$8763</f>
        <v>3.1921695657541962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443">
        <f>유형화!$F$71*hourly1!B7067/hourly1!$B$8763+유형화!$F$72*hourly1!C7067/hourly1!$C$8763+유형화!$F$73*hourly1!D7067/hourly1!$D$8763+유형화!$F$74*hourly1!E7067/hourly1!$E$8763</f>
        <v>335.93993529378429</v>
      </c>
      <c r="C7066" s="441">
        <f>hourly1!$F7067*유형화!$G$71/hourly1!$F$8763+유형화!$G$72*hourly1!$G7067/hourly1!$F$8763+유형화!$G$74*hourly1!I7067/hourly1!$I$8763</f>
        <v>2.6562458426937674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443">
        <f>유형화!$F$71*hourly1!B7068/hourly1!$B$8763+유형화!$F$72*hourly1!C7068/hourly1!$C$8763+유형화!$F$73*hourly1!D7068/hourly1!$D$8763+유형화!$F$74*hourly1!E7068/hourly1!$E$8763</f>
        <v>409.90553848031823</v>
      </c>
      <c r="C7067" s="441">
        <f>hourly1!$F7068*유형화!$G$71/hourly1!$F$8763+유형화!$G$72*hourly1!$G7068/hourly1!$F$8763+유형화!$G$74*hourly1!I7068/hourly1!$I$8763</f>
        <v>1.9062863996638484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443">
        <f>유형화!$F$71*hourly1!B7069/hourly1!$B$8763+유형화!$F$72*hourly1!C7069/hourly1!$C$8763+유형화!$F$73*hourly1!D7069/hourly1!$D$8763+유형화!$F$74*hourly1!E7069/hourly1!$E$8763</f>
        <v>485.2722797070561</v>
      </c>
      <c r="C7068" s="441">
        <f>hourly1!$F7069*유형화!$G$71/hourly1!$F$8763+유형화!$G$72*hourly1!$G7069/hourly1!$F$8763+유형화!$G$74*hourly1!I7069/hourly1!$I$8763</f>
        <v>1.2453082996454969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443">
        <f>유형화!$F$71*hourly1!B7070/hourly1!$B$8763+유형화!$F$72*hourly1!C7070/hourly1!$C$8763+유형화!$F$73*hourly1!D7070/hourly1!$D$8763+유형화!$F$74*hourly1!E7070/hourly1!$E$8763</f>
        <v>408.70470717325861</v>
      </c>
      <c r="C7069" s="441">
        <f>hourly1!$F7070*유형화!$G$71/hourly1!$F$8763+유형화!$G$72*hourly1!$G7070/hourly1!$F$8763+유형화!$G$74*hourly1!I7070/hourly1!$I$8763</f>
        <v>0.62275580956104215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443">
        <f>유형화!$F$71*hourly1!B7071/hourly1!$B$8763+유형화!$F$72*hourly1!C7071/hourly1!$C$8763+유형화!$F$73*hourly1!D7071/hourly1!$D$8763+유형화!$F$74*hourly1!E7071/hourly1!$E$8763</f>
        <v>240.30299490014366</v>
      </c>
      <c r="C7070" s="441">
        <f>hourly1!$F7071*유형화!$G$71/hourly1!$F$8763+유형화!$G$72*hourly1!$G7071/hourly1!$F$8763+유형화!$G$74*hourly1!I7071/hourly1!$I$8763</f>
        <v>0.46911570899588817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443">
        <f>유형화!$F$71*hourly1!B7072/hourly1!$B$8763+유형화!$F$72*hourly1!C7072/hourly1!$C$8763+유형화!$F$73*hourly1!D7072/hourly1!$D$8763+유형화!$F$74*hourly1!E7072/hourly1!$E$8763</f>
        <v>325.4797982989528</v>
      </c>
      <c r="C7071" s="441">
        <f>hourly1!$F7072*유형화!$G$71/hourly1!$F$8763+유형화!$G$72*hourly1!$G7072/hourly1!$F$8763+유형화!$G$74*hourly1!I7072/hourly1!$I$8763</f>
        <v>0.4412475529014882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443">
        <f>유형화!$F$71*hourly1!B7073/hourly1!$B$8763+유형화!$F$72*hourly1!C7073/hourly1!$C$8763+유형화!$F$73*hourly1!D7073/hourly1!$D$8763+유형화!$F$74*hourly1!E7073/hourly1!$E$8763</f>
        <v>475.65174266047734</v>
      </c>
      <c r="C7072" s="441">
        <f>hourly1!$F7073*유형화!$G$71/hourly1!$F$8763+유형화!$G$72*hourly1!$G7073/hourly1!$F$8763+유형화!$G$74*hourly1!I7073/hourly1!$I$8763</f>
        <v>0.34583557274536825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443">
        <f>유형화!$F$71*hourly1!B7074/hourly1!$B$8763+유형화!$F$72*hourly1!C7074/hourly1!$C$8763+유형화!$F$73*hourly1!D7074/hourly1!$D$8763+유형화!$F$74*hourly1!E7074/hourly1!$E$8763</f>
        <v>400.03563611129505</v>
      </c>
      <c r="C7073" s="441">
        <f>hourly1!$F7074*유형화!$G$71/hourly1!$F$8763+유형화!$G$72*hourly1!$G7074/hourly1!$F$8763+유형화!$G$74*hourly1!I7074/hourly1!$I$8763</f>
        <v>0.32997559030872853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443">
        <f>유형화!$F$71*hourly1!B7075/hourly1!$B$8763+유형화!$F$72*hourly1!C7075/hourly1!$C$8763+유형화!$F$73*hourly1!D7075/hourly1!$D$8763+유형화!$F$74*hourly1!E7075/hourly1!$E$8763</f>
        <v>343.59018935721673</v>
      </c>
      <c r="C7074" s="441">
        <f>hourly1!$F7075*유형화!$G$71/hourly1!$F$8763+유형화!$G$72*hourly1!$G7075/hourly1!$F$8763+유형화!$G$74*hourly1!I7075/hourly1!$I$8763</f>
        <v>0.3458889976569548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443">
        <f>유형화!$F$71*hourly1!B7076/hourly1!$B$8763+유형화!$F$72*hourly1!C7076/hourly1!$C$8763+유형화!$F$73*hourly1!D7076/hourly1!$D$8763+유형화!$F$74*hourly1!E7076/hourly1!$E$8763</f>
        <v>194.13821258597122</v>
      </c>
      <c r="C7075" s="441">
        <f>hourly1!$F7076*유형화!$G$71/hourly1!$F$8763+유형화!$G$72*hourly1!$G7076/hourly1!$F$8763+유형화!$G$74*hourly1!I7076/hourly1!$I$8763</f>
        <v>0.45322916570649624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443">
        <f>유형화!$F$71*hourly1!B7077/hourly1!$B$8763+유형화!$F$72*hourly1!C7077/hourly1!$C$8763+유형화!$F$73*hourly1!D7077/hourly1!$D$8763+유형화!$F$74*hourly1!E7077/hourly1!$E$8763</f>
        <v>143.45559015942098</v>
      </c>
      <c r="C7076" s="441">
        <f>hourly1!$F7077*유형화!$G$71/hourly1!$F$8763+유형화!$G$72*hourly1!$G7077/hourly1!$F$8763+유형화!$G$74*hourly1!I7077/hourly1!$I$8763</f>
        <v>0.53297691327229246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443">
        <f>유형화!$F$71*hourly1!B7078/hourly1!$B$8763+유형화!$F$72*hourly1!C7078/hourly1!$C$8763+유형화!$F$73*hourly1!D7078/hourly1!$D$8763+유형화!$F$74*hourly1!E7078/hourly1!$E$8763</f>
        <v>151.5800312992323</v>
      </c>
      <c r="C7077" s="441">
        <f>hourly1!$F7078*유형화!$G$71/hourly1!$F$8763+유형화!$G$72*hourly1!$G7078/hourly1!$F$8763+유형화!$G$74*hourly1!I7078/hourly1!$I$8763</f>
        <v>0.53698541895416929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443">
        <f>유형화!$F$71*hourly1!B7079/hourly1!$B$8763+유형화!$F$72*hourly1!C7079/hourly1!$C$8763+유형화!$F$73*hourly1!D7079/hourly1!$D$8763+유형화!$F$74*hourly1!E7079/hourly1!$E$8763</f>
        <v>80.399719274916777</v>
      </c>
      <c r="C7078" s="441">
        <f>hourly1!$F7079*유형화!$G$71/hourly1!$F$8763+유형화!$G$72*hourly1!$G7079/hourly1!$F$8763+유형화!$G$74*hourly1!I7079/hourly1!$I$8763</f>
        <v>0.76145779546021353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443">
        <f>유형화!$F$71*hourly1!B7080/hourly1!$B$8763+유형화!$F$72*hourly1!C7080/hourly1!$C$8763+유형화!$F$73*hourly1!D7080/hourly1!$D$8763+유형화!$F$74*hourly1!E7080/hourly1!$E$8763</f>
        <v>78.270493359282014</v>
      </c>
      <c r="C7079" s="441">
        <f>hourly1!$F7080*유형화!$G$71/hourly1!$F$8763+유형화!$G$72*hourly1!$G7080/hourly1!$F$8763+유형화!$G$74*hourly1!I7080/hourly1!$I$8763</f>
        <v>0.397768164639838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443">
        <f>유형화!$F$71*hourly1!B7081/hourly1!$B$8763+유형화!$F$72*hourly1!C7081/hourly1!$C$8763+유형화!$F$73*hourly1!D7081/hourly1!$D$8763+유형화!$F$74*hourly1!E7081/hourly1!$E$8763</f>
        <v>76.651540337665068</v>
      </c>
      <c r="C7080" s="441">
        <f>hourly1!$F7081*유형화!$G$71/hourly1!$F$8763+유형화!$G$72*hourly1!$G7081/hourly1!$F$8763+유형화!$G$74*hourly1!I7081/hourly1!$I$8763</f>
        <v>0.31828141686912748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443">
        <f>유형화!$F$71*hourly1!B7082/hourly1!$B$8763+유형화!$F$72*hourly1!C7082/hourly1!$C$8763+유형화!$F$73*hourly1!D7082/hourly1!$D$8763+유형화!$F$74*hourly1!E7082/hourly1!$E$8763</f>
        <v>76.003214556462098</v>
      </c>
      <c r="C7081" s="441">
        <f>hourly1!$F7082*유형화!$G$71/hourly1!$F$8763+유형화!$G$72*hourly1!$G7082/hourly1!$F$8763+유형화!$G$74*hourly1!I7082/hourly1!$I$8763</f>
        <v>0.29454038067574811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443">
        <f>유형화!$F$71*hourly1!B7083/hourly1!$B$8763+유형화!$F$72*hourly1!C7083/hourly1!$C$8763+유형화!$F$73*hourly1!D7083/hourly1!$D$8763+유형화!$F$74*hourly1!E7083/hourly1!$E$8763</f>
        <v>76.400567994127286</v>
      </c>
      <c r="C7082" s="441">
        <f>hourly1!$F7083*유형화!$G$71/hourly1!$F$8763+유형화!$G$72*hourly1!$G7083/hourly1!$F$8763+유형화!$G$74*hourly1!I7083/hourly1!$I$8763</f>
        <v>0.2516136764597332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443">
        <f>유형화!$F$71*hourly1!B7084/hourly1!$B$8763+유형화!$F$72*hourly1!C7084/hourly1!$C$8763+유형화!$F$73*hourly1!D7084/hourly1!$D$8763+유형화!$F$74*hourly1!E7084/hourly1!$E$8763</f>
        <v>76.448289653303647</v>
      </c>
      <c r="C7083" s="441">
        <f>hourly1!$F7084*유형화!$G$71/hourly1!$F$8763+유형화!$G$72*hourly1!$G7084/hourly1!$F$8763+유형화!$G$74*hourly1!I7084/hourly1!$I$8763</f>
        <v>0.23726669237053938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443">
        <f>유형화!$F$71*hourly1!B7085/hourly1!$B$8763+유형화!$F$72*hourly1!C7085/hourly1!$C$8763+유형화!$F$73*hourly1!D7085/hourly1!$D$8763+유형화!$F$74*hourly1!E7085/hourly1!$E$8763</f>
        <v>76.76763325120676</v>
      </c>
      <c r="C7084" s="441">
        <f>hourly1!$F7085*유형화!$G$71/hourly1!$F$8763+유형화!$G$72*hourly1!$G7085/hourly1!$F$8763+유형화!$G$74*hourly1!I7085/hourly1!$I$8763</f>
        <v>0.23421255815127145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443">
        <f>유형화!$F$71*hourly1!B7086/hourly1!$B$8763+유형화!$F$72*hourly1!C7086/hourly1!$C$8763+유형화!$F$73*hourly1!D7086/hourly1!$D$8763+유형화!$F$74*hourly1!E7086/hourly1!$E$8763</f>
        <v>76.960880375225443</v>
      </c>
      <c r="C7085" s="441">
        <f>hourly1!$F7086*유형화!$G$71/hourly1!$F$8763+유형화!$G$72*hourly1!$G7086/hourly1!$F$8763+유형화!$G$74*hourly1!I7086/hourly1!$I$8763</f>
        <v>0.23425039827026162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443">
        <f>유형화!$F$71*hourly1!B7087/hourly1!$B$8763+유형화!$F$72*hourly1!C7087/hourly1!$C$8763+유형화!$F$73*hourly1!D7087/hourly1!$D$8763+유형화!$F$74*hourly1!E7087/hourly1!$E$8763</f>
        <v>77.090176304805539</v>
      </c>
      <c r="C7086" s="441">
        <f>hourly1!$F7087*유형화!$G$71/hourly1!$F$8763+유형화!$G$72*hourly1!$G7087/hourly1!$F$8763+유형화!$G$74*hourly1!I7087/hourly1!$I$8763</f>
        <v>0.23245184043511619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443">
        <f>유형화!$F$71*hourly1!B7088/hourly1!$B$8763+유형화!$F$72*hourly1!C7088/hourly1!$C$8763+유형화!$F$73*hourly1!D7088/hourly1!$D$8763+유형화!$F$74*hourly1!E7088/hourly1!$E$8763</f>
        <v>78.239944482306285</v>
      </c>
      <c r="C7087" s="441">
        <f>hourly1!$F7088*유형화!$G$71/hourly1!$F$8763+유형화!$G$72*hourly1!$G7088/hourly1!$F$8763+유형화!$G$74*hourly1!I7088/hourly1!$I$8763</f>
        <v>0.37014063289183796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443">
        <f>유형화!$F$71*hourly1!B7089/hourly1!$B$8763+유형화!$F$72*hourly1!C7089/hourly1!$C$8763+유형화!$F$73*hourly1!D7089/hourly1!$D$8763+유형화!$F$74*hourly1!E7089/hourly1!$E$8763</f>
        <v>85.048365150983557</v>
      </c>
      <c r="C7088" s="441">
        <f>hourly1!$F7089*유형화!$G$71/hourly1!$F$8763+유형화!$G$72*hourly1!$G7089/hourly1!$F$8763+유형화!$G$74*hourly1!I7089/hourly1!$I$8763</f>
        <v>2.1804250845276609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443">
        <f>유형화!$F$71*hourly1!B7090/hourly1!$B$8763+유형화!$F$72*hourly1!C7090/hourly1!$C$8763+유형화!$F$73*hourly1!D7090/hourly1!$D$8763+유형화!$F$74*hourly1!E7090/hourly1!$E$8763</f>
        <v>202.68184473838855</v>
      </c>
      <c r="C7089" s="441">
        <f>hourly1!$F7090*유형화!$G$71/hourly1!$F$8763+유형화!$G$72*hourly1!$G7090/hourly1!$F$8763+유형화!$G$74*hourly1!I7090/hourly1!$I$8763</f>
        <v>2.3643933734100928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443">
        <f>유형화!$F$71*hourly1!B7091/hourly1!$B$8763+유형화!$F$72*hourly1!C7091/hourly1!$C$8763+유형화!$F$73*hourly1!D7091/hourly1!$D$8763+유형화!$F$74*hourly1!E7091/hourly1!$E$8763</f>
        <v>331.67480015506158</v>
      </c>
      <c r="C7090" s="441">
        <f>hourly1!$F7091*유형화!$G$71/hourly1!$F$8763+유형화!$G$72*hourly1!$G7091/hourly1!$F$8763+유형화!$G$74*hourly1!I7091/hourly1!$I$8763</f>
        <v>2.0449248335683001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443">
        <f>유형화!$F$71*hourly1!B7092/hourly1!$B$8763+유형화!$F$72*hourly1!C7092/hourly1!$C$8763+유형화!$F$73*hourly1!D7092/hourly1!$D$8763+유형화!$F$74*hourly1!E7092/hourly1!$E$8763</f>
        <v>407.00738145242434</v>
      </c>
      <c r="C7091" s="441">
        <f>hourly1!$F7092*유형화!$G$71/hourly1!$F$8763+유형화!$G$72*hourly1!$G7092/hourly1!$F$8763+유형화!$G$74*hourly1!I7092/hourly1!$I$8763</f>
        <v>1.2861501588440756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443">
        <f>유형화!$F$71*hourly1!B7093/hourly1!$B$8763+유형화!$F$72*hourly1!C7093/hourly1!$C$8763+유형화!$F$73*hourly1!D7093/hourly1!$D$8763+유형화!$F$74*hourly1!E7093/hourly1!$E$8763</f>
        <v>484.02962533465961</v>
      </c>
      <c r="C7092" s="441">
        <f>hourly1!$F7093*유형화!$G$71/hourly1!$F$8763+유형화!$G$72*hourly1!$G7093/hourly1!$F$8763+유형화!$G$74*hourly1!I7093/hourly1!$I$8763</f>
        <v>0.57796954244625331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443">
        <f>유형화!$F$71*hourly1!B7094/hourly1!$B$8763+유형화!$F$72*hourly1!C7094/hourly1!$C$8763+유형화!$F$73*hourly1!D7094/hourly1!$D$8763+유형화!$F$74*hourly1!E7094/hourly1!$E$8763</f>
        <v>408.36171130287926</v>
      </c>
      <c r="C7093" s="441">
        <f>hourly1!$F7094*유형화!$G$71/hourly1!$F$8763+유형화!$G$72*hourly1!$G7094/hourly1!$F$8763+유형화!$G$74*hourly1!I7094/hourly1!$I$8763</f>
        <v>0.38622128871470307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443">
        <f>유형화!$F$71*hourly1!B7095/hourly1!$B$8763+유형화!$F$72*hourly1!C7095/hourly1!$C$8763+유형화!$F$73*hourly1!D7095/hourly1!$D$8763+유형화!$F$74*hourly1!E7095/hourly1!$E$8763</f>
        <v>239.64026201730906</v>
      </c>
      <c r="C7094" s="441">
        <f>hourly1!$F7095*유형화!$G$71/hourly1!$F$8763+유형화!$G$72*hourly1!$G7095/hourly1!$F$8763+유형화!$G$74*hourly1!I7095/hourly1!$I$8763</f>
        <v>0.46898454204496531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443">
        <f>유형화!$F$71*hourly1!B7096/hourly1!$B$8763+유형화!$F$72*hourly1!C7096/hourly1!$C$8763+유형화!$F$73*hourly1!D7096/hourly1!$D$8763+유형화!$F$74*hourly1!E7096/hourly1!$E$8763</f>
        <v>325.4497802946259</v>
      </c>
      <c r="C7095" s="441">
        <f>hourly1!$F7096*유형화!$G$71/hourly1!$F$8763+유형화!$G$72*hourly1!$G7096/hourly1!$F$8763+유형화!$G$74*hourly1!I7096/hourly1!$I$8763</f>
        <v>0.44111668915664765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443">
        <f>유형화!$F$71*hourly1!B7097/hourly1!$B$8763+유형화!$F$72*hourly1!C7097/hourly1!$C$8763+유형화!$F$73*hourly1!D7097/hourly1!$D$8763+유형화!$F$74*hourly1!E7097/hourly1!$E$8763</f>
        <v>475.64774215587414</v>
      </c>
      <c r="C7096" s="441">
        <f>hourly1!$F7097*유형화!$G$71/hourly1!$F$8763+유형화!$G$72*hourly1!$G7097/hourly1!$F$8763+유형화!$G$74*hourly1!I7097/hourly1!$I$8763</f>
        <v>0.34574030539451245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443">
        <f>유형화!$F$71*hourly1!B7098/hourly1!$B$8763+유형화!$F$72*hourly1!C7098/hourly1!$C$8763+유형화!$F$73*hourly1!D7098/hourly1!$D$8763+유형화!$F$74*hourly1!E7098/hourly1!$E$8763</f>
        <v>400.03202428130976</v>
      </c>
      <c r="C7097" s="441">
        <f>hourly1!$F7098*유형화!$G$71/hourly1!$F$8763+유형화!$G$72*hourly1!$G7098/hourly1!$F$8763+유형화!$G$74*hourly1!I7098/hourly1!$I$8763</f>
        <v>0.32989220863627472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443">
        <f>유형화!$F$71*hourly1!B7099/hourly1!$B$8763+유형화!$F$72*hourly1!C7099/hourly1!$C$8763+유형화!$F$73*hourly1!D7099/hourly1!$D$8763+유형화!$F$74*hourly1!E7099/hourly1!$E$8763</f>
        <v>343.58625995162902</v>
      </c>
      <c r="C7098" s="441">
        <f>hourly1!$F7099*유형화!$G$71/hourly1!$F$8763+유형화!$G$72*hourly1!$G7099/hourly1!$F$8763+유형화!$G$74*hourly1!I7099/hourly1!$I$8763</f>
        <v>0.34580052212232926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443">
        <f>유형화!$F$71*hourly1!B7100/hourly1!$B$8763+유형화!$F$72*hourly1!C7100/hourly1!$C$8763+유형화!$F$73*hourly1!D7100/hourly1!$D$8763+유형화!$F$74*hourly1!E7100/hourly1!$E$8763</f>
        <v>193.74737655805652</v>
      </c>
      <c r="C7099" s="441">
        <f>hourly1!$F7100*유형화!$G$71/hourly1!$F$8763+유형화!$G$72*hourly1!$G7100/hourly1!$F$8763+유형화!$G$74*hourly1!I7100/hourly1!$I$8763</f>
        <v>0.44126156102246111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443">
        <f>유형화!$F$71*hourly1!B7101/hourly1!$B$8763+유형화!$F$72*hourly1!C7101/hourly1!$C$8763+유형화!$F$73*hourly1!D7101/hourly1!$D$8763+유형화!$F$74*hourly1!E7101/hourly1!$E$8763</f>
        <v>143.45302585493008</v>
      </c>
      <c r="C7100" s="441">
        <f>hourly1!$F7101*유형화!$G$71/hourly1!$F$8763+유형화!$G$72*hourly1!$G7101/hourly1!$F$8763+유형화!$G$74*hourly1!I7101/hourly1!$I$8763</f>
        <v>0.53276958095365801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443">
        <f>유형화!$F$71*hourly1!B7102/hourly1!$B$8763+유형화!$F$72*hourly1!C7102/hourly1!$C$8763+유형화!$F$73*hourly1!D7102/hourly1!$D$8763+유형화!$F$74*hourly1!E7102/hourly1!$E$8763</f>
        <v>151.57816850502726</v>
      </c>
      <c r="C7101" s="441">
        <f>hourly1!$F7102*유형화!$G$71/hourly1!$F$8763+유형화!$G$72*hourly1!$G7102/hourly1!$F$8763+유형화!$G$74*hourly1!I7102/hourly1!$I$8763</f>
        <v>0.53679821951935713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443">
        <f>유형화!$F$71*hourly1!B7103/hourly1!$B$8763+유형화!$F$72*hourly1!C7103/hourly1!$C$8763+유형화!$F$73*hourly1!D7103/hourly1!$D$8763+유형화!$F$74*hourly1!E7103/hourly1!$E$8763</f>
        <v>80.399719274916777</v>
      </c>
      <c r="C7102" s="441">
        <f>hourly1!$F7103*유형화!$G$71/hourly1!$F$8763+유형화!$G$72*hourly1!$G7103/hourly1!$F$8763+유형화!$G$74*hourly1!I7103/hourly1!$I$8763</f>
        <v>0.46560888809671264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443">
        <f>유형화!$F$71*hourly1!B7104/hourly1!$B$8763+유형화!$F$72*hourly1!C7104/hourly1!$C$8763+유형화!$F$73*hourly1!D7104/hourly1!$D$8763+유형화!$F$74*hourly1!E7104/hourly1!$E$8763</f>
        <v>78.270493359282014</v>
      </c>
      <c r="C7103" s="441">
        <f>hourly1!$F7104*유형화!$G$71/hourly1!$F$8763+유형화!$G$72*hourly1!$G7104/hourly1!$F$8763+유형화!$G$74*hourly1!I7104/hourly1!$I$8763</f>
        <v>0.39767538357885179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443">
        <f>유형화!$F$71*hourly1!B7105/hourly1!$B$8763+유형화!$F$72*hourly1!C7105/hourly1!$C$8763+유형화!$F$73*hourly1!D7105/hourly1!$D$8763+유형화!$F$74*hourly1!E7105/hourly1!$E$8763</f>
        <v>76.141262703712897</v>
      </c>
      <c r="C7104" s="441">
        <f>hourly1!$F7105*유형화!$G$71/hourly1!$F$8763+유형화!$G$72*hourly1!$G7105/hourly1!$F$8763+유형화!$G$74*hourly1!I7105/hourly1!$I$8763</f>
        <v>0.31822217040077266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443">
        <f>유형화!$F$71*hourly1!B7106/hourly1!$B$8763+유형화!$F$72*hourly1!C7106/hourly1!$C$8763+유형화!$F$73*hourly1!D7106/hourly1!$D$8763+유형화!$F$74*hourly1!E7106/hourly1!$E$8763</f>
        <v>75.088445143692624</v>
      </c>
      <c r="C7105" s="441">
        <f>hourly1!$F7106*유형화!$G$71/hourly1!$F$8763+유형화!$G$72*hourly1!$G7106/hourly1!$F$8763+유형화!$G$74*hourly1!I7106/hourly1!$I$8763</f>
        <v>0.29449732541215345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443">
        <f>유형화!$F$71*hourly1!B7107/hourly1!$B$8763+유형화!$F$72*hourly1!C7107/hourly1!$C$8763+유형화!$F$73*hourly1!D7107/hourly1!$D$8763+유형화!$F$74*hourly1!E7107/hourly1!$E$8763</f>
        <v>75.58863619731828</v>
      </c>
      <c r="C7106" s="441">
        <f>hourly1!$F7107*유형화!$G$71/hourly1!$F$8763+유형화!$G$72*hourly1!$G7107/hourly1!$F$8763+유형화!$G$74*hourly1!I7107/hourly1!$I$8763</f>
        <v>0.25158250687453937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443">
        <f>유형화!$F$71*hourly1!B7108/hourly1!$B$8763+유형화!$F$72*hourly1!C7108/hourly1!$C$8763+유형화!$F$73*hourly1!D7108/hourly1!$D$8763+유형화!$F$74*hourly1!E7108/hourly1!$E$8763</f>
        <v>75.829249485436023</v>
      </c>
      <c r="C7107" s="441">
        <f>hourly1!$F7108*유형화!$G$71/hourly1!$F$8763+유형화!$G$72*hourly1!$G7108/hourly1!$F$8763+유형화!$G$74*hourly1!I7108/hourly1!$I$8763</f>
        <v>0.23723364290763921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443">
        <f>유형화!$F$71*hourly1!B7109/hourly1!$B$8763+유형화!$F$72*hourly1!C7109/hourly1!$C$8763+유형화!$F$73*hourly1!D7109/hourly1!$D$8763+유형화!$F$74*hourly1!E7109/hourly1!$E$8763</f>
        <v>76.365430860687255</v>
      </c>
      <c r="C7108" s="441">
        <f>hourly1!$F7109*유형화!$G$71/hourly1!$F$8763+유형화!$G$72*hourly1!$G7109/hourly1!$F$8763+유형화!$G$74*hourly1!I7109/hourly1!$I$8763</f>
        <v>0.23413172340990293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443">
        <f>유형화!$F$71*hourly1!B7110/hourly1!$B$8763+유형화!$F$72*hourly1!C7110/hourly1!$C$8763+유형화!$F$73*hourly1!D7110/hourly1!$D$8763+유형화!$F$74*hourly1!E7110/hourly1!$E$8763</f>
        <v>76.597663944849501</v>
      </c>
      <c r="C7109" s="441">
        <f>hourly1!$F7110*유형화!$G$71/hourly1!$F$8763+유형화!$G$72*hourly1!$G7110/hourly1!$F$8763+유형화!$G$74*hourly1!I7110/hourly1!$I$8763</f>
        <v>0.23416628890321131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443">
        <f>유형화!$F$71*hourly1!B7111/hourly1!$B$8763+유형화!$F$72*hourly1!C7111/hourly1!$C$8763+유형화!$F$73*hourly1!D7111/hourly1!$D$8763+유형화!$F$74*hourly1!E7111/hourly1!$E$8763</f>
        <v>76.886581904070354</v>
      </c>
      <c r="C7110" s="441">
        <f>hourly1!$F7111*유형화!$G$71/hourly1!$F$8763+유형화!$G$72*hourly1!$G7111/hourly1!$F$8763+유형화!$G$74*hourly1!I7111/hourly1!$I$8763</f>
        <v>0.23241357582761166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443">
        <f>유형화!$F$71*hourly1!B7112/hourly1!$B$8763+유형화!$F$72*hourly1!C7112/hourly1!$C$8763+유형화!$F$73*hourly1!D7112/hourly1!$D$8763+유형화!$F$74*hourly1!E7112/hourly1!$E$8763</f>
        <v>78.074862048278277</v>
      </c>
      <c r="C7111" s="441">
        <f>hourly1!$F7112*유형화!$G$71/hourly1!$F$8763+유형화!$G$72*hourly1!$G7112/hourly1!$F$8763+유형화!$G$74*hourly1!I7112/hourly1!$I$8763</f>
        <v>0.37010903881812979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443">
        <f>유형화!$F$71*hourly1!B7113/hourly1!$B$8763+유형화!$F$72*hourly1!C7113/hourly1!$C$8763+유형화!$F$73*hourly1!D7113/hourly1!$D$8763+유형화!$F$74*hourly1!E7113/hourly1!$E$8763</f>
        <v>84.907868756501401</v>
      </c>
      <c r="C7112" s="441">
        <f>hourly1!$F7113*유형화!$G$71/hourly1!$F$8763+유형화!$G$72*hourly1!$G7113/hourly1!$F$8763+유형화!$G$74*hourly1!I7113/hourly1!$I$8763</f>
        <v>1.799073093038865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443">
        <f>유형화!$F$71*hourly1!B7114/hourly1!$B$8763+유형화!$F$72*hourly1!C7114/hourly1!$C$8763+유형화!$F$73*hourly1!D7114/hourly1!$D$8763+유형화!$F$74*hourly1!E7114/hourly1!$E$8763</f>
        <v>200.876835073183</v>
      </c>
      <c r="C7113" s="441">
        <f>hourly1!$F7114*유형화!$G$71/hourly1!$F$8763+유형화!$G$72*hourly1!$G7114/hourly1!$F$8763+유형화!$G$74*hourly1!I7114/hourly1!$I$8763</f>
        <v>2.0207568832119596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443">
        <f>유형화!$F$71*hourly1!B7115/hourly1!$B$8763+유형화!$F$72*hourly1!C7115/hourly1!$C$8763+유형화!$F$73*hourly1!D7115/hourly1!$D$8763+유형화!$F$74*hourly1!E7115/hourly1!$E$8763</f>
        <v>329.88225651723337</v>
      </c>
      <c r="C7114" s="441">
        <f>hourly1!$F7115*유형화!$G$71/hourly1!$F$8763+유형화!$G$72*hourly1!$G7115/hourly1!$F$8763+유형화!$G$74*hourly1!I7115/hourly1!$I$8763</f>
        <v>1.6490166457939768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443">
        <f>유형화!$F$71*hourly1!B7116/hourly1!$B$8763+유형화!$F$72*hourly1!C7116/hourly1!$C$8763+유형화!$F$73*hourly1!D7116/hourly1!$D$8763+유형화!$F$74*hourly1!E7116/hourly1!$E$8763</f>
        <v>406.41897074041663</v>
      </c>
      <c r="C7115" s="441">
        <f>hourly1!$F7116*유형화!$G$71/hourly1!$F$8763+유형화!$G$72*hourly1!$G7116/hourly1!$F$8763+유형화!$G$74*hourly1!I7116/hourly1!$I$8763</f>
        <v>0.9933456831052293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443">
        <f>유형화!$F$71*hourly1!B7117/hourly1!$B$8763+유형화!$F$72*hourly1!C7117/hourly1!$C$8763+유형화!$F$73*hourly1!D7117/hourly1!$D$8763+유형화!$F$74*hourly1!E7117/hourly1!$E$8763</f>
        <v>484.02348711965834</v>
      </c>
      <c r="C7116" s="441">
        <f>hourly1!$F7117*유형화!$G$71/hourly1!$F$8763+유형화!$G$72*hourly1!$G7117/hourly1!$F$8763+유형화!$G$74*hourly1!I7117/hourly1!$I$8763</f>
        <v>0.56034229304209582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443">
        <f>유형화!$F$71*hourly1!B7118/hourly1!$B$8763+유형화!$F$72*hourly1!C7118/hourly1!$C$8763+유형화!$F$73*hourly1!D7118/hourly1!$D$8763+유형화!$F$74*hourly1!E7118/hourly1!$E$8763</f>
        <v>408.36125152924598</v>
      </c>
      <c r="C7117" s="441">
        <f>hourly1!$F7118*유형화!$G$71/hourly1!$F$8763+유형화!$G$72*hourly1!$G7118/hourly1!$F$8763+유형화!$G$74*hourly1!I7118/hourly1!$I$8763</f>
        <v>0.38680902338337864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443">
        <f>유형화!$F$71*hourly1!B7119/hourly1!$B$8763+유형화!$F$72*hourly1!C7119/hourly1!$C$8763+유형화!$F$73*hourly1!D7119/hourly1!$D$8763+유형화!$F$74*hourly1!E7119/hourly1!$E$8763</f>
        <v>239.63749389564052</v>
      </c>
      <c r="C7118" s="441">
        <f>hourly1!$F7119*유형화!$G$71/hourly1!$F$8763+유형화!$G$72*hourly1!$G7119/hourly1!$F$8763+유형화!$G$74*hourly1!I7119/hourly1!$I$8763</f>
        <v>0.46904760890994901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443">
        <f>유형화!$F$71*hourly1!B7120/hourly1!$B$8763+유형화!$F$72*hourly1!C7120/hourly1!$C$8763+유형화!$F$73*hourly1!D7120/hourly1!$D$8763+유형화!$F$74*hourly1!E7120/hourly1!$E$8763</f>
        <v>325.44977081475713</v>
      </c>
      <c r="C7119" s="441">
        <f>hourly1!$F7120*유형화!$G$71/hourly1!$F$8763+유형화!$G$72*hourly1!$G7120/hourly1!$F$8763+유형화!$G$74*hourly1!I7120/hourly1!$I$8763</f>
        <v>0.4411856988608317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443">
        <f>유형화!$F$71*hourly1!B7121/hourly1!$B$8763+유형화!$F$72*hourly1!C7121/hourly1!$C$8763+유형화!$F$73*hourly1!D7121/hourly1!$D$8763+유형화!$F$74*hourly1!E7121/hourly1!$E$8763</f>
        <v>475.64821140937619</v>
      </c>
      <c r="C7120" s="441">
        <f>hourly1!$F7121*유형화!$G$71/hourly1!$F$8763+유형화!$G$72*hourly1!$G7121/hourly1!$F$8763+유형화!$G$74*hourly1!I7121/hourly1!$I$8763</f>
        <v>0.34579633787840242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443">
        <f>유형화!$F$71*hourly1!B7122/hourly1!$B$8763+유형화!$F$72*hourly1!C7122/hourly1!$C$8763+유형화!$F$73*hourly1!D7122/hourly1!$D$8763+유형화!$F$74*hourly1!E7122/hourly1!$E$8763</f>
        <v>400.03197214203175</v>
      </c>
      <c r="C7121" s="441">
        <f>hourly1!$F7122*유형화!$G$71/hourly1!$F$8763+유형화!$G$72*hourly1!$G7122/hourly1!$F$8763+유형화!$G$74*hourly1!I7122/hourly1!$I$8763</f>
        <v>0.32992537938160688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443">
        <f>유형화!$F$71*hourly1!B7123/hourly1!$B$8763+유형화!$F$72*hourly1!C7123/hourly1!$C$8763+유형화!$F$73*hourly1!D7123/hourly1!$D$8763+유형화!$F$74*hourly1!E7123/hourly1!$E$8763</f>
        <v>343.58585231727369</v>
      </c>
      <c r="C7122" s="441">
        <f>hourly1!$F7123*유형화!$G$71/hourly1!$F$8763+유형화!$G$72*hourly1!$G7123/hourly1!$F$8763+유형화!$G$74*hourly1!I7123/hourly1!$I$8763</f>
        <v>0.34582192847169324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443">
        <f>유형화!$F$71*hourly1!B7124/hourly1!$B$8763+유형화!$F$72*hourly1!C7124/hourly1!$C$8763+유형화!$F$73*hourly1!D7124/hourly1!$D$8763+유형화!$F$74*hourly1!E7124/hourly1!$E$8763</f>
        <v>193.74654706954283</v>
      </c>
      <c r="C7123" s="441">
        <f>hourly1!$F7124*유형화!$G$71/hourly1!$F$8763+유형화!$G$72*hourly1!$G7124/hourly1!$F$8763+유형화!$G$74*hourly1!I7124/hourly1!$I$8763</f>
        <v>0.44129121457724613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443">
        <f>유형화!$F$71*hourly1!B7125/hourly1!$B$8763+유형화!$F$72*hourly1!C7125/hourly1!$C$8763+유형화!$F$73*hourly1!D7125/hourly1!$D$8763+유형화!$F$74*hourly1!E7125/hourly1!$E$8763</f>
        <v>143.4528125578837</v>
      </c>
      <c r="C7124" s="441">
        <f>hourly1!$F7125*유형화!$G$71/hourly1!$F$8763+유형화!$G$72*hourly1!$G7125/hourly1!$F$8763+유형화!$G$74*hourly1!I7125/hourly1!$I$8763</f>
        <v>0.53285338711462671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443">
        <f>유형화!$F$71*hourly1!B7126/hourly1!$B$8763+유형화!$F$72*hourly1!C7126/hourly1!$C$8763+유형화!$F$73*hourly1!D7126/hourly1!$D$8763+유형화!$F$74*hourly1!E7126/hourly1!$E$8763</f>
        <v>151.57810214594616</v>
      </c>
      <c r="C7125" s="441">
        <f>hourly1!$F7126*유형화!$G$71/hourly1!$F$8763+유형화!$G$72*hourly1!$G7126/hourly1!$F$8763+유형화!$G$74*hourly1!I7126/hourly1!$I$8763</f>
        <v>0.53690197664049866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443">
        <f>유형화!$F$71*hourly1!B7127/hourly1!$B$8763+유형화!$F$72*hourly1!C7127/hourly1!$C$8763+유형화!$F$73*hourly1!D7127/hourly1!$D$8763+유형화!$F$74*hourly1!E7127/hourly1!$E$8763</f>
        <v>80.399719274916777</v>
      </c>
      <c r="C7126" s="441">
        <f>hourly1!$F7127*유형화!$G$71/hourly1!$F$8763+유형화!$G$72*hourly1!$G7127/hourly1!$F$8763+유형화!$G$74*hourly1!I7127/hourly1!$I$8763</f>
        <v>0.4921201363345018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443">
        <f>유형화!$F$71*hourly1!B7128/hourly1!$B$8763+유형화!$F$72*hourly1!C7128/hourly1!$C$8763+유형화!$F$73*hourly1!D7128/hourly1!$D$8763+유형화!$F$74*hourly1!E7128/hourly1!$E$8763</f>
        <v>78.393196040161868</v>
      </c>
      <c r="C7127" s="441">
        <f>hourly1!$F7128*유형화!$G$71/hourly1!$F$8763+유형화!$G$72*hourly1!$G7128/hourly1!$F$8763+유형화!$G$74*hourly1!I7128/hourly1!$I$8763</f>
        <v>0.39776137282360835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443">
        <f>유형화!$F$71*hourly1!B7129/hourly1!$B$8763+유형화!$F$72*hourly1!C7129/hourly1!$C$8763+유형화!$F$73*hourly1!D7129/hourly1!$D$8763+유형화!$F$74*hourly1!E7129/hourly1!$E$8763</f>
        <v>76.973998072445326</v>
      </c>
      <c r="C7128" s="441">
        <f>hourly1!$F7129*유형화!$G$71/hourly1!$F$8763+유형화!$G$72*hourly1!$G7129/hourly1!$F$8763+유형화!$G$74*hourly1!I7129/hourly1!$I$8763</f>
        <v>0.31829051305157768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443">
        <f>유형화!$F$71*hourly1!B7130/hourly1!$B$8763+유형화!$F$72*hourly1!C7130/hourly1!$C$8763+유형화!$F$73*hourly1!D7130/hourly1!$D$8763+유형화!$F$74*hourly1!E7130/hourly1!$E$8763</f>
        <v>76.557393462493295</v>
      </c>
      <c r="C7129" s="441">
        <f>hourly1!$F7130*유형화!$G$71/hourly1!$F$8763+유형화!$G$72*hourly1!$G7130/hourly1!$F$8763+유형화!$G$74*hourly1!I7130/hourly1!$I$8763</f>
        <v>0.29456287856700669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443">
        <f>유형화!$F$71*hourly1!B7131/hourly1!$B$8763+유형화!$F$72*hourly1!C7131/hourly1!$C$8763+유형화!$F$73*hourly1!D7131/hourly1!$D$8763+유형화!$F$74*hourly1!E7131/hourly1!$E$8763</f>
        <v>77.111017796203896</v>
      </c>
      <c r="C7130" s="441">
        <f>hourly1!$F7131*유형화!$G$71/hourly1!$F$8763+유형화!$G$72*hourly1!$G7131/hourly1!$F$8763+유형화!$G$74*hourly1!I7131/hourly1!$I$8763</f>
        <v>0.25163708396923679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443">
        <f>유형화!$F$71*hourly1!B7132/hourly1!$B$8763+유형화!$F$72*hourly1!C7132/hourly1!$C$8763+유형화!$F$73*hourly1!D7132/hourly1!$D$8763+유형화!$F$74*hourly1!E7132/hourly1!$E$8763</f>
        <v>77.346824790876568</v>
      </c>
      <c r="C7131" s="441">
        <f>hourly1!$F7132*유형화!$G$71/hourly1!$F$8763+유형화!$G$72*hourly1!$G7132/hourly1!$F$8763+유형화!$G$74*hourly1!I7132/hourly1!$I$8763</f>
        <v>0.23730234940574169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443">
        <f>유형화!$F$71*hourly1!B7133/hourly1!$B$8763+유형화!$F$72*hourly1!C7133/hourly1!$C$8763+유형화!$F$73*hourly1!D7133/hourly1!$D$8763+유형화!$F$74*hourly1!E7133/hourly1!$E$8763</f>
        <v>77.820514871473335</v>
      </c>
      <c r="C7132" s="441">
        <f>hourly1!$F7133*유형화!$G$71/hourly1!$F$8763+유형화!$G$72*hourly1!$G7133/hourly1!$F$8763+유형화!$G$74*hourly1!I7133/hourly1!$I$8763</f>
        <v>0.2343129800055147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443">
        <f>유형화!$F$71*hourly1!B7134/hourly1!$B$8763+유형화!$F$72*hourly1!C7134/hourly1!$C$8763+유형화!$F$73*hourly1!D7134/hourly1!$D$8763+유형화!$F$74*hourly1!E7134/hourly1!$E$8763</f>
        <v>78.075025647146205</v>
      </c>
      <c r="C7133" s="441">
        <f>hourly1!$F7134*유형화!$G$71/hourly1!$F$8763+유형화!$G$72*hourly1!$G7134/hourly1!$F$8763+유형화!$G$74*hourly1!I7134/hourly1!$I$8763</f>
        <v>0.23436955826035105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443">
        <f>유형화!$F$71*hourly1!B7135/hourly1!$B$8763+유형화!$F$72*hourly1!C7135/hourly1!$C$8763+유형화!$F$73*hourly1!D7135/hourly1!$D$8763+유형화!$F$74*hourly1!E7135/hourly1!$E$8763</f>
        <v>78.292489095830348</v>
      </c>
      <c r="C7134" s="441">
        <f>hourly1!$F7135*유형화!$G$71/hourly1!$F$8763+유형화!$G$72*hourly1!$G7135/hourly1!$F$8763+유형화!$G$74*hourly1!I7135/hourly1!$I$8763</f>
        <v>0.23254080109947292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443">
        <f>유형화!$F$71*hourly1!B7136/hourly1!$B$8763+유형화!$F$72*hourly1!C7136/hourly1!$C$8763+유형화!$F$73*hourly1!D7136/hourly1!$D$8763+유형화!$F$74*hourly1!E7136/hourly1!$E$8763</f>
        <v>79.510483888565943</v>
      </c>
      <c r="C7135" s="441">
        <f>hourly1!$F7136*유형화!$G$71/hourly1!$F$8763+유형화!$G$72*hourly1!$G7136/hourly1!$F$8763+유형화!$G$74*hourly1!I7136/hourly1!$I$8763</f>
        <v>0.37028204820832067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443">
        <f>유형화!$F$71*hourly1!B7137/hourly1!$B$8763+유형화!$F$72*hourly1!C7137/hourly1!$C$8763+유형화!$F$73*hourly1!D7137/hourly1!$D$8763+유형화!$F$74*hourly1!E7137/hourly1!$E$8763</f>
        <v>86.347410522508071</v>
      </c>
      <c r="C7136" s="441">
        <f>hourly1!$F7137*유형화!$G$71/hourly1!$F$8763+유형화!$G$72*hourly1!$G7137/hourly1!$F$8763+유형화!$G$74*hourly1!I7137/hourly1!$I$8763</f>
        <v>2.8611357150575105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443">
        <f>유형화!$F$71*hourly1!B7138/hourly1!$B$8763+유형화!$F$72*hourly1!C7138/hourly1!$C$8763+유형화!$F$73*hourly1!D7138/hourly1!$D$8763+유형화!$F$74*hourly1!E7138/hourly1!$E$8763</f>
        <v>204.71768920711895</v>
      </c>
      <c r="C7137" s="441">
        <f>hourly1!$F7138*유형화!$G$71/hourly1!$F$8763+유형화!$G$72*hourly1!$G7138/hourly1!$F$8763+유형화!$G$74*hourly1!I7138/hourly1!$I$8763</f>
        <v>2.9490626892407437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443">
        <f>유형화!$F$71*hourly1!B7139/hourly1!$B$8763+유형화!$F$72*hourly1!C7139/hourly1!$C$8763+유형화!$F$73*hourly1!D7139/hourly1!$D$8763+유형화!$F$74*hourly1!E7139/hourly1!$E$8763</f>
        <v>333.20847227760208</v>
      </c>
      <c r="C7138" s="441">
        <f>hourly1!$F7139*유형화!$G$71/hourly1!$F$8763+유형화!$G$72*hourly1!$G7139/hourly1!$F$8763+유형화!$G$74*hourly1!I7139/hourly1!$I$8763</f>
        <v>2.4684454534277576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443">
        <f>유형화!$F$71*hourly1!B7140/hourly1!$B$8763+유형화!$F$72*hourly1!C7140/hourly1!$C$8763+유형화!$F$73*hourly1!D7140/hourly1!$D$8763+유형화!$F$74*hourly1!E7140/hourly1!$E$8763</f>
        <v>408.63532612952974</v>
      </c>
      <c r="C7139" s="441">
        <f>hourly1!$F7140*유형화!$G$71/hourly1!$F$8763+유형화!$G$72*hourly1!$G7140/hourly1!$F$8763+유형화!$G$74*hourly1!I7140/hourly1!$I$8763</f>
        <v>1.8467908778335016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443">
        <f>유형화!$F$71*hourly1!B7141/hourly1!$B$8763+유형화!$F$72*hourly1!C7141/hourly1!$C$8763+유형화!$F$73*hourly1!D7141/hourly1!$D$8763+유형화!$F$74*hourly1!E7141/hourly1!$E$8763</f>
        <v>484.89276264240249</v>
      </c>
      <c r="C7140" s="441">
        <f>hourly1!$F7141*유형화!$G$71/hourly1!$F$8763+유형화!$G$72*hourly1!$G7141/hourly1!$F$8763+유형화!$G$74*hourly1!I7141/hourly1!$I$8763</f>
        <v>1.3829553709453897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443">
        <f>유형화!$F$71*hourly1!B7142/hourly1!$B$8763+유형화!$F$72*hourly1!C7142/hourly1!$C$8763+유형화!$F$73*hourly1!D7142/hourly1!$D$8763+유형화!$F$74*hourly1!E7142/hourly1!$E$8763</f>
        <v>408.75714980706141</v>
      </c>
      <c r="C7141" s="441">
        <f>hourly1!$F7142*유형화!$G$71/hourly1!$F$8763+유형화!$G$72*hourly1!$G7142/hourly1!$F$8763+유형화!$G$74*hourly1!I7142/hourly1!$I$8763</f>
        <v>0.9502582796659389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443">
        <f>유형화!$F$71*hourly1!B7143/hourly1!$B$8763+유형화!$F$72*hourly1!C7143/hourly1!$C$8763+유형화!$F$73*hourly1!D7143/hourly1!$D$8763+유형화!$F$74*hourly1!E7143/hourly1!$E$8763</f>
        <v>240.16609137590936</v>
      </c>
      <c r="C7142" s="441">
        <f>hourly1!$F7143*유형화!$G$71/hourly1!$F$8763+유형화!$G$72*hourly1!$G7143/hourly1!$F$8763+유형화!$G$74*hourly1!I7143/hourly1!$I$8763</f>
        <v>0.46928398837120455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443">
        <f>유형화!$F$71*hourly1!B7144/hourly1!$B$8763+유형화!$F$72*hourly1!C7144/hourly1!$C$8763+유형화!$F$73*hourly1!D7144/hourly1!$D$8763+유형화!$F$74*hourly1!E7144/hourly1!$E$8763</f>
        <v>325.45948768020321</v>
      </c>
      <c r="C7143" s="441">
        <f>hourly1!$F7144*유형화!$G$71/hourly1!$F$8763+유형화!$G$72*hourly1!$G7144/hourly1!$F$8763+유형화!$G$74*hourly1!I7144/hourly1!$I$8763</f>
        <v>0.44437912595401075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443">
        <f>유형화!$F$71*hourly1!B7145/hourly1!$B$8763+유형화!$F$72*hourly1!C7145/hourly1!$C$8763+유형화!$F$73*hourly1!D7145/hourly1!$D$8763+유형화!$F$74*hourly1!E7145/hourly1!$E$8763</f>
        <v>475.65191803804879</v>
      </c>
      <c r="C7144" s="441">
        <f>hourly1!$F7145*유형화!$G$71/hourly1!$F$8763+유형화!$G$72*hourly1!$G7145/hourly1!$F$8763+유형화!$G$74*hourly1!I7145/hourly1!$I$8763</f>
        <v>0.35305848738127443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443">
        <f>유형화!$F$71*hourly1!B7146/hourly1!$B$8763+유형화!$F$72*hourly1!C7146/hourly1!$C$8763+유형화!$F$73*hourly1!D7146/hourly1!$D$8763+유형화!$F$74*hourly1!E7146/hourly1!$E$8763</f>
        <v>400.03988783241954</v>
      </c>
      <c r="C7145" s="441">
        <f>hourly1!$F7146*유형화!$G$71/hourly1!$F$8763+유형화!$G$72*hourly1!$G7146/hourly1!$F$8763+유형화!$G$74*hourly1!I7146/hourly1!$I$8763</f>
        <v>0.34569427871131764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443">
        <f>유형화!$F$71*hourly1!B7147/hourly1!$B$8763+유형화!$F$72*hourly1!C7147/hourly1!$C$8763+유형화!$F$73*hourly1!D7147/hourly1!$D$8763+유형화!$F$74*hourly1!E7147/hourly1!$E$8763</f>
        <v>343.60710144302737</v>
      </c>
      <c r="C7146" s="441">
        <f>hourly1!$F7147*유형화!$G$71/hourly1!$F$8763+유형화!$G$72*hourly1!$G7147/hourly1!$F$8763+유형화!$G$74*hourly1!I7147/hourly1!$I$8763</f>
        <v>0.49115563778876503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443">
        <f>유형화!$F$71*hourly1!B7148/hourly1!$B$8763+유형화!$F$72*hourly1!C7148/hourly1!$C$8763+유형화!$F$73*hourly1!D7148/hourly1!$D$8763+유형화!$F$74*hourly1!E7148/hourly1!$E$8763</f>
        <v>194.29356393475004</v>
      </c>
      <c r="C7147" s="441">
        <f>hourly1!$F7148*유형화!$G$71/hourly1!$F$8763+유형화!$G$72*hourly1!$G7148/hourly1!$F$8763+유형화!$G$74*hourly1!I7148/hourly1!$I$8763</f>
        <v>0.82453818343514673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443">
        <f>유형화!$F$71*hourly1!B7149/hourly1!$B$8763+유형화!$F$72*hourly1!C7149/hourly1!$C$8763+유형화!$F$73*hourly1!D7149/hourly1!$D$8763+유형화!$F$74*hourly1!E7149/hourly1!$E$8763</f>
        <v>143.95174278896857</v>
      </c>
      <c r="C7148" s="441">
        <f>hourly1!$F7149*유형화!$G$71/hourly1!$F$8763+유형화!$G$72*hourly1!$G7149/hourly1!$F$8763+유형화!$G$74*hourly1!I7149/hourly1!$I$8763</f>
        <v>0.59020524194768587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443">
        <f>유형화!$F$71*hourly1!B7150/hourly1!$B$8763+유형화!$F$72*hourly1!C7150/hourly1!$C$8763+유형화!$F$73*hourly1!D7150/hourly1!$D$8763+유형화!$F$74*hourly1!E7150/hourly1!$E$8763</f>
        <v>152.71488060445486</v>
      </c>
      <c r="C7149" s="441">
        <f>hourly1!$F7150*유형화!$G$71/hourly1!$F$8763+유형화!$G$72*hourly1!$G7150/hourly1!$F$8763+유형화!$G$74*hourly1!I7150/hourly1!$I$8763</f>
        <v>0.64880703353174851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443">
        <f>유형화!$F$71*hourly1!B7151/hourly1!$B$8763+유형화!$F$72*hourly1!C7151/hourly1!$C$8763+유형화!$F$73*hourly1!D7151/hourly1!$D$8763+유형화!$F$74*hourly1!E7151/hourly1!$E$8763</f>
        <v>82.053122139490981</v>
      </c>
      <c r="C7150" s="441">
        <f>hourly1!$F7151*유형화!$G$71/hourly1!$F$8763+유형화!$G$72*hourly1!$G7151/hourly1!$F$8763+유형화!$G$74*hourly1!I7151/hourly1!$I$8763</f>
        <v>1.4638417179890009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443">
        <f>유형화!$F$71*hourly1!B7152/hourly1!$B$8763+유형화!$F$72*hourly1!C7152/hourly1!$C$8763+유형화!$F$73*hourly1!D7152/hourly1!$D$8763+유형화!$F$74*hourly1!E7152/hourly1!$E$8763</f>
        <v>80.381792843152269</v>
      </c>
      <c r="C7151" s="441">
        <f>hourly1!$F7152*유형화!$G$71/hourly1!$F$8763+유형화!$G$72*hourly1!$G7152/hourly1!$F$8763+유형화!$G$74*hourly1!I7152/hourly1!$I$8763</f>
        <v>0.39794638917463321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443">
        <f>유형화!$F$71*hourly1!B7153/hourly1!$B$8763+유형화!$F$72*hourly1!C7153/hourly1!$C$8763+유형화!$F$73*hourly1!D7153/hourly1!$D$8763+유형화!$F$74*hourly1!E7153/hourly1!$E$8763</f>
        <v>78.728190901334784</v>
      </c>
      <c r="C7152" s="441">
        <f>hourly1!$F7153*유형화!$G$71/hourly1!$F$8763+유형화!$G$72*hourly1!$G7153/hourly1!$F$8763+유형화!$G$74*hourly1!I7153/hourly1!$I$8763</f>
        <v>0.3184063377747689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443">
        <f>유형화!$F$71*hourly1!B7154/hourly1!$B$8763+유형화!$F$72*hourly1!C7154/hourly1!$C$8763+유형화!$F$73*hourly1!D7154/hourly1!$D$8763+유형화!$F$74*hourly1!E7154/hourly1!$E$8763</f>
        <v>78.063403328085769</v>
      </c>
      <c r="C7153" s="441">
        <f>hourly1!$F7154*유형화!$G$71/hourly1!$F$8763+유형화!$G$72*hourly1!$G7154/hourly1!$F$8763+유형화!$G$74*hourly1!I7154/hourly1!$I$8763</f>
        <v>0.2946553564219101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443">
        <f>유형화!$F$71*hourly1!B7155/hourly1!$B$8763+유형화!$F$72*hourly1!C7155/hourly1!$C$8763+유형화!$F$73*hourly1!D7155/hourly1!$D$8763+유형화!$F$74*hourly1!E7155/hourly1!$E$8763</f>
        <v>78.481019985156877</v>
      </c>
      <c r="C7154" s="441">
        <f>hourly1!$F7155*유형화!$G$71/hourly1!$F$8763+유형화!$G$72*hourly1!$G7155/hourly1!$F$8763+유형화!$G$74*hourly1!I7155/hourly1!$I$8763</f>
        <v>0.25061709871055821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443">
        <f>유형화!$F$71*hourly1!B7156/hourly1!$B$8763+유형화!$F$72*hourly1!C7156/hourly1!$C$8763+유형화!$F$73*hourly1!D7156/hourly1!$D$8763+유형화!$F$74*hourly1!E7156/hourly1!$E$8763</f>
        <v>78.318729372469221</v>
      </c>
      <c r="C7155" s="441">
        <f>hourly1!$F7156*유형화!$G$71/hourly1!$F$8763+유형화!$G$72*hourly1!$G7156/hourly1!$F$8763+유형화!$G$74*hourly1!I7156/hourly1!$I$8763</f>
        <v>0.25388426552279503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443">
        <f>유형화!$F$71*hourly1!B7157/hourly1!$B$8763+유형화!$F$72*hourly1!C7157/hourly1!$C$8763+유형화!$F$73*hourly1!D7157/hourly1!$D$8763+유형화!$F$74*hourly1!E7157/hourly1!$E$8763</f>
        <v>78.555105159265594</v>
      </c>
      <c r="C7156" s="441">
        <f>hourly1!$F7157*유형화!$G$71/hourly1!$F$8763+유형화!$G$72*hourly1!$G7157/hourly1!$F$8763+유형화!$G$74*hourly1!I7157/hourly1!$I$8763</f>
        <v>0.24123402266652788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443">
        <f>유형화!$F$71*hourly1!B7158/hourly1!$B$8763+유형화!$F$72*hourly1!C7158/hourly1!$C$8763+유형화!$F$73*hourly1!D7158/hourly1!$D$8763+유형화!$F$74*hourly1!E7158/hourly1!$E$8763</f>
        <v>78.819588756840233</v>
      </c>
      <c r="C7157" s="441">
        <f>hourly1!$F7158*유형화!$G$71/hourly1!$F$8763+유형화!$G$72*hourly1!$G7158/hourly1!$F$8763+유형화!$G$74*hourly1!I7158/hourly1!$I$8763</f>
        <v>0.23250593240008297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443">
        <f>유형화!$F$71*hourly1!B7159/hourly1!$B$8763+유형화!$F$72*hourly1!C7159/hourly1!$C$8763+유형화!$F$73*hourly1!D7159/hourly1!$D$8763+유형화!$F$74*hourly1!E7159/hourly1!$E$8763</f>
        <v>78.727273795167733</v>
      </c>
      <c r="C7158" s="441">
        <f>hourly1!$F7159*유형화!$G$71/hourly1!$F$8763+유형화!$G$72*hourly1!$G7159/hourly1!$F$8763+유형화!$G$74*hourly1!I7159/hourly1!$I$8763</f>
        <v>0.23252236616970851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443">
        <f>유형화!$F$71*hourly1!B7160/hourly1!$B$8763+유형화!$F$72*hourly1!C7160/hourly1!$C$8763+유형화!$F$73*hourly1!D7160/hourly1!$D$8763+유형화!$F$74*hourly1!E7160/hourly1!$E$8763</f>
        <v>80.925226317980361</v>
      </c>
      <c r="C7159" s="441">
        <f>hourly1!$F7160*유형화!$G$71/hourly1!$F$8763+유형화!$G$72*hourly1!$G7160/hourly1!$F$8763+유형화!$G$74*hourly1!I7160/hourly1!$I$8763</f>
        <v>0.26057863131716491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443">
        <f>유형화!$F$71*hourly1!B7161/hourly1!$B$8763+유형화!$F$72*hourly1!C7161/hourly1!$C$8763+유형화!$F$73*hourly1!D7161/hourly1!$D$8763+유형화!$F$74*hourly1!E7161/hourly1!$E$8763</f>
        <v>86.520181130074434</v>
      </c>
      <c r="C7160" s="441">
        <f>hourly1!$F7161*유형화!$G$71/hourly1!$F$8763+유형화!$G$72*hourly1!$G7161/hourly1!$F$8763+유형화!$G$74*hourly1!I7161/hourly1!$I$8763</f>
        <v>3.2929496276623165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443">
        <f>유형화!$F$71*hourly1!B7162/hourly1!$B$8763+유형화!$F$72*hourly1!C7162/hourly1!$C$8763+유형화!$F$73*hourly1!D7162/hourly1!$D$8763+유형화!$F$74*hourly1!E7162/hourly1!$E$8763</f>
        <v>142.47055331168411</v>
      </c>
      <c r="C7161" s="441">
        <f>hourly1!$F7162*유형화!$G$71/hourly1!$F$8763+유형화!$G$72*hourly1!$G7162/hourly1!$F$8763+유형화!$G$74*hourly1!I7162/hourly1!$I$8763</f>
        <v>3.7037345611917027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443">
        <f>유형화!$F$71*hourly1!B7163/hourly1!$B$8763+유형화!$F$72*hourly1!C7163/hourly1!$C$8763+유형화!$F$73*hourly1!D7163/hourly1!$D$8763+유형화!$F$74*hourly1!E7163/hourly1!$E$8763</f>
        <v>146.91494098934825</v>
      </c>
      <c r="C7162" s="441">
        <f>hourly1!$F7163*유형화!$G$71/hourly1!$F$8763+유형화!$G$72*hourly1!$G7163/hourly1!$F$8763+유형화!$G$74*hourly1!I7163/hourly1!$I$8763</f>
        <v>4.040063724180798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443">
        <f>유형화!$F$71*hourly1!B7164/hourly1!$B$8763+유형화!$F$72*hourly1!C7164/hourly1!$C$8763+유형화!$F$73*hourly1!D7164/hourly1!$D$8763+유형화!$F$74*hourly1!E7164/hourly1!$E$8763</f>
        <v>150.95174741191929</v>
      </c>
      <c r="C7163" s="441">
        <f>hourly1!$F7164*유형화!$G$71/hourly1!$F$8763+유형화!$G$72*hourly1!$G7164/hourly1!$F$8763+유형화!$G$74*hourly1!I7164/hourly1!$I$8763</f>
        <v>3.6403661880804168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443">
        <f>유형화!$F$71*hourly1!B7165/hourly1!$B$8763+유형화!$F$72*hourly1!C7165/hourly1!$C$8763+유형화!$F$73*hourly1!D7165/hourly1!$D$8763+유형화!$F$74*hourly1!E7165/hourly1!$E$8763</f>
        <v>154.78545634927778</v>
      </c>
      <c r="C7164" s="441">
        <f>hourly1!$F7165*유형화!$G$71/hourly1!$F$8763+유형화!$G$72*hourly1!$G7165/hourly1!$F$8763+유형화!$G$74*hourly1!I7165/hourly1!$I$8763</f>
        <v>3.4485532301710413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443">
        <f>유형화!$F$71*hourly1!B7166/hourly1!$B$8763+유형화!$F$72*hourly1!C7166/hourly1!$C$8763+유형화!$F$73*hourly1!D7166/hourly1!$D$8763+유형화!$F$74*hourly1!E7166/hourly1!$E$8763</f>
        <v>153.08916181864416</v>
      </c>
      <c r="C7165" s="441">
        <f>hourly1!$F7166*유형화!$G$71/hourly1!$F$8763+유형화!$G$72*hourly1!$G7166/hourly1!$F$8763+유형화!$G$74*hourly1!I7166/hourly1!$I$8763</f>
        <v>3.4140298218668059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443">
        <f>유형화!$F$71*hourly1!B7167/hourly1!$B$8763+유형화!$F$72*hourly1!C7167/hourly1!$C$8763+유형화!$F$73*hourly1!D7167/hourly1!$D$8763+유형화!$F$74*hourly1!E7167/hourly1!$E$8763</f>
        <v>151.01710724267357</v>
      </c>
      <c r="C7166" s="441">
        <f>hourly1!$F7167*유형화!$G$71/hourly1!$F$8763+유형화!$G$72*hourly1!$G7167/hourly1!$F$8763+유형화!$G$74*hourly1!I7167/hourly1!$I$8763</f>
        <v>2.3398786159375469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443">
        <f>유형화!$F$71*hourly1!B7168/hourly1!$B$8763+유형화!$F$72*hourly1!C7168/hourly1!$C$8763+유형화!$F$73*hourly1!D7168/hourly1!$D$8763+유형화!$F$74*hourly1!E7168/hourly1!$E$8763</f>
        <v>142.63630881639182</v>
      </c>
      <c r="C7167" s="441">
        <f>hourly1!$F7168*유형화!$G$71/hourly1!$F$8763+유형화!$G$72*hourly1!$G7168/hourly1!$F$8763+유형화!$G$74*hourly1!I7168/hourly1!$I$8763</f>
        <v>2.0828541557877425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443">
        <f>유형화!$F$71*hourly1!B7169/hourly1!$B$8763+유형화!$F$72*hourly1!C7169/hourly1!$C$8763+유형화!$F$73*hourly1!D7169/hourly1!$D$8763+유형화!$F$74*hourly1!E7169/hourly1!$E$8763</f>
        <v>144.77061838276427</v>
      </c>
      <c r="C7168" s="441">
        <f>hourly1!$F7169*유형화!$G$71/hourly1!$F$8763+유형화!$G$72*hourly1!$G7169/hourly1!$F$8763+유형화!$G$74*hourly1!I7169/hourly1!$I$8763</f>
        <v>1.9050231824864692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443">
        <f>유형화!$F$71*hourly1!B7170/hourly1!$B$8763+유형화!$F$72*hourly1!C7170/hourly1!$C$8763+유형화!$F$73*hourly1!D7170/hourly1!$D$8763+유형화!$F$74*hourly1!E7170/hourly1!$E$8763</f>
        <v>142.91519003572932</v>
      </c>
      <c r="C7169" s="441">
        <f>hourly1!$F7170*유형화!$G$71/hourly1!$F$8763+유형화!$G$72*hourly1!$G7170/hourly1!$F$8763+유형화!$G$74*hourly1!I7170/hourly1!$I$8763</f>
        <v>1.8117545661215491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443">
        <f>유형화!$F$71*hourly1!B7171/hourly1!$B$8763+유형화!$F$72*hourly1!C7171/hourly1!$C$8763+유형화!$F$73*hourly1!D7171/hourly1!$D$8763+유형화!$F$74*hourly1!E7171/hourly1!$E$8763</f>
        <v>141.39814086300322</v>
      </c>
      <c r="C7170" s="441">
        <f>hourly1!$F7171*유형화!$G$71/hourly1!$F$8763+유형화!$G$72*hourly1!$G7171/hourly1!$F$8763+유형화!$G$74*hourly1!I7171/hourly1!$I$8763</f>
        <v>1.9088156235145604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443">
        <f>유형화!$F$71*hourly1!B7172/hourly1!$B$8763+유형화!$F$72*hourly1!C7172/hourly1!$C$8763+유형화!$F$73*hourly1!D7172/hourly1!$D$8763+유형화!$F$74*hourly1!E7172/hourly1!$E$8763</f>
        <v>139.67633356452316</v>
      </c>
      <c r="C7171" s="441">
        <f>hourly1!$F7172*유형화!$G$71/hourly1!$F$8763+유형화!$G$72*hourly1!$G7172/hourly1!$F$8763+유형화!$G$74*hourly1!I7172/hourly1!$I$8763</f>
        <v>1.9847235692623111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443">
        <f>유형화!$F$71*hourly1!B7173/hourly1!$B$8763+유형화!$F$72*hourly1!C7173/hourly1!$C$8763+유형화!$F$73*hourly1!D7173/hourly1!$D$8763+유형화!$F$74*hourly1!E7173/hourly1!$E$8763</f>
        <v>146.12634883620387</v>
      </c>
      <c r="C7172" s="441">
        <f>hourly1!$F7173*유형화!$G$71/hourly1!$F$8763+유형화!$G$72*hourly1!$G7173/hourly1!$F$8763+유형화!$G$74*hourly1!I7173/hourly1!$I$8763</f>
        <v>1.6894350473789137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443">
        <f>유형화!$F$71*hourly1!B7174/hourly1!$B$8763+유형화!$F$72*hourly1!C7174/hourly1!$C$8763+유형화!$F$73*hourly1!D7174/hourly1!$D$8763+유형화!$F$74*hourly1!E7174/hourly1!$E$8763</f>
        <v>154.62777591571844</v>
      </c>
      <c r="C7173" s="441">
        <f>hourly1!$F7174*유형화!$G$71/hourly1!$F$8763+유형화!$G$72*hourly1!$G7174/hourly1!$F$8763+유형화!$G$74*hourly1!I7174/hourly1!$I$8763</f>
        <v>1.5900002502138681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443">
        <f>유형화!$F$71*hourly1!B7175/hourly1!$B$8763+유형화!$F$72*hourly1!C7175/hourly1!$C$8763+유형화!$F$73*hourly1!D7175/hourly1!$D$8763+유형화!$F$74*hourly1!E7175/hourly1!$E$8763</f>
        <v>83.780188324015469</v>
      </c>
      <c r="C7174" s="441">
        <f>hourly1!$F7175*유형화!$G$71/hourly1!$F$8763+유형화!$G$72*hourly1!$G7175/hourly1!$F$8763+유형화!$G$74*hourly1!I7175/hourly1!$I$8763</f>
        <v>2.311601738045086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443">
        <f>유형화!$F$71*hourly1!B7176/hourly1!$B$8763+유형화!$F$72*hourly1!C7176/hourly1!$C$8763+유형화!$F$73*hourly1!D7176/hourly1!$D$8763+유형화!$F$74*hourly1!E7176/hourly1!$E$8763</f>
        <v>82.09154404744524</v>
      </c>
      <c r="C7175" s="441">
        <f>hourly1!$F7176*유형화!$G$71/hourly1!$F$8763+유형화!$G$72*hourly1!$G7176/hourly1!$F$8763+유형화!$G$74*hourly1!I7176/hourly1!$I$8763</f>
        <v>0.36565099979959448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443">
        <f>유형화!$F$71*hourly1!B7177/hourly1!$B$8763+유형화!$F$72*hourly1!C7177/hourly1!$C$8763+유형화!$F$73*hourly1!D7177/hourly1!$D$8763+유형화!$F$74*hourly1!E7177/hourly1!$E$8763</f>
        <v>80.494631720620703</v>
      </c>
      <c r="C7176" s="441">
        <f>hourly1!$F7177*유형화!$G$71/hourly1!$F$8763+유형화!$G$72*hourly1!$G7177/hourly1!$F$8763+유형화!$G$74*hourly1!I7177/hourly1!$I$8763</f>
        <v>0.33840847913407668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443">
        <f>유형화!$F$71*hourly1!B7178/hourly1!$B$8763+유형화!$F$72*hourly1!C7178/hourly1!$C$8763+유형화!$F$73*hourly1!D7178/hourly1!$D$8763+유형화!$F$74*hourly1!E7178/hourly1!$E$8763</f>
        <v>79.432187353907224</v>
      </c>
      <c r="C7177" s="441">
        <f>hourly1!$F7178*유형화!$G$71/hourly1!$F$8763+유형화!$G$72*hourly1!$G7178/hourly1!$F$8763+유형화!$G$74*hourly1!I7178/hourly1!$I$8763</f>
        <v>0.29078432437745494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443">
        <f>유형화!$F$71*hourly1!B7179/hourly1!$B$8763+유형화!$F$72*hourly1!C7179/hourly1!$C$8763+유형화!$F$73*hourly1!D7179/hourly1!$D$8763+유형화!$F$74*hourly1!E7179/hourly1!$E$8763</f>
        <v>79.741202634831282</v>
      </c>
      <c r="C7178" s="441">
        <f>hourly1!$F7179*유형화!$G$71/hourly1!$F$8763+유형화!$G$72*hourly1!$G7179/hourly1!$F$8763+유형화!$G$74*hourly1!I7179/hourly1!$I$8763</f>
        <v>0.26102968068423099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443">
        <f>유형화!$F$71*hourly1!B7180/hourly1!$B$8763+유형화!$F$72*hourly1!C7180/hourly1!$C$8763+유형화!$F$73*hourly1!D7180/hourly1!$D$8763+유형화!$F$74*hourly1!E7180/hourly1!$E$8763</f>
        <v>79.888007881951864</v>
      </c>
      <c r="C7179" s="441">
        <f>hourly1!$F7180*유형화!$G$71/hourly1!$F$8763+유형화!$G$72*hourly1!$G7180/hourly1!$F$8763+유형화!$G$74*hourly1!I7180/hourly1!$I$8763</f>
        <v>0.25019321660840821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443">
        <f>유형화!$F$71*hourly1!B7181/hourly1!$B$8763+유형화!$F$72*hourly1!C7181/hourly1!$C$8763+유형화!$F$73*hourly1!D7181/hourly1!$D$8763+유형화!$F$74*hourly1!E7181/hourly1!$E$8763</f>
        <v>80.26301726902534</v>
      </c>
      <c r="C7180" s="441">
        <f>hourly1!$F7181*유형화!$G$71/hourly1!$F$8763+유형화!$G$72*hourly1!$G7181/hourly1!$F$8763+유형화!$G$74*hourly1!I7181/hourly1!$I$8763</f>
        <v>0.24369156859953656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443">
        <f>유형화!$F$71*hourly1!B7182/hourly1!$B$8763+유형화!$F$72*hourly1!C7182/hourly1!$C$8763+유형화!$F$73*hourly1!D7182/hourly1!$D$8763+유형화!$F$74*hourly1!E7182/hourly1!$E$8763</f>
        <v>80.411415134092223</v>
      </c>
      <c r="C7181" s="441">
        <f>hourly1!$F7182*유형화!$G$71/hourly1!$F$8763+유형화!$G$72*hourly1!$G7182/hourly1!$F$8763+유형화!$G$74*hourly1!I7182/hourly1!$I$8763</f>
        <v>0.23529178987830487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443">
        <f>유형화!$F$71*hourly1!B7183/hourly1!$B$8763+유형화!$F$72*hourly1!C7183/hourly1!$C$8763+유형화!$F$73*hourly1!D7183/hourly1!$D$8763+유형화!$F$74*hourly1!E7183/hourly1!$E$8763</f>
        <v>80.611720020378826</v>
      </c>
      <c r="C7182" s="441">
        <f>hourly1!$F7183*유형화!$G$71/hourly1!$F$8763+유형화!$G$72*hourly1!$G7183/hourly1!$F$8763+유형화!$G$74*hourly1!I7183/hourly1!$I$8763</f>
        <v>0.2467703231526347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443">
        <f>유형화!$F$71*hourly1!B7184/hourly1!$B$8763+유형화!$F$72*hourly1!C7184/hourly1!$C$8763+유형화!$F$73*hourly1!D7184/hourly1!$D$8763+유형화!$F$74*hourly1!E7184/hourly1!$E$8763</f>
        <v>81.771579518140427</v>
      </c>
      <c r="C7183" s="441">
        <f>hourly1!$F7184*유형화!$G$71/hourly1!$F$8763+유형화!$G$72*hourly1!$G7184/hourly1!$F$8763+유형화!$G$74*hourly1!I7184/hourly1!$I$8763</f>
        <v>0.2828810152943208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443">
        <f>유형화!$F$71*hourly1!B7185/hourly1!$B$8763+유형화!$F$72*hourly1!C7185/hourly1!$C$8763+유형화!$F$73*hourly1!D7185/hourly1!$D$8763+유형화!$F$74*hourly1!E7185/hourly1!$E$8763</f>
        <v>88.484552128530638</v>
      </c>
      <c r="C7184" s="441">
        <f>hourly1!$F7185*유형화!$G$71/hourly1!$F$8763+유형화!$G$72*hourly1!$G7185/hourly1!$F$8763+유형화!$G$74*hourly1!I7185/hourly1!$I$8763</f>
        <v>4.746565609786944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443">
        <f>유형화!$F$71*hourly1!B7186/hourly1!$B$8763+유형화!$F$72*hourly1!C7186/hourly1!$C$8763+유형화!$F$73*hourly1!D7186/hourly1!$D$8763+유형화!$F$74*hourly1!E7186/hourly1!$E$8763</f>
        <v>83.081289741983852</v>
      </c>
      <c r="C7185" s="441">
        <f>hourly1!$F7186*유형화!$G$71/hourly1!$F$8763+유형화!$G$72*hourly1!$G7186/hourly1!$F$8763+유형화!$G$74*hourly1!I7186/hourly1!$I$8763</f>
        <v>4.8607910421798577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443">
        <f>유형화!$F$71*hourly1!B7187/hourly1!$B$8763+유형화!$F$72*hourly1!C7187/hourly1!$C$8763+유형화!$F$73*hourly1!D7187/hourly1!$D$8763+유형화!$F$74*hourly1!E7187/hourly1!$E$8763</f>
        <v>85.824045722920502</v>
      </c>
      <c r="C7186" s="441">
        <f>hourly1!$F7187*유형화!$G$71/hourly1!$F$8763+유형화!$G$72*hourly1!$G7187/hourly1!$F$8763+유형화!$G$74*hourly1!I7187/hourly1!$I$8763</f>
        <v>4.382876767302375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443">
        <f>유형화!$F$71*hourly1!B7188/hourly1!$B$8763+유형화!$F$72*hourly1!C7188/hourly1!$C$8763+유형화!$F$73*hourly1!D7188/hourly1!$D$8763+유형화!$F$74*hourly1!E7188/hourly1!$E$8763</f>
        <v>89.526971168894164</v>
      </c>
      <c r="C7187" s="441">
        <f>hourly1!$F7188*유형화!$G$71/hourly1!$F$8763+유형화!$G$72*hourly1!$G7188/hourly1!$F$8763+유형화!$G$74*hourly1!I7188/hourly1!$I$8763</f>
        <v>3.6735061883164994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443">
        <f>유형화!$F$71*hourly1!B7189/hourly1!$B$8763+유형화!$F$72*hourly1!C7189/hourly1!$C$8763+유형화!$F$73*hourly1!D7189/hourly1!$D$8763+유형화!$F$74*hourly1!E7189/hourly1!$E$8763</f>
        <v>92.376660252425765</v>
      </c>
      <c r="C7188" s="441">
        <f>hourly1!$F7189*유형화!$G$71/hourly1!$F$8763+유형화!$G$72*hourly1!$G7189/hourly1!$F$8763+유형화!$G$74*hourly1!I7189/hourly1!$I$8763</f>
        <v>2.9858087800471411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443">
        <f>유형화!$F$71*hourly1!B7190/hourly1!$B$8763+유형화!$F$72*hourly1!C7190/hourly1!$C$8763+유형화!$F$73*hourly1!D7190/hourly1!$D$8763+유형화!$F$74*hourly1!E7190/hourly1!$E$8763</f>
        <v>89.760060065685494</v>
      </c>
      <c r="C7189" s="441">
        <f>hourly1!$F7190*유형화!$G$71/hourly1!$F$8763+유형화!$G$72*hourly1!$G7190/hourly1!$F$8763+유형화!$G$74*hourly1!I7190/hourly1!$I$8763</f>
        <v>2.4393037711492069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443">
        <f>유형화!$F$71*hourly1!B7191/hourly1!$B$8763+유형화!$F$72*hourly1!C7191/hourly1!$C$8763+유형화!$F$73*hourly1!D7191/hourly1!$D$8763+유형화!$F$74*hourly1!E7191/hourly1!$E$8763</f>
        <v>87.950882249539617</v>
      </c>
      <c r="C7190" s="441">
        <f>hourly1!$F7191*유형화!$G$71/hourly1!$F$8763+유형화!$G$72*hourly1!$G7191/hourly1!$F$8763+유형화!$G$74*hourly1!I7191/hourly1!$I$8763</f>
        <v>1.1823032887024683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443">
        <f>유형화!$F$71*hourly1!B7192/hourly1!$B$8763+유형화!$F$72*hourly1!C7192/hourly1!$C$8763+유형화!$F$73*hourly1!D7192/hourly1!$D$8763+유형화!$F$74*hourly1!E7192/hourly1!$E$8763</f>
        <v>80.710483591621113</v>
      </c>
      <c r="C7191" s="441">
        <f>hourly1!$F7192*유형화!$G$71/hourly1!$F$8763+유형화!$G$72*hourly1!$G7192/hourly1!$F$8763+유형화!$G$74*hourly1!I7192/hourly1!$I$8763</f>
        <v>1.4587301485820723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443">
        <f>유형화!$F$71*hourly1!B7193/hourly1!$B$8763+유형화!$F$72*hourly1!C7193/hourly1!$C$8763+유형화!$F$73*hourly1!D7193/hourly1!$D$8763+유형화!$F$74*hourly1!E7193/hourly1!$E$8763</f>
        <v>83.44669846313549</v>
      </c>
      <c r="C7192" s="441">
        <f>hourly1!$F7193*유형화!$G$71/hourly1!$F$8763+유형화!$G$72*hourly1!$G7193/hourly1!$F$8763+유형화!$G$74*hourly1!I7193/hourly1!$I$8763</f>
        <v>1.4770112922219278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443">
        <f>유형화!$F$71*hourly1!B7194/hourly1!$B$8763+유형화!$F$72*hourly1!C7194/hourly1!$C$8763+유형화!$F$73*hourly1!D7194/hourly1!$D$8763+유형화!$F$74*hourly1!E7194/hourly1!$E$8763</f>
        <v>82.053541694814569</v>
      </c>
      <c r="C7193" s="441">
        <f>hourly1!$F7194*유형화!$G$71/hourly1!$F$8763+유형화!$G$72*hourly1!$G7194/hourly1!$F$8763+유형화!$G$74*hourly1!I7194/hourly1!$I$8763</f>
        <v>1.5551190587332824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443">
        <f>유형화!$F$71*hourly1!B7195/hourly1!$B$8763+유형화!$F$72*hourly1!C7195/hourly1!$C$8763+유형화!$F$73*hourly1!D7195/hourly1!$D$8763+유형화!$F$74*hourly1!E7195/hourly1!$E$8763</f>
        <v>81.071133418671337</v>
      </c>
      <c r="C7194" s="441">
        <f>hourly1!$F7195*유형화!$G$71/hourly1!$F$8763+유형화!$G$72*hourly1!$G7195/hourly1!$F$8763+유형화!$G$74*hourly1!I7195/hourly1!$I$8763</f>
        <v>1.7961292045508925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443">
        <f>유형화!$F$71*hourly1!B7196/hourly1!$B$8763+유형화!$F$72*hourly1!C7196/hourly1!$C$8763+유형화!$F$73*hourly1!D7196/hourly1!$D$8763+유형화!$F$74*hourly1!E7196/hourly1!$E$8763</f>
        <v>79.799932720435564</v>
      </c>
      <c r="C7195" s="441">
        <f>hourly1!$F7196*유형화!$G$71/hourly1!$F$8763+유형화!$G$72*hourly1!$G7196/hourly1!$F$8763+유형화!$G$74*hourly1!I7196/hourly1!$I$8763</f>
        <v>2.1861571955012988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443">
        <f>유형화!$F$71*hourly1!B7197/hourly1!$B$8763+유형화!$F$72*hourly1!C7197/hourly1!$C$8763+유형화!$F$73*hourly1!D7197/hourly1!$D$8763+유형화!$F$74*hourly1!E7197/hourly1!$E$8763</f>
        <v>86.001793468425504</v>
      </c>
      <c r="C7196" s="441">
        <f>hourly1!$F7197*유형화!$G$71/hourly1!$F$8763+유형화!$G$72*hourly1!$G7197/hourly1!$F$8763+유형화!$G$74*hourly1!I7197/hourly1!$I$8763</f>
        <v>1.7287927128078044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443">
        <f>유형화!$F$71*hourly1!B7198/hourly1!$B$8763+유형화!$F$72*hourly1!C7198/hourly1!$C$8763+유형화!$F$73*hourly1!D7198/hourly1!$D$8763+유형화!$F$74*hourly1!E7198/hourly1!$E$8763</f>
        <v>94.359519957827885</v>
      </c>
      <c r="C7197" s="441">
        <f>hourly1!$F7198*유형화!$G$71/hourly1!$F$8763+유형화!$G$72*hourly1!$G7198/hourly1!$F$8763+유형화!$G$74*hourly1!I7198/hourly1!$I$8763</f>
        <v>1.6391060518090934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443">
        <f>유형화!$F$71*hourly1!B7199/hourly1!$B$8763+유형화!$F$72*hourly1!C7199/hourly1!$C$8763+유형화!$F$73*hourly1!D7199/hourly1!$D$8763+유형화!$F$74*hourly1!E7199/hourly1!$E$8763</f>
        <v>83.506371795678191</v>
      </c>
      <c r="C7198" s="441">
        <f>hourly1!$F7199*유형화!$G$71/hourly1!$F$8763+유형화!$G$72*hourly1!$G7199/hourly1!$F$8763+유형화!$G$74*hourly1!I7199/hourly1!$I$8763</f>
        <v>2.2473902701031565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443">
        <f>유형화!$F$71*hourly1!B7200/hourly1!$B$8763+유형화!$F$72*hourly1!C7200/hourly1!$C$8763+유형화!$F$73*hourly1!D7200/hourly1!$D$8763+유형화!$F$74*hourly1!E7200/hourly1!$E$8763</f>
        <v>81.548172191763868</v>
      </c>
      <c r="C7199" s="441">
        <f>hourly1!$F7200*유형화!$G$71/hourly1!$F$8763+유형화!$G$72*hourly1!$G7200/hourly1!$F$8763+유형화!$G$74*hourly1!I7200/hourly1!$I$8763</f>
        <v>0.35827532993975242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443">
        <f>유형화!$F$71*hourly1!B7201/hourly1!$B$8763+유형화!$F$72*hourly1!C7201/hourly1!$C$8763+유형화!$F$73*hourly1!D7201/hourly1!$D$8763+유형화!$F$74*hourly1!E7201/hourly1!$E$8763</f>
        <v>79.571226147440086</v>
      </c>
      <c r="C7200" s="441">
        <f>hourly1!$F7201*유형화!$G$71/hourly1!$F$8763+유형화!$G$72*hourly1!$G7201/hourly1!$F$8763+유형화!$G$74*hourly1!I7201/hourly1!$I$8763</f>
        <v>0.34699806486242341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443">
        <f>유형화!$F$71*hourly1!B7202/hourly1!$B$8763+유형화!$F$72*hourly1!C7202/hourly1!$C$8763+유형화!$F$73*hourly1!D7202/hourly1!$D$8763+유형화!$F$74*hourly1!E7202/hourly1!$E$8763</f>
        <v>78.647960473455583</v>
      </c>
      <c r="C7201" s="441">
        <f>hourly1!$F7202*유형화!$G$71/hourly1!$F$8763+유형화!$G$72*hourly1!$G7202/hourly1!$F$8763+유형화!$G$74*hourly1!I7202/hourly1!$I$8763</f>
        <v>0.29066158655560209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443">
        <f>유형화!$F$71*hourly1!B7203/hourly1!$B$8763+유형화!$F$72*hourly1!C7203/hourly1!$C$8763+유형화!$F$73*hourly1!D7203/hourly1!$D$8763+유형화!$F$74*hourly1!E7203/hourly1!$E$8763</f>
        <v>78.610140537165535</v>
      </c>
      <c r="C7202" s="441">
        <f>hourly1!$F7203*유형화!$G$71/hourly1!$F$8763+유형화!$G$72*hourly1!$G7203/hourly1!$F$8763+유형화!$G$74*hourly1!I7203/hourly1!$I$8763</f>
        <v>0.25173714197618208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443">
        <f>유형화!$F$71*hourly1!B7204/hourly1!$B$8763+유형화!$F$72*hourly1!C7204/hourly1!$C$8763+유형화!$F$73*hourly1!D7204/hourly1!$D$8763+유형화!$F$74*hourly1!E7204/hourly1!$E$8763</f>
        <v>78.337210376554324</v>
      </c>
      <c r="C7203" s="441">
        <f>hourly1!$F7204*유형화!$G$71/hourly1!$F$8763+유형화!$G$72*hourly1!$G7204/hourly1!$F$8763+유형화!$G$74*hourly1!I7204/hourly1!$I$8763</f>
        <v>0.237400588176197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443">
        <f>유형화!$F$71*hourly1!B7205/hourly1!$B$8763+유형화!$F$72*hourly1!C7205/hourly1!$C$8763+유형화!$F$73*hourly1!D7205/hourly1!$D$8763+유형화!$F$74*hourly1!E7205/hourly1!$E$8763</f>
        <v>78.312529538321186</v>
      </c>
      <c r="C7204" s="441">
        <f>hourly1!$F7205*유형화!$G$71/hourly1!$F$8763+유형화!$G$72*hourly1!$G7205/hourly1!$F$8763+유형화!$G$74*hourly1!I7205/hourly1!$I$8763</f>
        <v>0.23452837760592049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443">
        <f>유형화!$F$71*hourly1!B7206/hourly1!$B$8763+유형화!$F$72*hourly1!C7206/hourly1!$C$8763+유형화!$F$73*hourly1!D7206/hourly1!$D$8763+유형화!$F$74*hourly1!E7206/hourly1!$E$8763</f>
        <v>78.323317628933552</v>
      </c>
      <c r="C7205" s="441">
        <f>hourly1!$F7206*유형화!$G$71/hourly1!$F$8763+유형화!$G$72*hourly1!$G7206/hourly1!$F$8763+유형화!$G$74*hourly1!I7206/hourly1!$I$8763</f>
        <v>0.23455700026002854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443">
        <f>유형화!$F$71*hourly1!B7207/hourly1!$B$8763+유형화!$F$72*hourly1!C7207/hourly1!$C$8763+유형화!$F$73*hourly1!D7207/hourly1!$D$8763+유형화!$F$74*hourly1!E7207/hourly1!$E$8763</f>
        <v>78.315596275854659</v>
      </c>
      <c r="C7206" s="441">
        <f>hourly1!$F7207*유형화!$G$71/hourly1!$F$8763+유형화!$G$72*hourly1!$G7207/hourly1!$F$8763+유형화!$G$74*hourly1!I7207/hourly1!$I$8763</f>
        <v>0.23262727547396023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443">
        <f>유형화!$F$71*hourly1!B7208/hourly1!$B$8763+유형화!$F$72*hourly1!C7208/hourly1!$C$8763+유형화!$F$73*hourly1!D7208/hourly1!$D$8763+유형화!$F$74*hourly1!E7208/hourly1!$E$8763</f>
        <v>79.366299825148616</v>
      </c>
      <c r="C7207" s="441">
        <f>hourly1!$F7208*유형화!$G$71/hourly1!$F$8763+유형화!$G$72*hourly1!$G7208/hourly1!$F$8763+유형화!$G$74*hourly1!I7208/hourly1!$I$8763</f>
        <v>0.37033698915031604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443">
        <f>유형화!$F$71*hourly1!B7209/hourly1!$B$8763+유형화!$F$72*hourly1!C7209/hourly1!$C$8763+유형화!$F$73*hourly1!D7209/hourly1!$D$8763+유형화!$F$74*hourly1!E7209/hourly1!$E$8763</f>
        <v>86.114191531998117</v>
      </c>
      <c r="C7208" s="441">
        <f>hourly1!$F7209*유형화!$G$71/hourly1!$F$8763+유형화!$G$72*hourly1!$G7209/hourly1!$F$8763+유형화!$G$74*hourly1!I7209/hourly1!$I$8763</f>
        <v>3.4959027408589027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443">
        <f>유형화!$F$71*hourly1!B7210/hourly1!$B$8763+유형화!$F$72*hourly1!C7210/hourly1!$C$8763+유형화!$F$73*hourly1!D7210/hourly1!$D$8763+유형화!$F$74*hourly1!E7210/hourly1!$E$8763</f>
        <v>217.6344179832669</v>
      </c>
      <c r="C7209" s="441">
        <f>hourly1!$F7210*유형화!$G$71/hourly1!$F$8763+유형화!$G$72*hourly1!$G7210/hourly1!$F$8763+유형화!$G$74*hourly1!I7210/hourly1!$I$8763</f>
        <v>3.5045766785191645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443">
        <f>유형화!$F$71*hourly1!B7211/hourly1!$B$8763+유형화!$F$72*hourly1!C7211/hourly1!$C$8763+유형화!$F$73*hourly1!D7211/hourly1!$D$8763+유형화!$F$74*hourly1!E7211/hourly1!$E$8763</f>
        <v>345.38680459866362</v>
      </c>
      <c r="C7210" s="441">
        <f>hourly1!$F7211*유형화!$G$71/hourly1!$F$8763+유형화!$G$72*hourly1!$G7211/hourly1!$F$8763+유형화!$G$74*hourly1!I7211/hourly1!$I$8763</f>
        <v>3.1178096689769297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443">
        <f>유형화!$F$71*hourly1!B7212/hourly1!$B$8763+유형화!$F$72*hourly1!C7212/hourly1!$C$8763+유형화!$F$73*hourly1!D7212/hourly1!$D$8763+유형화!$F$74*hourly1!E7212/hourly1!$E$8763</f>
        <v>419.5207797336742</v>
      </c>
      <c r="C7211" s="441">
        <f>hourly1!$F7212*유형화!$G$71/hourly1!$F$8763+유형화!$G$72*hourly1!$G7212/hourly1!$F$8763+유형화!$G$74*hourly1!I7212/hourly1!$I$8763</f>
        <v>2.5562296175465327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443">
        <f>유형화!$F$71*hourly1!B7213/hourly1!$B$8763+유형화!$F$72*hourly1!C7213/hourly1!$C$8763+유형화!$F$73*hourly1!D7213/hourly1!$D$8763+유형화!$F$74*hourly1!E7213/hourly1!$E$8763</f>
        <v>492.93971603255784</v>
      </c>
      <c r="C7212" s="441">
        <f>hourly1!$F7213*유형화!$G$71/hourly1!$F$8763+유형화!$G$72*hourly1!$G7213/hourly1!$F$8763+유형화!$G$74*hourly1!I7213/hourly1!$I$8763</f>
        <v>1.9365161672870161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443">
        <f>유형화!$F$71*hourly1!B7214/hourly1!$B$8763+유형화!$F$72*hourly1!C7214/hourly1!$C$8763+유형화!$F$73*hourly1!D7214/hourly1!$D$8763+유형화!$F$74*hourly1!E7214/hourly1!$E$8763</f>
        <v>414.86071114825558</v>
      </c>
      <c r="C7213" s="441">
        <f>hourly1!$F7214*유형화!$G$71/hourly1!$F$8763+유형화!$G$72*hourly1!$G7214/hourly1!$F$8763+유형화!$G$74*hourly1!I7214/hourly1!$I$8763</f>
        <v>1.3864356309918118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443">
        <f>유형화!$F$71*hourly1!B7215/hourly1!$B$8763+유형화!$F$72*hourly1!C7215/hourly1!$C$8763+유형화!$F$73*hourly1!D7215/hourly1!$D$8763+유형화!$F$74*hourly1!E7215/hourly1!$E$8763</f>
        <v>245.50499228570624</v>
      </c>
      <c r="C7214" s="441">
        <f>hourly1!$F7215*유형화!$G$71/hourly1!$F$8763+유형화!$G$72*hourly1!$G7215/hourly1!$F$8763+유형화!$G$74*hourly1!I7215/hourly1!$I$8763</f>
        <v>0.46961054132114477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443">
        <f>유형화!$F$71*hourly1!B7216/hourly1!$B$8763+유형화!$F$72*hourly1!C7216/hourly1!$C$8763+유형화!$F$73*hourly1!D7216/hourly1!$D$8763+유형화!$F$74*hourly1!E7216/hourly1!$E$8763</f>
        <v>328.54882996066755</v>
      </c>
      <c r="C7215" s="441">
        <f>hourly1!$F7216*유형화!$G$71/hourly1!$F$8763+유형화!$G$72*hourly1!$G7216/hourly1!$F$8763+유형화!$G$74*hourly1!I7216/hourly1!$I$8763</f>
        <v>0.4454704859243096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443">
        <f>유형화!$F$71*hourly1!B7217/hourly1!$B$8763+유형화!$F$72*hourly1!C7217/hourly1!$C$8763+유형화!$F$73*hourly1!D7217/hourly1!$D$8763+유형화!$F$74*hourly1!E7217/hourly1!$E$8763</f>
        <v>476.70523099234248</v>
      </c>
      <c r="C7216" s="441">
        <f>hourly1!$F7217*유형화!$G$71/hourly1!$F$8763+유형화!$G$72*hourly1!$G7217/hourly1!$F$8763+유형화!$G$74*hourly1!I7217/hourly1!$I$8763</f>
        <v>0.34952183100366496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443">
        <f>유형화!$F$71*hourly1!B7218/hourly1!$B$8763+유형화!$F$72*hourly1!C7218/hourly1!$C$8763+유형화!$F$73*hourly1!D7218/hourly1!$D$8763+유형화!$F$74*hourly1!E7218/hourly1!$E$8763</f>
        <v>401.14607949447753</v>
      </c>
      <c r="C7217" s="441">
        <f>hourly1!$F7218*유형화!$G$71/hourly1!$F$8763+유형화!$G$72*hourly1!$G7218/hourly1!$F$8763+유형화!$G$74*hourly1!I7218/hourly1!$I$8763</f>
        <v>0.33236442974363484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443">
        <f>유형화!$F$71*hourly1!B7219/hourly1!$B$8763+유형화!$F$72*hourly1!C7219/hourly1!$C$8763+유형화!$F$73*hourly1!D7219/hourly1!$D$8763+유형화!$F$74*hourly1!E7219/hourly1!$E$8763</f>
        <v>345.19795613373475</v>
      </c>
      <c r="C7218" s="441">
        <f>hourly1!$F7219*유형화!$G$71/hourly1!$F$8763+유형화!$G$72*hourly1!$G7219/hourly1!$F$8763+유형화!$G$74*hourly1!I7219/hourly1!$I$8763</f>
        <v>0.38838806001540715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443">
        <f>유형화!$F$71*hourly1!B7220/hourly1!$B$8763+유형화!$F$72*hourly1!C7220/hourly1!$C$8763+유형화!$F$73*hourly1!D7220/hourly1!$D$8763+유형화!$F$74*hourly1!E7220/hourly1!$E$8763</f>
        <v>197.0134141117405</v>
      </c>
      <c r="C7219" s="441">
        <f>hourly1!$F7220*유형화!$G$71/hourly1!$F$8763+유형화!$G$72*hourly1!$G7220/hourly1!$F$8763+유형화!$G$74*hourly1!I7220/hourly1!$I$8763</f>
        <v>0.7396749854245771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443">
        <f>유형화!$F$71*hourly1!B7221/hourly1!$B$8763+유형화!$F$72*hourly1!C7221/hourly1!$C$8763+유형화!$F$73*hourly1!D7221/hourly1!$D$8763+유형화!$F$74*hourly1!E7221/hourly1!$E$8763</f>
        <v>143.45750509290403</v>
      </c>
      <c r="C7220" s="441">
        <f>hourly1!$F7221*유형화!$G$71/hourly1!$F$8763+유형화!$G$72*hourly1!$G7221/hourly1!$F$8763+유형화!$G$74*hourly1!I7221/hourly1!$I$8763</f>
        <v>0.53740117513333108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443">
        <f>유형화!$F$71*hourly1!B7222/hourly1!$B$8763+유형화!$F$72*hourly1!C7222/hourly1!$C$8763+유형화!$F$73*hourly1!D7222/hourly1!$D$8763+유형화!$F$74*hourly1!E7222/hourly1!$E$8763</f>
        <v>151.58401758403241</v>
      </c>
      <c r="C7221" s="441">
        <f>hourly1!$F7222*유형화!$G$71/hourly1!$F$8763+유형화!$G$72*hourly1!$G7222/hourly1!$F$8763+유형화!$G$74*hourly1!I7222/hourly1!$I$8763</f>
        <v>0.53901786996070089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443">
        <f>유형화!$F$71*hourly1!B7223/hourly1!$B$8763+유형화!$F$72*hourly1!C7223/hourly1!$C$8763+유형화!$F$73*hourly1!D7223/hourly1!$D$8763+유형화!$F$74*hourly1!E7223/hourly1!$E$8763</f>
        <v>80.405990208080297</v>
      </c>
      <c r="C7222" s="441">
        <f>hourly1!$F7223*유형화!$G$71/hourly1!$F$8763+유형화!$G$72*hourly1!$G7223/hourly1!$F$8763+유형화!$G$74*hourly1!I7223/hourly1!$I$8763</f>
        <v>1.0717519863245804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443">
        <f>유형화!$F$71*hourly1!B7224/hourly1!$B$8763+유형화!$F$72*hourly1!C7224/hourly1!$C$8763+유형화!$F$73*hourly1!D7224/hourly1!$D$8763+유형화!$F$74*hourly1!E7224/hourly1!$E$8763</f>
        <v>78.627490995772447</v>
      </c>
      <c r="C7223" s="441">
        <f>hourly1!$F7224*유형화!$G$71/hourly1!$F$8763+유형화!$G$72*hourly1!$G7224/hourly1!$F$8763+유형화!$G$74*hourly1!I7224/hourly1!$I$8763</f>
        <v>0.3977942403628601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443">
        <f>유형화!$F$71*hourly1!B7225/hourly1!$B$8763+유형화!$F$72*hourly1!C7225/hourly1!$C$8763+유형화!$F$73*hourly1!D7225/hourly1!$D$8763+유형화!$F$74*hourly1!E7225/hourly1!$E$8763</f>
        <v>76.927944870165078</v>
      </c>
      <c r="C7224" s="441">
        <f>hourly1!$F7225*유형화!$G$71/hourly1!$F$8763+유형화!$G$72*hourly1!$G7225/hourly1!$F$8763+유형화!$G$74*hourly1!I7225/hourly1!$I$8763</f>
        <v>0.31829360575361054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443">
        <f>유형화!$F$71*hourly1!B7226/hourly1!$B$8763+유형화!$F$72*hourly1!C7226/hourly1!$C$8763+유형화!$F$73*hourly1!D7226/hourly1!$D$8763+유형화!$F$74*hourly1!E7226/hourly1!$E$8763</f>
        <v>76.235788915898553</v>
      </c>
      <c r="C7225" s="441">
        <f>hourly1!$F7226*유형화!$G$71/hourly1!$F$8763+유형화!$G$72*hourly1!$G7226/hourly1!$F$8763+유형화!$G$74*hourly1!I7226/hourly1!$I$8763</f>
        <v>0.29454771826292414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443">
        <f>유형화!$F$71*hourly1!B7227/hourly1!$B$8763+유형화!$F$72*hourly1!C7227/hourly1!$C$8763+유형화!$F$73*hourly1!D7227/hourly1!$D$8763+유형화!$F$74*hourly1!E7227/hourly1!$E$8763</f>
        <v>76.60871747178625</v>
      </c>
      <c r="C7226" s="441">
        <f>hourly1!$F7227*유형화!$G$71/hourly1!$F$8763+유형화!$G$72*hourly1!$G7227/hourly1!$F$8763+유형화!$G$74*hourly1!I7227/hourly1!$I$8763</f>
        <v>0.25162089276447647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443">
        <f>유형화!$F$71*hourly1!B7228/hourly1!$B$8763+유형화!$F$72*hourly1!C7228/hourly1!$C$8763+유형화!$F$73*hourly1!D7228/hourly1!$D$8763+유형화!$F$74*hourly1!E7228/hourly1!$E$8763</f>
        <v>76.686869509579239</v>
      </c>
      <c r="C7227" s="441">
        <f>hourly1!$F7228*유형화!$G$71/hourly1!$F$8763+유형화!$G$72*hourly1!$G7228/hourly1!$F$8763+유형화!$G$74*hourly1!I7228/hourly1!$I$8763</f>
        <v>0.23728124626245861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443">
        <f>유형화!$F$71*hourly1!B7229/hourly1!$B$8763+유형화!$F$72*hourly1!C7229/hourly1!$C$8763+유형화!$F$73*hourly1!D7229/hourly1!$D$8763+유형화!$F$74*hourly1!E7229/hourly1!$E$8763</f>
        <v>77.056916185373638</v>
      </c>
      <c r="C7228" s="441">
        <f>hourly1!$F7229*유형화!$G$71/hourly1!$F$8763+유형화!$G$72*hourly1!$G7229/hourly1!$F$8763+유형화!$G$74*hourly1!I7229/hourly1!$I$8763</f>
        <v>0.23426822678786283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443">
        <f>유형화!$F$71*hourly1!B7230/hourly1!$B$8763+유형화!$F$72*hourly1!C7230/hourly1!$C$8763+유형화!$F$73*hourly1!D7230/hourly1!$D$8763+유형화!$F$74*hourly1!E7230/hourly1!$E$8763</f>
        <v>77.167911228374507</v>
      </c>
      <c r="C7229" s="441">
        <f>hourly1!$F7230*유형화!$G$71/hourly1!$F$8763+유형화!$G$72*hourly1!$G7230/hourly1!$F$8763+유형화!$G$74*hourly1!I7230/hourly1!$I$8763</f>
        <v>0.23430103368589755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443">
        <f>유형화!$F$71*hourly1!B7231/hourly1!$B$8763+유형화!$F$72*hourly1!C7231/hourly1!$C$8763+유형화!$F$73*hourly1!D7231/hourly1!$D$8763+유형화!$F$74*hourly1!E7231/hourly1!$E$8763</f>
        <v>77.330808552660741</v>
      </c>
      <c r="C7230" s="441">
        <f>hourly1!$F7231*유형화!$G$71/hourly1!$F$8763+유형화!$G$72*hourly1!$G7231/hourly1!$F$8763+유형화!$G$74*hourly1!I7231/hourly1!$I$8763</f>
        <v>0.23248458669193459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443">
        <f>유형화!$F$71*hourly1!B7232/hourly1!$B$8763+유형화!$F$72*hourly1!C7232/hourly1!$C$8763+유형화!$F$73*hourly1!D7232/hourly1!$D$8763+유형화!$F$74*hourly1!E7232/hourly1!$E$8763</f>
        <v>78.461588553099446</v>
      </c>
      <c r="C7231" s="441">
        <f>hourly1!$F7232*유형화!$G$71/hourly1!$F$8763+유형화!$G$72*hourly1!$G7232/hourly1!$F$8763+유형화!$G$74*hourly1!I7232/hourly1!$I$8763</f>
        <v>0.37016834592770098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443">
        <f>유형화!$F$71*hourly1!B7233/hourly1!$B$8763+유형화!$F$72*hourly1!C7233/hourly1!$C$8763+유형화!$F$73*hourly1!D7233/hourly1!$D$8763+유형화!$F$74*hourly1!E7233/hourly1!$E$8763</f>
        <v>85.244702712207541</v>
      </c>
      <c r="C7232" s="441">
        <f>hourly1!$F7233*유형화!$G$71/hourly1!$F$8763+유형화!$G$72*hourly1!$G7233/hourly1!$F$8763+유형화!$G$74*hourly1!I7233/hourly1!$I$8763</f>
        <v>2.502956369641435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443">
        <f>유형화!$F$71*hourly1!B7234/hourly1!$B$8763+유형화!$F$72*hourly1!C7234/hourly1!$C$8763+유형화!$F$73*hourly1!D7234/hourly1!$D$8763+유형화!$F$74*hourly1!E7234/hourly1!$E$8763</f>
        <v>206.07247620676361</v>
      </c>
      <c r="C7233" s="441">
        <f>hourly1!$F7234*유형화!$G$71/hourly1!$F$8763+유형화!$G$72*hourly1!$G7234/hourly1!$F$8763+유형화!$G$74*hourly1!I7234/hourly1!$I$8763</f>
        <v>2.639750522233633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443">
        <f>유형화!$F$71*hourly1!B7235/hourly1!$B$8763+유형화!$F$72*hourly1!C7235/hourly1!$C$8763+유형화!$F$73*hourly1!D7235/hourly1!$D$8763+유형화!$F$74*hourly1!E7235/hourly1!$E$8763</f>
        <v>333.70492826294901</v>
      </c>
      <c r="C7234" s="441">
        <f>hourly1!$F7235*유형화!$G$71/hourly1!$F$8763+유형화!$G$72*hourly1!$G7235/hourly1!$F$8763+유형화!$G$74*hourly1!I7235/hourly1!$I$8763</f>
        <v>2.1860864272018414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443">
        <f>유형화!$F$71*hourly1!B7236/hourly1!$B$8763+유형화!$F$72*hourly1!C7236/hourly1!$C$8763+유형화!$F$73*hourly1!D7236/hourly1!$D$8763+유형화!$F$74*hourly1!E7236/hourly1!$E$8763</f>
        <v>408.67554921254231</v>
      </c>
      <c r="C7235" s="441">
        <f>hourly1!$F7236*유형화!$G$71/hourly1!$F$8763+유형화!$G$72*hourly1!$G7236/hourly1!$F$8763+유형화!$G$74*hourly1!I7236/hourly1!$I$8763</f>
        <v>1.5136421040760741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443">
        <f>유형화!$F$71*hourly1!B7237/hourly1!$B$8763+유형화!$F$72*hourly1!C7237/hourly1!$C$8763+유형화!$F$73*hourly1!D7237/hourly1!$D$8763+유형화!$F$74*hourly1!E7237/hourly1!$E$8763</f>
        <v>484.56001925005251</v>
      </c>
      <c r="C7236" s="441">
        <f>hourly1!$F7237*유형화!$G$71/hourly1!$F$8763+유형화!$G$72*hourly1!$G7237/hourly1!$F$8763+유형화!$G$74*hourly1!I7237/hourly1!$I$8763</f>
        <v>0.89204131724071012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443">
        <f>유형화!$F$71*hourly1!B7238/hourly1!$B$8763+유형화!$F$72*hourly1!C7238/hourly1!$C$8763+유형화!$F$73*hourly1!D7238/hourly1!$D$8763+유형화!$F$74*hourly1!E7238/hourly1!$E$8763</f>
        <v>408.47805773177703</v>
      </c>
      <c r="C7237" s="441">
        <f>hourly1!$F7238*유형화!$G$71/hourly1!$F$8763+유형화!$G$72*hourly1!$G7238/hourly1!$F$8763+유형화!$G$74*hourly1!I7238/hourly1!$I$8763</f>
        <v>0.40025305976141168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443">
        <f>유형화!$F$71*hourly1!B7239/hourly1!$B$8763+유형화!$F$72*hourly1!C7239/hourly1!$C$8763+유형화!$F$73*hourly1!D7239/hourly1!$D$8763+유형화!$F$74*hourly1!E7239/hourly1!$E$8763</f>
        <v>240.09193510278524</v>
      </c>
      <c r="C7238" s="441">
        <f>hourly1!$F7239*유형화!$G$71/hourly1!$F$8763+유형화!$G$72*hourly1!$G7239/hourly1!$F$8763+유형화!$G$74*hourly1!I7239/hourly1!$I$8763</f>
        <v>0.46901759150786537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443">
        <f>유형화!$F$71*hourly1!B7240/hourly1!$B$8763+유형화!$F$72*hourly1!C7240/hourly1!$C$8763+유형화!$F$73*hourly1!D7240/hourly1!$D$8763+유형화!$F$74*hourly1!E7240/hourly1!$E$8763</f>
        <v>325.45347270349538</v>
      </c>
      <c r="C7239" s="441">
        <f>hourly1!$F7240*유형화!$G$71/hourly1!$F$8763+유형화!$G$72*hourly1!$G7240/hourly1!$F$8763+유형화!$G$74*hourly1!I7240/hourly1!$I$8763</f>
        <v>0.44116677880133659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443">
        <f>유형화!$F$71*hourly1!B7241/hourly1!$B$8763+유형화!$F$72*hourly1!C7241/hourly1!$C$8763+유형화!$F$73*hourly1!D7241/hourly1!$D$8763+유형화!$F$74*hourly1!E7241/hourly1!$E$8763</f>
        <v>475.65022114154652</v>
      </c>
      <c r="C7240" s="441">
        <f>hourly1!$F7241*유형화!$G$71/hourly1!$F$8763+유형화!$G$72*hourly1!$G7241/hourly1!$F$8763+유형화!$G$74*hourly1!I7241/hourly1!$I$8763</f>
        <v>0.34578135949796879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443">
        <f>유형화!$F$71*hourly1!B7242/hourly1!$B$8763+유형화!$F$72*hourly1!C7242/hourly1!$C$8763+유형화!$F$73*hourly1!D7242/hourly1!$D$8763+유형화!$F$74*hourly1!E7242/hourly1!$E$8763</f>
        <v>400.0340008339395</v>
      </c>
      <c r="C7241" s="441">
        <f>hourly1!$F7242*유형화!$G$71/hourly1!$F$8763+유형화!$G$72*hourly1!$G7242/hourly1!$F$8763+유형화!$G$74*hourly1!I7242/hourly1!$I$8763</f>
        <v>0.32991852692416151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443">
        <f>유형화!$F$71*hourly1!B7243/hourly1!$B$8763+유형화!$F$72*hourly1!C7243/hourly1!$C$8763+유형화!$F$73*hourly1!D7243/hourly1!$D$8763+유형화!$F$74*hourly1!E7243/hourly1!$E$8763</f>
        <v>343.58861095907361</v>
      </c>
      <c r="C7242" s="441">
        <f>hourly1!$F7243*유형화!$G$71/hourly1!$F$8763+유형화!$G$72*hourly1!$G7243/hourly1!$F$8763+유형화!$G$74*hourly1!I7243/hourly1!$I$8763</f>
        <v>0.3458336322264457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443">
        <f>유형화!$F$71*hourly1!B7244/hourly1!$B$8763+유형화!$F$72*hourly1!C7244/hourly1!$C$8763+유형화!$F$73*hourly1!D7244/hourly1!$D$8763+유형화!$F$74*hourly1!E7244/hourly1!$E$8763</f>
        <v>193.80187632337331</v>
      </c>
      <c r="C7243" s="441">
        <f>hourly1!$F7244*유형화!$G$71/hourly1!$F$8763+유형화!$G$72*hourly1!$G7244/hourly1!$F$8763+유형화!$G$74*hourly1!I7244/hourly1!$I$8763</f>
        <v>0.44137283765442759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443">
        <f>유형화!$F$71*hourly1!B7245/hourly1!$B$8763+유형화!$F$72*hourly1!C7245/hourly1!$C$8763+유형화!$F$73*hourly1!D7245/hourly1!$D$8763+유형화!$F$74*hourly1!E7245/hourly1!$E$8763</f>
        <v>143.45456159366401</v>
      </c>
      <c r="C7244" s="441">
        <f>hourly1!$F7245*유형화!$G$71/hourly1!$F$8763+유형화!$G$72*hourly1!$G7245/hourly1!$F$8763+유형화!$G$74*hourly1!I7245/hourly1!$I$8763</f>
        <v>0.53285193172543532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443">
        <f>유형화!$F$71*hourly1!B7246/hourly1!$B$8763+유형화!$F$72*hourly1!C7246/hourly1!$C$8763+유형화!$F$73*hourly1!D7246/hourly1!$D$8763+유형화!$F$74*hourly1!E7246/hourly1!$E$8763</f>
        <v>151.57932978894644</v>
      </c>
      <c r="C7245" s="441">
        <f>hourly1!$F7246*유형화!$G$71/hourly1!$F$8763+유형화!$G$72*hourly1!$G7246/hourly1!$F$8763+유형화!$G$74*hourly1!I7246/hourly1!$I$8763</f>
        <v>0.5368795393904563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443">
        <f>유형화!$F$71*hourly1!B7247/hourly1!$B$8763+유형화!$F$72*hourly1!C7247/hourly1!$C$8763+유형화!$F$73*hourly1!D7247/hourly1!$D$8763+유형화!$F$74*hourly1!E7247/hourly1!$E$8763</f>
        <v>80.399719274916777</v>
      </c>
      <c r="C7246" s="441">
        <f>hourly1!$F7247*유형화!$G$71/hourly1!$F$8763+유형화!$G$72*hourly1!$G7247/hourly1!$F$8763+유형화!$G$74*hourly1!I7247/hourly1!$I$8763</f>
        <v>0.50898154781762173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443">
        <f>유형화!$F$71*hourly1!B7248/hourly1!$B$8763+유형화!$F$72*hourly1!C7248/hourly1!$C$8763+유형화!$F$73*hourly1!D7248/hourly1!$D$8763+유형화!$F$74*hourly1!E7248/hourly1!$E$8763</f>
        <v>78.270493359282014</v>
      </c>
      <c r="C7247" s="441">
        <f>hourly1!$F7248*유형화!$G$71/hourly1!$F$8763+유형화!$G$72*hourly1!$G7248/hourly1!$F$8763+유형화!$G$74*hourly1!I7248/hourly1!$I$8763</f>
        <v>0.39771904525461027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443">
        <f>유형화!$F$71*hourly1!B7249/hourly1!$B$8763+유형화!$F$72*hourly1!C7249/hourly1!$C$8763+유형화!$F$73*hourly1!D7249/hourly1!$D$8763+유형화!$F$74*hourly1!E7249/hourly1!$E$8763</f>
        <v>76.144362620786922</v>
      </c>
      <c r="C7248" s="441">
        <f>hourly1!$F7249*유형화!$G$71/hourly1!$F$8763+유형화!$G$72*hourly1!$G7249/hourly1!$F$8763+유형화!$G$74*hourly1!I7249/hourly1!$I$8763</f>
        <v>0.3182536431920488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443">
        <f>유형화!$F$71*hourly1!B7250/hourly1!$B$8763+유형화!$F$72*hourly1!C7250/hourly1!$C$8763+유형화!$F$73*hourly1!D7250/hourly1!$D$8763+유형화!$F$74*hourly1!E7250/hourly1!$E$8763</f>
        <v>75.48205877314463</v>
      </c>
      <c r="C7249" s="441">
        <f>hourly1!$F7250*유형화!$G$71/hourly1!$F$8763+유형화!$G$72*hourly1!$G7250/hourly1!$F$8763+유형화!$G$74*hourly1!I7250/hourly1!$I$8763</f>
        <v>0.29452024779192582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443">
        <f>유형화!$F$71*hourly1!B7251/hourly1!$B$8763+유형화!$F$72*hourly1!C7251/hourly1!$C$8763+유형화!$F$73*hourly1!D7251/hourly1!$D$8763+유형화!$F$74*hourly1!E7251/hourly1!$E$8763</f>
        <v>76.00625759432377</v>
      </c>
      <c r="C7250" s="441">
        <f>hourly1!$F7251*유형화!$G$71/hourly1!$F$8763+유형화!$G$72*hourly1!$G7251/hourly1!$F$8763+유형화!$G$74*hourly1!I7251/hourly1!$I$8763</f>
        <v>0.2516016088576834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443">
        <f>유형화!$F$71*hourly1!B7252/hourly1!$B$8763+유형화!$F$72*hourly1!C7252/hourly1!$C$8763+유형화!$F$73*hourly1!D7252/hourly1!$D$8763+유형화!$F$74*hourly1!E7252/hourly1!$E$8763</f>
        <v>76.174383066213451</v>
      </c>
      <c r="C7251" s="441">
        <f>hourly1!$F7252*유형화!$G$71/hourly1!$F$8763+유형화!$G$72*hourly1!$G7252/hourly1!$F$8763+유형화!$G$74*hourly1!I7252/hourly1!$I$8763</f>
        <v>0.23725420027997529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443">
        <f>유형화!$F$71*hourly1!B7253/hourly1!$B$8763+유형화!$F$72*hourly1!C7253/hourly1!$C$8763+유형화!$F$73*hourly1!D7253/hourly1!$D$8763+유형화!$F$74*hourly1!E7253/hourly1!$E$8763</f>
        <v>76.58134909076874</v>
      </c>
      <c r="C7252" s="441">
        <f>hourly1!$F7253*유형화!$G$71/hourly1!$F$8763+유형화!$G$72*hourly1!$G7253/hourly1!$F$8763+유형화!$G$74*hourly1!I7253/hourly1!$I$8763</f>
        <v>0.23418102471877955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443">
        <f>유형화!$F$71*hourly1!B7254/hourly1!$B$8763+유형화!$F$72*hourly1!C7254/hourly1!$C$8763+유형화!$F$73*hourly1!D7254/hourly1!$D$8763+유형화!$F$74*hourly1!E7254/hourly1!$E$8763</f>
        <v>76.794309601807143</v>
      </c>
      <c r="C7253" s="441">
        <f>hourly1!$F7254*유형화!$G$71/hourly1!$F$8763+유형화!$G$72*hourly1!$G7254/hourly1!$F$8763+유형화!$G$74*hourly1!I7254/hourly1!$I$8763</f>
        <v>0.23421771265465954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443">
        <f>유형화!$F$71*hourly1!B7255/hourly1!$B$8763+유형화!$F$72*hourly1!C7255/hourly1!$C$8763+유형화!$F$73*hourly1!D7255/hourly1!$D$8763+유형화!$F$74*hourly1!E7255/hourly1!$E$8763</f>
        <v>77.045327045853753</v>
      </c>
      <c r="C7254" s="441">
        <f>hourly1!$F7255*유형화!$G$71/hourly1!$F$8763+유형화!$G$72*hourly1!$G7255/hourly1!$F$8763+유형화!$G$74*hourly1!I7255/hourly1!$I$8763</f>
        <v>0.23244141014590733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443">
        <f>유형화!$F$71*hourly1!B7256/hourly1!$B$8763+유형화!$F$72*hourly1!C7256/hourly1!$C$8763+유형화!$F$73*hourly1!D7256/hourly1!$D$8763+유형화!$F$74*hourly1!E7256/hourly1!$E$8763</f>
        <v>78.228014067512191</v>
      </c>
      <c r="C7255" s="441">
        <f>hourly1!$F7256*유형화!$G$71/hourly1!$F$8763+유형화!$G$72*hourly1!$G7256/hourly1!$F$8763+유형화!$G$74*hourly1!I7256/hourly1!$I$8763</f>
        <v>0.37013608480061322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443">
        <f>유형화!$F$71*hourly1!B7257/hourly1!$B$8763+유형화!$F$72*hourly1!C7257/hourly1!$C$8763+유형화!$F$73*hourly1!D7257/hourly1!$D$8763+유형화!$F$74*hourly1!E7257/hourly1!$E$8763</f>
        <v>85.045251014106441</v>
      </c>
      <c r="C7256" s="441">
        <f>hourly1!$F7257*유형화!$G$71/hourly1!$F$8763+유형화!$G$72*hourly1!$G7257/hourly1!$F$8763+유형화!$G$74*hourly1!I7257/hourly1!$I$8763</f>
        <v>2.0644321426023575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443">
        <f>유형화!$F$71*hourly1!B7258/hourly1!$B$8763+유형화!$F$72*hourly1!C7258/hourly1!$C$8763+유형화!$F$73*hourly1!D7258/hourly1!$D$8763+유형화!$F$74*hourly1!E7258/hourly1!$E$8763</f>
        <v>202.46194022350699</v>
      </c>
      <c r="C7257" s="441">
        <f>hourly1!$F7258*유형화!$G$71/hourly1!$F$8763+유형화!$G$72*hourly1!$G7258/hourly1!$F$8763+유형화!$G$74*hourly1!I7258/hourly1!$I$8763</f>
        <v>2.2647360836223251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443">
        <f>유형화!$F$71*hourly1!B7259/hourly1!$B$8763+유형화!$F$72*hourly1!C7259/hourly1!$C$8763+유형화!$F$73*hourly1!D7259/hourly1!$D$8763+유형화!$F$74*hourly1!E7259/hourly1!$E$8763</f>
        <v>331.50464599126417</v>
      </c>
      <c r="C7258" s="441">
        <f>hourly1!$F7259*유형화!$G$71/hourly1!$F$8763+유형화!$G$72*hourly1!$G7259/hourly1!$F$8763+유형화!$G$74*hourly1!I7259/hourly1!$I$8763</f>
        <v>1.941254308083787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443">
        <f>유형화!$F$71*hourly1!B7260/hourly1!$B$8763+유형화!$F$72*hourly1!C7260/hourly1!$C$8763+유형화!$F$73*hourly1!D7260/hourly1!$D$8763+유형화!$F$74*hourly1!E7260/hourly1!$E$8763</f>
        <v>407.04737227865303</v>
      </c>
      <c r="C7259" s="441">
        <f>hourly1!$F7260*유형화!$G$71/hourly1!$F$8763+유형화!$G$72*hourly1!$G7260/hourly1!$F$8763+유형화!$G$74*hourly1!I7260/hourly1!$I$8763</f>
        <v>1.2507267742482799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443">
        <f>유형화!$F$71*hourly1!B7261/hourly1!$B$8763+유형화!$F$72*hourly1!C7261/hourly1!$C$8763+유형화!$F$73*hourly1!D7261/hourly1!$D$8763+유형화!$F$74*hourly1!E7261/hourly1!$E$8763</f>
        <v>484.04434757079406</v>
      </c>
      <c r="C7260" s="441">
        <f>hourly1!$F7261*유형화!$G$71/hourly1!$F$8763+유형화!$G$72*hourly1!$G7261/hourly1!$F$8763+유형화!$G$74*hourly1!I7261/hourly1!$I$8763</f>
        <v>0.56003520592259826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443">
        <f>유형화!$F$71*hourly1!B7262/hourly1!$B$8763+유형화!$F$72*hourly1!C7262/hourly1!$C$8763+유형화!$F$73*hourly1!D7262/hourly1!$D$8763+유형화!$F$74*hourly1!E7262/hourly1!$E$8763</f>
        <v>408.36696789008892</v>
      </c>
      <c r="C7261" s="441">
        <f>hourly1!$F7262*유형화!$G$71/hourly1!$F$8763+유형화!$G$72*hourly1!$G7262/hourly1!$F$8763+유형화!$G$74*hourly1!I7262/hourly1!$I$8763</f>
        <v>0.38697342172084992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443">
        <f>유형화!$F$71*hourly1!B7263/hourly1!$B$8763+유형화!$F$72*hourly1!C7263/hourly1!$C$8763+유형화!$F$73*hourly1!D7263/hourly1!$D$8763+유형화!$F$74*hourly1!E7263/hourly1!$E$8763</f>
        <v>239.66400908847254</v>
      </c>
      <c r="C7262" s="441">
        <f>hourly1!$F7263*유형화!$G$71/hourly1!$F$8763+유형화!$G$72*hourly1!$G7263/hourly1!$F$8763+유형화!$G$74*hourly1!I7263/hourly1!$I$8763</f>
        <v>0.46904967071130421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443">
        <f>유형화!$F$71*hourly1!B7264/hourly1!$B$8763+유형화!$F$72*hourly1!C7264/hourly1!$C$8763+유형화!$F$73*hourly1!D7264/hourly1!$D$8763+유형화!$F$74*hourly1!E7264/hourly1!$E$8763</f>
        <v>325.45092735874198</v>
      </c>
      <c r="C7263" s="441">
        <f>hourly1!$F7264*유형화!$G$71/hourly1!$F$8763+유형화!$G$72*hourly1!$G7264/hourly1!$F$8763+유형화!$G$74*hourly1!I7264/hourly1!$I$8763</f>
        <v>0.44120001018788568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443">
        <f>유형화!$F$71*hourly1!B7265/hourly1!$B$8763+유형화!$F$72*hourly1!C7265/hourly1!$C$8763+유형화!$F$73*hourly1!D7265/hourly1!$D$8763+유형화!$F$74*hourly1!E7265/hourly1!$E$8763</f>
        <v>475.6496428695541</v>
      </c>
      <c r="C7264" s="441">
        <f>hourly1!$F7265*유형화!$G$71/hourly1!$F$8763+유형화!$G$72*hourly1!$G7265/hourly1!$F$8763+유형화!$G$74*hourly1!I7265/hourly1!$I$8763</f>
        <v>0.34582016987642028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443">
        <f>유형화!$F$71*hourly1!B7266/hourly1!$B$8763+유형화!$F$72*hourly1!C7266/hourly1!$C$8763+유형화!$F$73*hourly1!D7266/hourly1!$D$8763+유형화!$F$74*hourly1!E7266/hourly1!$E$8763</f>
        <v>400.03392973492407</v>
      </c>
      <c r="C7265" s="441">
        <f>hourly1!$F7266*유형화!$G$71/hourly1!$F$8763+유형화!$G$72*hourly1!$G7266/hourly1!$F$8763+유형화!$G$74*hourly1!I7266/hourly1!$I$8763</f>
        <v>0.32996916233979745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443">
        <f>유형화!$F$71*hourly1!B7267/hourly1!$B$8763+유형화!$F$72*hourly1!C7267/hourly1!$C$8763+유형화!$F$73*hourly1!D7267/hourly1!$D$8763+유형화!$F$74*hourly1!E7267/hourly1!$E$8763</f>
        <v>343.58851616038629</v>
      </c>
      <c r="C7266" s="441">
        <f>hourly1!$F7267*유형화!$G$71/hourly1!$F$8763+유형화!$G$72*hourly1!$G7267/hourly1!$F$8763+유형화!$G$74*hourly1!I7267/hourly1!$I$8763</f>
        <v>0.34588954342790179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443">
        <f>유형화!$F$71*hourly1!B7268/hourly1!$B$8763+유형화!$F$72*hourly1!C7268/hourly1!$C$8763+유형화!$F$73*hourly1!D7268/hourly1!$D$8763+유형화!$F$74*hourly1!E7268/hourly1!$E$8763</f>
        <v>193.76820856958611</v>
      </c>
      <c r="C7267" s="441">
        <f>hourly1!$F7268*유형화!$G$71/hourly1!$F$8763+유형화!$G$72*hourly1!$G7268/hourly1!$F$8763+유형화!$G$74*hourly1!I7268/hourly1!$I$8763</f>
        <v>0.44316854535240546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443">
        <f>유형화!$F$71*hourly1!B7269/hourly1!$B$8763+유형화!$F$72*hourly1!C7269/hourly1!$C$8763+유형화!$F$73*hourly1!D7269/hourly1!$D$8763+유형화!$F$74*hourly1!E7269/hourly1!$E$8763</f>
        <v>143.45413973950562</v>
      </c>
      <c r="C7268" s="441">
        <f>hourly1!$F7269*유형화!$G$71/hourly1!$F$8763+유형화!$G$72*hourly1!$G7269/hourly1!$F$8763+유형화!$G$74*hourly1!I7269/hourly1!$I$8763</f>
        <v>0.53295532499927822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443">
        <f>유형화!$F$71*hourly1!B7270/hourly1!$B$8763+유형화!$F$72*hourly1!C7270/hourly1!$C$8763+유형화!$F$73*hourly1!D7270/hourly1!$D$8763+유형화!$F$74*hourly1!E7270/hourly1!$E$8763</f>
        <v>151.57902169321278</v>
      </c>
      <c r="C7269" s="441">
        <f>hourly1!$F7270*유형화!$G$71/hourly1!$F$8763+유형화!$G$72*hourly1!$G7270/hourly1!$F$8763+유형화!$G$74*hourly1!I7270/hourly1!$I$8763</f>
        <v>0.53698511574808772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443">
        <f>유형화!$F$71*hourly1!B7271/hourly1!$B$8763+유형화!$F$72*hourly1!C7271/hourly1!$C$8763+유형화!$F$73*hourly1!D7271/hourly1!$D$8763+유형화!$F$74*hourly1!E7271/hourly1!$E$8763</f>
        <v>80.399719274916777</v>
      </c>
      <c r="C7270" s="441">
        <f>hourly1!$F7271*유형화!$G$71/hourly1!$F$8763+유형화!$G$72*hourly1!$G7271/hourly1!$F$8763+유형화!$G$74*hourly1!I7271/hourly1!$I$8763</f>
        <v>0.66691450072802749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443">
        <f>유형화!$F$71*hourly1!B7272/hourly1!$B$8763+유형화!$F$72*hourly1!C7272/hourly1!$C$8763+유형화!$F$73*hourly1!D7272/hourly1!$D$8763+유형화!$F$74*hourly1!E7272/hourly1!$E$8763</f>
        <v>78.515358368524218</v>
      </c>
      <c r="C7271" s="441">
        <f>hourly1!$F7272*유형화!$G$71/hourly1!$F$8763+유형화!$G$72*hourly1!$G7272/hourly1!$F$8763+유형화!$G$74*hourly1!I7272/hourly1!$I$8763</f>
        <v>0.39778302173783892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443">
        <f>유형화!$F$71*hourly1!B7273/hourly1!$B$8763+유형화!$F$72*hourly1!C7273/hourly1!$C$8763+유형화!$F$73*hourly1!D7273/hourly1!$D$8763+유형화!$F$74*hourly1!E7273/hourly1!$E$8763</f>
        <v>76.959171557754857</v>
      </c>
      <c r="C7272" s="441">
        <f>hourly1!$F7273*유형화!$G$71/hourly1!$F$8763+유형화!$G$72*hourly1!$G7273/hourly1!$F$8763+유형화!$G$74*hourly1!I7273/hourly1!$I$8763</f>
        <v>0.31829578883739845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443">
        <f>유형화!$F$71*hourly1!B7274/hourly1!$B$8763+유형화!$F$72*hourly1!C7274/hourly1!$C$8763+유형화!$F$73*hourly1!D7274/hourly1!$D$8763+유형화!$F$74*hourly1!E7274/hourly1!$E$8763</f>
        <v>76.377129018697502</v>
      </c>
      <c r="C7273" s="441">
        <f>hourly1!$F7274*유형화!$G$71/hourly1!$F$8763+유형화!$G$72*hourly1!$G7274/hourly1!$F$8763+유형화!$G$74*hourly1!I7274/hourly1!$I$8763</f>
        <v>0.29455638995685873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443">
        <f>유형화!$F$71*hourly1!B7275/hourly1!$B$8763+유형화!$F$72*hourly1!C7275/hourly1!$C$8763+유형화!$F$73*hourly1!D7275/hourly1!$D$8763+유형화!$F$74*hourly1!E7275/hourly1!$E$8763</f>
        <v>76.869745657209563</v>
      </c>
      <c r="C7274" s="441">
        <f>hourly1!$F7275*유형화!$G$71/hourly1!$F$8763+유형화!$G$72*hourly1!$G7275/hourly1!$F$8763+유형화!$G$74*hourly1!I7275/hourly1!$I$8763</f>
        <v>0.25163023151179142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443">
        <f>유형화!$F$71*hourly1!B7276/hourly1!$B$8763+유형화!$F$72*hourly1!C7276/hourly1!$C$8763+유형화!$F$73*hourly1!D7276/hourly1!$D$8763+유형화!$F$74*hourly1!E7276/hourly1!$E$8763</f>
        <v>77.000307149264856</v>
      </c>
      <c r="C7275" s="441">
        <f>hourly1!$F7276*유형화!$G$71/hourly1!$F$8763+유형화!$G$72*hourly1!$G7276/hourly1!$F$8763+유형화!$G$74*hourly1!I7276/hourly1!$I$8763</f>
        <v>0.23728991795639387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443">
        <f>유형화!$F$71*hourly1!B7277/hourly1!$B$8763+유형화!$F$72*hourly1!C7277/hourly1!$C$8763+유형화!$F$73*hourly1!D7277/hourly1!$D$8763+유형화!$F$74*hourly1!E7277/hourly1!$E$8763</f>
        <v>77.353602897017026</v>
      </c>
      <c r="C7276" s="441">
        <f>hourly1!$F7277*유형화!$G$71/hourly1!$F$8763+유형화!$G$72*hourly1!$G7277/hourly1!$F$8763+유형화!$G$74*hourly1!I7277/hourly1!$I$8763</f>
        <v>0.23427241103178956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443">
        <f>유형화!$F$71*hourly1!B7278/hourly1!$B$8763+유형화!$F$72*hourly1!C7278/hourly1!$C$8763+유형화!$F$73*hourly1!D7278/hourly1!$D$8763+유형화!$F$74*hourly1!E7278/hourly1!$E$8763</f>
        <v>77.582096172966118</v>
      </c>
      <c r="C7277" s="441">
        <f>hourly1!$F7278*유형화!$G$71/hourly1!$F$8763+유형화!$G$72*hourly1!$G7278/hourly1!$F$8763+유형화!$G$74*hourly1!I7278/hourly1!$I$8763</f>
        <v>0.23432001438660899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443">
        <f>유형화!$F$71*hourly1!B7279/hourly1!$B$8763+유형화!$F$72*hourly1!C7279/hourly1!$C$8763+유형화!$F$73*hourly1!D7279/hourly1!$D$8763+유형화!$F$74*hourly1!E7279/hourly1!$E$8763</f>
        <v>77.734380784211453</v>
      </c>
      <c r="C7278" s="441">
        <f>hourly1!$F7279*유형화!$G$71/hourly1!$F$8763+유형화!$G$72*hourly1!$G7279/hourly1!$F$8763+유형화!$G$74*hourly1!I7279/hourly1!$I$8763</f>
        <v>0.23250132366764184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443">
        <f>유형화!$F$71*hourly1!B7280/hourly1!$B$8763+유형화!$F$72*hourly1!C7280/hourly1!$C$8763+유형화!$F$73*hourly1!D7280/hourly1!$D$8763+유형화!$F$74*hourly1!E7280/hourly1!$E$8763</f>
        <v>78.935079556452934</v>
      </c>
      <c r="C7279" s="441">
        <f>hourly1!$F7280*유형화!$G$71/hourly1!$F$8763+유형화!$G$72*hourly1!$G7280/hourly1!$F$8763+유형화!$G$74*hourly1!I7280/hourly1!$I$8763</f>
        <v>0.37022061865617728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443">
        <f>유형화!$F$71*hourly1!B7281/hourly1!$B$8763+유형화!$F$72*hourly1!C7281/hourly1!$C$8763+유형화!$F$73*hourly1!D7281/hourly1!$D$8763+유형화!$F$74*hourly1!E7281/hourly1!$E$8763</f>
        <v>85.711804284038408</v>
      </c>
      <c r="C7280" s="441">
        <f>hourly1!$F7281*유형화!$G$71/hourly1!$F$8763+유형화!$G$72*hourly1!$G7281/hourly1!$F$8763+유형화!$G$74*hourly1!I7281/hourly1!$I$8763</f>
        <v>2.5296047276693412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443">
        <f>유형화!$F$71*hourly1!B7282/hourly1!$B$8763+유형화!$F$72*hourly1!C7282/hourly1!$C$8763+유형화!$F$73*hourly1!D7282/hourly1!$D$8763+유형화!$F$74*hourly1!E7282/hourly1!$E$8763</f>
        <v>204.27582778577616</v>
      </c>
      <c r="C7281" s="441">
        <f>hourly1!$F7282*유형화!$G$71/hourly1!$F$8763+유형화!$G$72*hourly1!$G7282/hourly1!$F$8763+유형화!$G$74*hourly1!I7282/hourly1!$I$8763</f>
        <v>2.797709732790703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443">
        <f>유형화!$F$71*hourly1!B7283/hourly1!$B$8763+유형화!$F$72*hourly1!C7283/hourly1!$C$8763+유형화!$F$73*hourly1!D7283/hourly1!$D$8763+유형화!$F$74*hourly1!E7283/hourly1!$E$8763</f>
        <v>333.5383954090056</v>
      </c>
      <c r="C7282" s="441">
        <f>hourly1!$F7283*유형화!$G$71/hourly1!$F$8763+유형화!$G$72*hourly1!$G7283/hourly1!$F$8763+유형화!$G$74*hourly1!I7283/hourly1!$I$8763</f>
        <v>2.5096238107357545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443">
        <f>유형화!$F$71*hourly1!B7284/hourly1!$B$8763+유형화!$F$72*hourly1!C7284/hourly1!$C$8763+유형화!$F$73*hourly1!D7284/hourly1!$D$8763+유형화!$F$74*hourly1!E7284/hourly1!$E$8763</f>
        <v>409.39755971453258</v>
      </c>
      <c r="C7283" s="441">
        <f>hourly1!$F7284*유형화!$G$71/hourly1!$F$8763+유형화!$G$72*hourly1!$G7284/hourly1!$F$8763+유형화!$G$74*hourly1!I7284/hourly1!$I$8763</f>
        <v>2.0433637467363042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443">
        <f>유형화!$F$71*hourly1!B7285/hourly1!$B$8763+유형화!$F$72*hourly1!C7285/hourly1!$C$8763+유형화!$F$73*hourly1!D7285/hourly1!$D$8763+유형화!$F$74*hourly1!E7285/hourly1!$E$8763</f>
        <v>485.45975359101942</v>
      </c>
      <c r="C7284" s="441">
        <f>hourly1!$F7285*유형화!$G$71/hourly1!$F$8763+유형화!$G$72*hourly1!$G7285/hourly1!$F$8763+유형화!$G$74*hourly1!I7285/hourly1!$I$8763</f>
        <v>1.6711466267931103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443">
        <f>유형화!$F$71*hourly1!B7286/hourly1!$B$8763+유형화!$F$72*hourly1!C7286/hourly1!$C$8763+유형화!$F$73*hourly1!D7286/hourly1!$D$8763+유형화!$F$74*hourly1!E7286/hourly1!$E$8763</f>
        <v>409.59619876836661</v>
      </c>
      <c r="C7285" s="441">
        <f>hourly1!$F7286*유형화!$G$71/hourly1!$F$8763+유형화!$G$72*hourly1!$G7286/hourly1!$F$8763+유형화!$G$74*hourly1!I7286/hourly1!$I$8763</f>
        <v>1.4905640583008355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443">
        <f>유형화!$F$71*hourly1!B7287/hourly1!$B$8763+유형화!$F$72*hourly1!C7287/hourly1!$C$8763+유형화!$F$73*hourly1!D7287/hourly1!$D$8763+유형화!$F$74*hourly1!E7287/hourly1!$E$8763</f>
        <v>241.81965065831761</v>
      </c>
      <c r="C7286" s="441">
        <f>hourly1!$F7287*유형화!$G$71/hourly1!$F$8763+유형화!$G$72*hourly1!$G7287/hourly1!$F$8763+유형화!$G$74*hourly1!I7287/hourly1!$I$8763</f>
        <v>0.64276128618724804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443">
        <f>유형화!$F$71*hourly1!B7288/hourly1!$B$8763+유형화!$F$72*hourly1!C7288/hourly1!$C$8763+유형화!$F$73*hourly1!D7288/hourly1!$D$8763+유형화!$F$74*hourly1!E7288/hourly1!$E$8763</f>
        <v>326.41692598211705</v>
      </c>
      <c r="C7287" s="441">
        <f>hourly1!$F7288*유형화!$G$71/hourly1!$F$8763+유형화!$G$72*hourly1!$G7288/hourly1!$F$8763+유형화!$G$74*hourly1!I7288/hourly1!$I$8763</f>
        <v>1.0108449795429315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443">
        <f>유형화!$F$71*hourly1!B7289/hourly1!$B$8763+유형화!$F$72*hourly1!C7289/hourly1!$C$8763+유형화!$F$73*hourly1!D7289/hourly1!$D$8763+유형화!$F$74*hourly1!E7289/hourly1!$E$8763</f>
        <v>475.94160860657098</v>
      </c>
      <c r="C7288" s="441">
        <f>hourly1!$F7289*유형화!$G$71/hourly1!$F$8763+유형화!$G$72*hourly1!$G7289/hourly1!$F$8763+유형화!$G$74*hourly1!I7289/hourly1!$I$8763</f>
        <v>0.96566648504091657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443">
        <f>유형화!$F$71*hourly1!B7290/hourly1!$B$8763+유형화!$F$72*hourly1!C7290/hourly1!$C$8763+유형화!$F$73*hourly1!D7290/hourly1!$D$8763+유형화!$F$74*hourly1!E7290/hourly1!$E$8763</f>
        <v>400.40603828216683</v>
      </c>
      <c r="C7289" s="441">
        <f>hourly1!$F7290*유형화!$G$71/hourly1!$F$8763+유형화!$G$72*hourly1!$G7290/hourly1!$F$8763+유형화!$G$74*hourly1!I7290/hourly1!$I$8763</f>
        <v>0.89868244004714248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443">
        <f>유형화!$F$71*hourly1!B7291/hourly1!$B$8763+유형화!$F$72*hourly1!C7291/hourly1!$C$8763+유형화!$F$73*hourly1!D7291/hourly1!$D$8763+유형화!$F$74*hourly1!E7291/hourly1!$E$8763</f>
        <v>344.34880163236551</v>
      </c>
      <c r="C7290" s="441">
        <f>hourly1!$F7291*유형화!$G$71/hourly1!$F$8763+유형화!$G$72*hourly1!$G7291/hourly1!$F$8763+유형화!$G$74*hourly1!I7291/hourly1!$I$8763</f>
        <v>1.0061770006334598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443">
        <f>유형화!$F$71*hourly1!B7292/hourly1!$B$8763+유형화!$F$72*hourly1!C7292/hourly1!$C$8763+유형화!$F$73*hourly1!D7292/hourly1!$D$8763+유형화!$F$74*hourly1!E7292/hourly1!$E$8763</f>
        <v>196.44464094780267</v>
      </c>
      <c r="C7291" s="441">
        <f>hourly1!$F7292*유형화!$G$71/hourly1!$F$8763+유형화!$G$72*hourly1!$G7292/hourly1!$F$8763+유형화!$G$74*hourly1!I7292/hourly1!$I$8763</f>
        <v>1.2794253511591025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443">
        <f>유형화!$F$71*hourly1!B7293/hourly1!$B$8763+유형화!$F$72*hourly1!C7293/hourly1!$C$8763+유형화!$F$73*hourly1!D7293/hourly1!$D$8763+유형화!$F$74*hourly1!E7293/hourly1!$E$8763</f>
        <v>145.08036856037123</v>
      </c>
      <c r="C7292" s="441">
        <f>hourly1!$F7293*유형화!$G$71/hourly1!$F$8763+유형화!$G$72*hourly1!$G7293/hourly1!$F$8763+유형화!$G$74*hourly1!I7293/hourly1!$I$8763</f>
        <v>0.94910621783809301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443">
        <f>유형화!$F$71*hourly1!B7294/hourly1!$B$8763+유형화!$F$72*hourly1!C7294/hourly1!$C$8763+유형화!$F$73*hourly1!D7294/hourly1!$D$8763+유형화!$F$74*hourly1!E7294/hourly1!$E$8763</f>
        <v>153.57295566229701</v>
      </c>
      <c r="C7293" s="441">
        <f>hourly1!$F7294*유형화!$G$71/hourly1!$F$8763+유형화!$G$72*hourly1!$G7294/hourly1!$F$8763+유형화!$G$74*hourly1!I7294/hourly1!$I$8763</f>
        <v>0.94812043422542491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443">
        <f>유형화!$F$71*hourly1!B7295/hourly1!$B$8763+유형화!$F$72*hourly1!C7295/hourly1!$C$8763+유형화!$F$73*hourly1!D7295/hourly1!$D$8763+유형화!$F$74*hourly1!E7295/hourly1!$E$8763</f>
        <v>82.737928896658545</v>
      </c>
      <c r="C7294" s="441">
        <f>hourly1!$F7295*유형화!$G$71/hourly1!$F$8763+유형화!$G$72*hourly1!$G7295/hourly1!$F$8763+유형화!$G$74*hourly1!I7295/hourly1!$I$8763</f>
        <v>1.7522381230715736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443">
        <f>유형화!$F$71*hourly1!B7296/hourly1!$B$8763+유형화!$F$72*hourly1!C7296/hourly1!$C$8763+유형화!$F$73*hourly1!D7296/hourly1!$D$8763+유형화!$F$74*hourly1!E7296/hourly1!$E$8763</f>
        <v>80.986774365696391</v>
      </c>
      <c r="C7295" s="441">
        <f>hourly1!$F7296*유형화!$G$71/hourly1!$F$8763+유형화!$G$72*hourly1!$G7296/hourly1!$F$8763+유형화!$G$74*hourly1!I7296/hourly1!$I$8763</f>
        <v>0.39799926831527338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443">
        <f>유형화!$F$71*hourly1!B7297/hourly1!$B$8763+유형화!$F$72*hourly1!C7297/hourly1!$C$8763+유형화!$F$73*hourly1!D7297/hourly1!$D$8763+유형화!$F$74*hourly1!E7297/hourly1!$E$8763</f>
        <v>79.159652906683021</v>
      </c>
      <c r="C7296" s="441">
        <f>hourly1!$F7297*유형화!$G$71/hourly1!$F$8763+유형화!$G$72*hourly1!$G7297/hourly1!$F$8763+유형화!$G$74*hourly1!I7297/hourly1!$I$8763</f>
        <v>0.31843295926873799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443">
        <f>유형화!$F$71*hourly1!B7298/hourly1!$B$8763+유형화!$F$72*hourly1!C7298/hourly1!$C$8763+유형화!$F$73*hourly1!D7298/hourly1!$D$8763+유형화!$F$74*hourly1!E7298/hourly1!$E$8763</f>
        <v>78.386842229279338</v>
      </c>
      <c r="C7297" s="441">
        <f>hourly1!$F7298*유형화!$G$71/hourly1!$F$8763+유형화!$G$72*hourly1!$G7298/hourly1!$F$8763+유형화!$G$74*hourly1!I7298/hourly1!$I$8763</f>
        <v>0.29467451904627051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443">
        <f>유형화!$F$71*hourly1!B7299/hourly1!$B$8763+유형화!$F$72*hourly1!C7299/hourly1!$C$8763+유형화!$F$73*hourly1!D7299/hourly1!$D$8763+유형화!$F$74*hourly1!E7299/hourly1!$E$8763</f>
        <v>78.581203237873552</v>
      </c>
      <c r="C7298" s="441">
        <f>hourly1!$F7299*유형화!$G$71/hourly1!$F$8763+유형화!$G$72*hourly1!$G7299/hourly1!$F$8763+유형화!$G$74*hourly1!I7299/hourly1!$I$8763</f>
        <v>0.25171670588627865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443">
        <f>유형화!$F$71*hourly1!B7300/hourly1!$B$8763+유형화!$F$72*hourly1!C7300/hourly1!$C$8763+유형화!$F$73*hourly1!D7300/hourly1!$D$8763+유형화!$F$74*hourly1!E7300/hourly1!$E$8763</f>
        <v>78.468170023096178</v>
      </c>
      <c r="C7299" s="441">
        <f>hourly1!$F7300*유형화!$G$71/hourly1!$F$8763+유형화!$G$72*hourly1!$G7300/hourly1!$F$8763+유형화!$G$74*hourly1!I7300/hourly1!$I$8763</f>
        <v>0.23738700454373904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443">
        <f>유형화!$F$71*hourly1!B7301/hourly1!$B$8763+유형화!$F$72*hourly1!C7301/hourly1!$C$8763+유형화!$F$73*hourly1!D7301/hourly1!$D$8763+유형화!$F$74*hourly1!E7301/hourly1!$E$8763</f>
        <v>78.674508845828129</v>
      </c>
      <c r="C7300" s="441">
        <f>hourly1!$F7301*유형화!$G$71/hourly1!$F$8763+유형화!$G$72*hourly1!$G7301/hourly1!$F$8763+유형화!$G$74*hourly1!I7301/hourly1!$I$8763</f>
        <v>0.23452516362145498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443">
        <f>유형화!$F$71*hourly1!B7302/hourly1!$B$8763+유형화!$F$72*hourly1!C7302/hourly1!$C$8763+유형화!$F$73*hourly1!D7302/hourly1!$D$8763+유형화!$F$74*hourly1!E7302/hourly1!$E$8763</f>
        <v>78.754746454741252</v>
      </c>
      <c r="C7301" s="441">
        <f>hourly1!$F7302*유형화!$G$71/hourly1!$F$8763+유형화!$G$72*hourly1!$G7302/hourly1!$F$8763+유형화!$G$74*hourly1!I7302/hourly1!$I$8763</f>
        <v>0.23457119030464987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443">
        <f>유형화!$F$71*hourly1!B7303/hourly1!$B$8763+유형화!$F$72*hourly1!C7303/hourly1!$C$8763+유형화!$F$73*hourly1!D7303/hourly1!$D$8763+유형화!$F$74*hourly1!E7303/hourly1!$E$8763</f>
        <v>78.847345812475581</v>
      </c>
      <c r="C7302" s="441">
        <f>hourly1!$F7303*유형화!$G$71/hourly1!$F$8763+유형화!$G$72*hourly1!$G7303/hourly1!$F$8763+유형화!$G$74*hourly1!I7303/hourly1!$I$8763</f>
        <v>0.23265074362468008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443">
        <f>유형화!$F$71*hourly1!B7304/hourly1!$B$8763+유형화!$F$72*hourly1!C7304/hourly1!$C$8763+유형화!$F$73*hourly1!D7304/hourly1!$D$8763+유형화!$F$74*hourly1!E7304/hourly1!$E$8763</f>
        <v>79.994606564697776</v>
      </c>
      <c r="C7303" s="441">
        <f>hourly1!$F7304*유형화!$G$71/hourly1!$F$8763+유형화!$G$72*hourly1!$G7304/hourly1!$F$8763+유형화!$G$74*hourly1!I7304/hourly1!$I$8763</f>
        <v>0.37039459830582999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443">
        <f>유형화!$F$71*hourly1!B7305/hourly1!$B$8763+유형화!$F$72*hourly1!C7305/hourly1!$C$8763+유형화!$F$73*hourly1!D7305/hourly1!$D$8763+유형화!$F$74*hourly1!E7305/hourly1!$E$8763</f>
        <v>86.673731303794952</v>
      </c>
      <c r="C7304" s="441">
        <f>hourly1!$F7305*유형화!$G$71/hourly1!$F$8763+유형화!$G$72*hourly1!$G7305/hourly1!$F$8763+유형화!$G$74*hourly1!I7305/hourly1!$I$8763</f>
        <v>3.6831102409528382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443">
        <f>유형화!$F$71*hourly1!B7306/hourly1!$B$8763+유형화!$F$72*hourly1!C7306/hourly1!$C$8763+유형화!$F$73*hourly1!D7306/hourly1!$D$8763+유형화!$F$74*hourly1!E7306/hourly1!$E$8763</f>
        <v>223.49396750340438</v>
      </c>
      <c r="C7305" s="441">
        <f>hourly1!$F7306*유형화!$G$71/hourly1!$F$8763+유형화!$G$72*hourly1!$G7306/hourly1!$F$8763+유형화!$G$74*hourly1!I7306/hourly1!$I$8763</f>
        <v>3.8904330389157598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443">
        <f>유형화!$F$71*hourly1!B7307/hourly1!$B$8763+유형화!$F$72*hourly1!C7307/hourly1!$C$8763+유형화!$F$73*hourly1!D7307/hourly1!$D$8763+유형화!$F$74*hourly1!E7307/hourly1!$E$8763</f>
        <v>362.52422688893824</v>
      </c>
      <c r="C7306" s="441">
        <f>hourly1!$F7307*유형화!$G$71/hourly1!$F$8763+유형화!$G$72*hourly1!$G7307/hourly1!$F$8763+유형화!$G$74*hourly1!I7307/hourly1!$I$8763</f>
        <v>3.6218800164881535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443">
        <f>유형화!$F$71*hourly1!B7308/hourly1!$B$8763+유형화!$F$72*hourly1!C7308/hourly1!$C$8763+유형화!$F$73*hourly1!D7308/hourly1!$D$8763+유형화!$F$74*hourly1!E7308/hourly1!$E$8763</f>
        <v>447.76401043673911</v>
      </c>
      <c r="C7307" s="441">
        <f>hourly1!$F7308*유형화!$G$71/hourly1!$F$8763+유형화!$G$72*hourly1!$G7308/hourly1!$F$8763+유형화!$G$74*hourly1!I7308/hourly1!$I$8763</f>
        <v>3.1520542489684784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443">
        <f>유형화!$F$71*hourly1!B7309/hourly1!$B$8763+유형화!$F$72*hourly1!C7309/hourly1!$C$8763+유형화!$F$73*hourly1!D7309/hourly1!$D$8763+유형화!$F$74*hourly1!E7309/hourly1!$E$8763</f>
        <v>532.64918449738343</v>
      </c>
      <c r="C7308" s="441">
        <f>hourly1!$F7309*유형화!$G$71/hourly1!$F$8763+유형화!$G$72*hourly1!$G7309/hourly1!$F$8763+유형화!$G$74*hourly1!I7309/hourly1!$I$8763</f>
        <v>2.7682597505683302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443">
        <f>유형화!$F$71*hourly1!B7310/hourly1!$B$8763+유형화!$F$72*hourly1!C7310/hourly1!$C$8763+유형화!$F$73*hourly1!D7310/hourly1!$D$8763+유형화!$F$74*hourly1!E7310/hourly1!$E$8763</f>
        <v>446.39013834585427</v>
      </c>
      <c r="C7309" s="441">
        <f>hourly1!$F7310*유형화!$G$71/hourly1!$F$8763+유형화!$G$72*hourly1!$G7310/hourly1!$F$8763+유형화!$G$74*hourly1!I7310/hourly1!$I$8763</f>
        <v>2.454527505944101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443">
        <f>유형화!$F$71*hourly1!B7311/hourly1!$B$8763+유형화!$F$72*hourly1!C7311/hourly1!$C$8763+유형화!$F$73*hourly1!D7311/hourly1!$D$8763+유형화!$F$74*hourly1!E7311/hourly1!$E$8763</f>
        <v>250.00043609523937</v>
      </c>
      <c r="C7310" s="441">
        <f>hourly1!$F7311*유형화!$G$71/hourly1!$F$8763+유형화!$G$72*hourly1!$G7311/hourly1!$F$8763+유형화!$G$74*hourly1!I7311/hourly1!$I$8763</f>
        <v>1.5204054189334115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443">
        <f>유형화!$F$71*hourly1!B7312/hourly1!$B$8763+유형화!$F$72*hourly1!C7312/hourly1!$C$8763+유형화!$F$73*hourly1!D7312/hourly1!$D$8763+유형화!$F$74*hourly1!E7312/hourly1!$E$8763</f>
        <v>353.49154482748543</v>
      </c>
      <c r="C7311" s="441">
        <f>hourly1!$F7312*유형화!$G$71/hourly1!$F$8763+유형화!$G$72*hourly1!$G7312/hourly1!$F$8763+유형화!$G$74*hourly1!I7312/hourly1!$I$8763</f>
        <v>1.9422741114188171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443">
        <f>유형화!$F$71*hourly1!B7313/hourly1!$B$8763+유형화!$F$72*hourly1!C7313/hourly1!$C$8763+유형화!$F$73*hourly1!D7313/hourly1!$D$8763+유형화!$F$74*hourly1!E7313/hourly1!$E$8763</f>
        <v>521.41124438772454</v>
      </c>
      <c r="C7312" s="441">
        <f>hourly1!$F7313*유형화!$G$71/hourly1!$F$8763+유형화!$G$72*hourly1!$G7313/hourly1!$F$8763+유형화!$G$74*hourly1!I7313/hourly1!$I$8763</f>
        <v>1.932684430750742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443">
        <f>유형화!$F$71*hourly1!B7314/hourly1!$B$8763+유형화!$F$72*hourly1!C7314/hourly1!$C$8763+유형화!$F$73*hourly1!D7314/hourly1!$D$8763+유형화!$F$74*hourly1!E7314/hourly1!$E$8763</f>
        <v>437.08904917573466</v>
      </c>
      <c r="C7313" s="441">
        <f>hourly1!$F7314*유형화!$G$71/hourly1!$F$8763+유형화!$G$72*hourly1!$G7314/hourly1!$F$8763+유형화!$G$74*hourly1!I7314/hourly1!$I$8763</f>
        <v>1.9510817629610813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443">
        <f>유형화!$F$71*hourly1!B7315/hourly1!$B$8763+유형화!$F$72*hourly1!C7315/hourly1!$C$8763+유형화!$F$73*hourly1!D7315/hourly1!$D$8763+유형화!$F$74*hourly1!E7315/hourly1!$E$8763</f>
        <v>381.58244596106078</v>
      </c>
      <c r="C7314" s="441">
        <f>hourly1!$F7315*유형화!$G$71/hourly1!$F$8763+유형화!$G$72*hourly1!$G7315/hourly1!$F$8763+유형화!$G$74*hourly1!I7315/hourly1!$I$8763</f>
        <v>2.0803792664668639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443">
        <f>유형화!$F$71*hourly1!B7316/hourly1!$B$8763+유형화!$F$72*hourly1!C7316/hourly1!$C$8763+유형화!$F$73*hourly1!D7316/hourly1!$D$8763+유형화!$F$74*hourly1!E7316/hourly1!$E$8763</f>
        <v>215.9135374130874</v>
      </c>
      <c r="C7315" s="441">
        <f>hourly1!$F7316*유형화!$G$71/hourly1!$F$8763+유형화!$G$72*hourly1!$G7316/hourly1!$F$8763+유형화!$G$74*hourly1!I7316/hourly1!$I$8763</f>
        <v>2.4214413551081142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443">
        <f>유형화!$F$71*hourly1!B7317/hourly1!$B$8763+유형화!$F$72*hourly1!C7317/hourly1!$C$8763+유형화!$F$73*hourly1!D7317/hourly1!$D$8763+유형화!$F$74*hourly1!E7317/hourly1!$E$8763</f>
        <v>146.4098253507749</v>
      </c>
      <c r="C7316" s="441">
        <f>hourly1!$F7317*유형화!$G$71/hourly1!$F$8763+유형화!$G$72*hourly1!$G7317/hourly1!$F$8763+유형화!$G$74*hourly1!I7317/hourly1!$I$8763</f>
        <v>1.8148974184403022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443">
        <f>유형화!$F$71*hourly1!B7318/hourly1!$B$8763+유형화!$F$72*hourly1!C7318/hourly1!$C$8763+유형화!$F$73*hourly1!D7318/hourly1!$D$8763+유형화!$F$74*hourly1!E7318/hourly1!$E$8763</f>
        <v>154.60203333218777</v>
      </c>
      <c r="C7317" s="441">
        <f>hourly1!$F7318*유형화!$G$71/hourly1!$F$8763+유형화!$G$72*hourly1!$G7318/hourly1!$F$8763+유형화!$G$74*hourly1!I7318/hourly1!$I$8763</f>
        <v>1.6479726466136366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443">
        <f>유형화!$F$71*hourly1!B7319/hourly1!$B$8763+유형화!$F$72*hourly1!C7319/hourly1!$C$8763+유형화!$F$73*hourly1!D7319/hourly1!$D$8763+유형화!$F$74*hourly1!E7319/hourly1!$E$8763</f>
        <v>83.446449545449013</v>
      </c>
      <c r="C7318" s="441">
        <f>hourly1!$F7319*유형화!$G$71/hourly1!$F$8763+유형화!$G$72*hourly1!$G7319/hourly1!$F$8763+유형화!$G$74*hourly1!I7319/hourly1!$I$8763</f>
        <v>2.2827550146427615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443">
        <f>유형화!$F$71*hourly1!B7320/hourly1!$B$8763+유형화!$F$72*hourly1!C7320/hourly1!$C$8763+유형화!$F$73*hourly1!D7320/hourly1!$D$8763+유형화!$F$74*hourly1!E7320/hourly1!$E$8763</f>
        <v>81.587290870069637</v>
      </c>
      <c r="C7319" s="441">
        <f>hourly1!$F7320*유형화!$G$71/hourly1!$F$8763+유형화!$G$72*hourly1!$G7320/hourly1!$F$8763+유형화!$G$74*hourly1!I7320/hourly1!$I$8763</f>
        <v>0.39812055074793373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443">
        <f>유형화!$F$71*hourly1!B7321/hourly1!$B$8763+유형화!$F$72*hourly1!C7321/hourly1!$C$8763+유형화!$F$73*hourly1!D7321/hourly1!$D$8763+유형화!$F$74*hourly1!E7321/hourly1!$E$8763</f>
        <v>79.427800473521003</v>
      </c>
      <c r="C7320" s="441">
        <f>hourly1!$F7321*유형화!$G$71/hourly1!$F$8763+유형화!$G$72*hourly1!$G7321/hourly1!$F$8763+유형화!$G$74*hourly1!I7321/hourly1!$I$8763</f>
        <v>0.31848686931005515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443">
        <f>유형화!$F$71*hourly1!B7322/hourly1!$B$8763+유형화!$F$72*hourly1!C7322/hourly1!$C$8763+유형화!$F$73*hourly1!D7322/hourly1!$D$8763+유형화!$F$74*hourly1!E7322/hourly1!$E$8763</f>
        <v>78.461955969145023</v>
      </c>
      <c r="C7321" s="441">
        <f>hourly1!$F7322*유형화!$G$71/hourly1!$F$8763+유형화!$G$72*hourly1!$G7322/hourly1!$F$8763+유형화!$G$74*hourly1!I7322/hourly1!$I$8763</f>
        <v>0.29470623440241195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443">
        <f>유형화!$F$71*hourly1!B7323/hourly1!$B$8763+유형화!$F$72*hourly1!C7323/hourly1!$C$8763+유형화!$F$73*hourly1!D7323/hourly1!$D$8763+유형화!$F$74*hourly1!E7323/hourly1!$E$8763</f>
        <v>78.661587784751973</v>
      </c>
      <c r="C7322" s="441">
        <f>hourly1!$F7323*유형화!$G$71/hourly1!$F$8763+유형화!$G$72*hourly1!$G7323/hourly1!$F$8763+유형화!$G$74*hourly1!I7323/hourly1!$I$8763</f>
        <v>0.25064602457074786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443">
        <f>유형화!$F$71*hourly1!B7324/hourly1!$B$8763+유형화!$F$72*hourly1!C7324/hourly1!$C$8763+유형화!$F$73*hourly1!D7324/hourly1!$D$8763+유형화!$F$74*hourly1!E7324/hourly1!$E$8763</f>
        <v>78.423884816333697</v>
      </c>
      <c r="C7323" s="441">
        <f>hourly1!$F7324*유형화!$G$71/hourly1!$F$8763+유형화!$G$72*hourly1!$G7324/hourly1!$F$8763+유형화!$G$74*hourly1!I7324/hourly1!$I$8763</f>
        <v>0.25390906778027428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443">
        <f>유형화!$F$71*hourly1!B7325/hourly1!$B$8763+유형화!$F$72*hourly1!C7325/hourly1!$C$8763+유형화!$F$73*hourly1!D7325/hourly1!$D$8763+유형화!$F$74*hourly1!E7325/hourly1!$E$8763</f>
        <v>78.272448653339538</v>
      </c>
      <c r="C7324" s="441">
        <f>hourly1!$F7325*유형화!$G$71/hourly1!$F$8763+유형화!$G$72*hourly1!$G7325/hourly1!$F$8763+유형화!$G$74*hourly1!I7325/hourly1!$I$8763</f>
        <v>0.24124208794829982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443">
        <f>유형화!$F$71*hourly1!B7326/hourly1!$B$8763+유형화!$F$72*hourly1!C7326/hourly1!$C$8763+유형화!$F$73*hourly1!D7326/hourly1!$D$8763+유형화!$F$74*hourly1!E7326/hourly1!$E$8763</f>
        <v>78.306329704173123</v>
      </c>
      <c r="C7325" s="441">
        <f>hourly1!$F7326*유형화!$G$71/hourly1!$F$8763+유형화!$G$72*hourly1!$G7326/hourly1!$F$8763+유형화!$G$74*hourly1!I7326/hourly1!$I$8763</f>
        <v>0.23250011084331518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443">
        <f>유형화!$F$71*hourly1!B7327/hourly1!$B$8763+유형화!$F$72*hourly1!C7327/hourly1!$C$8763+유형화!$F$73*hourly1!D7327/hourly1!$D$8763+유형화!$F$74*hourly1!E7327/hourly1!$E$8763</f>
        <v>78.225077749306109</v>
      </c>
      <c r="C7326" s="441">
        <f>hourly1!$F7327*유형화!$G$71/hourly1!$F$8763+유형화!$G$72*hourly1!$G7327/hourly1!$F$8763+유형화!$G$74*hourly1!I7327/hourly1!$I$8763</f>
        <v>0.23251054113252406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443">
        <f>유형화!$F$71*hourly1!B7328/hourly1!$B$8763+유형화!$F$72*hourly1!C7328/hourly1!$C$8763+유형화!$F$73*hourly1!D7328/hourly1!$D$8763+유형화!$F$74*hourly1!E7328/hourly1!$E$8763</f>
        <v>79.269913259857475</v>
      </c>
      <c r="C7327" s="441">
        <f>hourly1!$F7328*유형화!$G$71/hourly1!$F$8763+유형화!$G$72*hourly1!$G7328/hourly1!$F$8763+유형화!$G$74*hourly1!I7328/hourly1!$I$8763</f>
        <v>0.26051095571974014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443">
        <f>유형화!$F$71*hourly1!B7329/hourly1!$B$8763+유형화!$F$72*hourly1!C7329/hourly1!$C$8763+유형화!$F$73*hourly1!D7329/hourly1!$D$8763+유형화!$F$74*hourly1!E7329/hourly1!$E$8763</f>
        <v>86.083656874825465</v>
      </c>
      <c r="C7328" s="441">
        <f>hourly1!$F7329*유형화!$G$71/hourly1!$F$8763+유형화!$G$72*hourly1!$G7329/hourly1!$F$8763+유형화!$G$74*hourly1!I7329/hourly1!$I$8763</f>
        <v>3.1471939767620238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443">
        <f>유형화!$F$71*hourly1!B7330/hourly1!$B$8763+유형화!$F$72*hourly1!C7330/hourly1!$C$8763+유형화!$F$73*hourly1!D7330/hourly1!$D$8763+유형화!$F$74*hourly1!E7330/hourly1!$E$8763</f>
        <v>143.34393361758751</v>
      </c>
      <c r="C7329" s="441">
        <f>hourly1!$F7330*유형화!$G$71/hourly1!$F$8763+유형화!$G$72*hourly1!$G7330/hourly1!$F$8763+유형화!$G$74*hourly1!I7330/hourly1!$I$8763</f>
        <v>3.5810252407104954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443">
        <f>유형화!$F$71*hourly1!B7331/hourly1!$B$8763+유형화!$F$72*hourly1!C7331/hourly1!$C$8763+유형화!$F$73*hourly1!D7331/hourly1!$D$8763+유형화!$F$74*hourly1!E7331/hourly1!$E$8763</f>
        <v>146.33403833337306</v>
      </c>
      <c r="C7330" s="441">
        <f>hourly1!$F7331*유형화!$G$71/hourly1!$F$8763+유형화!$G$72*hourly1!$G7331/hourly1!$F$8763+유형화!$G$74*hourly1!I7331/hourly1!$I$8763</f>
        <v>3.5327869723560954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443">
        <f>유형화!$F$71*hourly1!B7332/hourly1!$B$8763+유형화!$F$72*hourly1!C7332/hourly1!$C$8763+유형화!$F$73*hourly1!D7332/hourly1!$D$8763+유형화!$F$74*hourly1!E7332/hourly1!$E$8763</f>
        <v>150.64238137585232</v>
      </c>
      <c r="C7331" s="441">
        <f>hourly1!$F7332*유형화!$G$71/hourly1!$F$8763+유형화!$G$72*hourly1!$G7332/hourly1!$F$8763+유형화!$G$74*hourly1!I7332/hourly1!$I$8763</f>
        <v>3.2637624644715193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443">
        <f>유형화!$F$71*hourly1!B7333/hourly1!$B$8763+유형화!$F$72*hourly1!C7333/hourly1!$C$8763+유형화!$F$73*hourly1!D7333/hourly1!$D$8763+유형화!$F$74*hourly1!E7333/hourly1!$E$8763</f>
        <v>154.04922130426124</v>
      </c>
      <c r="C7332" s="441">
        <f>hourly1!$F7333*유형화!$G$71/hourly1!$F$8763+유형화!$G$72*hourly1!$G7333/hourly1!$F$8763+유형화!$G$74*hourly1!I7333/hourly1!$I$8763</f>
        <v>2.9764440176504361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443">
        <f>유형화!$F$71*hourly1!B7334/hourly1!$B$8763+유형화!$F$72*hourly1!C7334/hourly1!$C$8763+유형화!$F$73*hourly1!D7334/hourly1!$D$8763+유형화!$F$74*hourly1!E7334/hourly1!$E$8763</f>
        <v>152.01500263301779</v>
      </c>
      <c r="C7333" s="441">
        <f>hourly1!$F7334*유형화!$G$71/hourly1!$F$8763+유형화!$G$72*hourly1!$G7334/hourly1!$F$8763+유형화!$G$74*hourly1!I7334/hourly1!$I$8763</f>
        <v>2.8703505117262238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443">
        <f>유형화!$F$71*hourly1!B7335/hourly1!$B$8763+유형화!$F$72*hourly1!C7335/hourly1!$C$8763+유형화!$F$73*hourly1!D7335/hourly1!$D$8763+유형화!$F$74*hourly1!E7335/hourly1!$E$8763</f>
        <v>151.09431129359376</v>
      </c>
      <c r="C7334" s="441">
        <f>hourly1!$F7335*유형화!$G$71/hourly1!$F$8763+유형화!$G$72*hourly1!$G7335/hourly1!$F$8763+유형화!$G$74*hourly1!I7335/hourly1!$I$8763</f>
        <v>2.1770297828253113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443">
        <f>유형화!$F$71*hourly1!B7336/hourly1!$B$8763+유형화!$F$72*hourly1!C7336/hourly1!$C$8763+유형화!$F$73*hourly1!D7336/hourly1!$D$8763+유형화!$F$74*hourly1!E7336/hourly1!$E$8763</f>
        <v>141.71057119550412</v>
      </c>
      <c r="C7335" s="441">
        <f>hourly1!$F7336*유형화!$G$71/hourly1!$F$8763+유형화!$G$72*hourly1!$G7336/hourly1!$F$8763+유형화!$G$74*hourly1!I7336/hourly1!$I$8763</f>
        <v>1.6983506402862523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443">
        <f>유형화!$F$71*hourly1!B7337/hourly1!$B$8763+유형화!$F$72*hourly1!C7337/hourly1!$C$8763+유형화!$F$73*hourly1!D7337/hourly1!$D$8763+유형화!$F$74*hourly1!E7337/hourly1!$E$8763</f>
        <v>143.59599154835936</v>
      </c>
      <c r="C7336" s="441">
        <f>hourly1!$F7337*유형화!$G$71/hourly1!$F$8763+유형화!$G$72*hourly1!$G7337/hourly1!$F$8763+유형화!$G$74*hourly1!I7337/hourly1!$I$8763</f>
        <v>1.3482590745333951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443">
        <f>유형화!$F$71*hourly1!B7338/hourly1!$B$8763+유형화!$F$72*hourly1!C7338/hourly1!$C$8763+유형화!$F$73*hourly1!D7338/hourly1!$D$8763+유형화!$F$74*hourly1!E7338/hourly1!$E$8763</f>
        <v>141.55609443574781</v>
      </c>
      <c r="C7337" s="441">
        <f>hourly1!$F7338*유형화!$G$71/hourly1!$F$8763+유형화!$G$72*hourly1!$G7338/hourly1!$F$8763+유형화!$G$74*hourly1!I7338/hourly1!$I$8763</f>
        <v>1.095868270364613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443">
        <f>유형화!$F$71*hourly1!B7339/hourly1!$B$8763+유형화!$F$72*hourly1!C7339/hourly1!$C$8763+유형화!$F$73*hourly1!D7339/hourly1!$D$8763+유형화!$F$74*hourly1!E7339/hourly1!$E$8763</f>
        <v>140.07571813519567</v>
      </c>
      <c r="C7338" s="441">
        <f>hourly1!$F7339*유형화!$G$71/hourly1!$F$8763+유형화!$G$72*hourly1!$G7339/hourly1!$F$8763+유형화!$G$74*hourly1!I7339/hourly1!$I$8763</f>
        <v>1.264903902290526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443">
        <f>유형화!$F$71*hourly1!B7340/hourly1!$B$8763+유형화!$F$72*hourly1!C7340/hourly1!$C$8763+유형화!$F$73*hourly1!D7340/hourly1!$D$8763+유형화!$F$74*hourly1!E7340/hourly1!$E$8763</f>
        <v>138.71800415494886</v>
      </c>
      <c r="C7339" s="441">
        <f>hourly1!$F7340*유형화!$G$71/hourly1!$F$8763+유형화!$G$72*hourly1!$G7340/hourly1!$F$8763+유형화!$G$74*hourly1!I7340/hourly1!$I$8763</f>
        <v>1.5376574811321391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443">
        <f>유형화!$F$71*hourly1!B7341/hourly1!$B$8763+유형화!$F$72*hourly1!C7341/hourly1!$C$8763+유형화!$F$73*hourly1!D7341/hourly1!$D$8763+유형화!$F$74*hourly1!E7341/hourly1!$E$8763</f>
        <v>145.00968191920148</v>
      </c>
      <c r="C7340" s="441">
        <f>hourly1!$F7341*유형화!$G$71/hourly1!$F$8763+유형화!$G$72*hourly1!$G7341/hourly1!$F$8763+유형화!$G$74*hourly1!I7341/hourly1!$I$8763</f>
        <v>1.1419434058912896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443">
        <f>유형화!$F$71*hourly1!B7342/hourly1!$B$8763+유형화!$F$72*hourly1!C7342/hourly1!$C$8763+유형화!$F$73*hourly1!D7342/hourly1!$D$8763+유형화!$F$74*hourly1!E7342/hourly1!$E$8763</f>
        <v>153.48467438476825</v>
      </c>
      <c r="C7341" s="441">
        <f>hourly1!$F7342*유형화!$G$71/hourly1!$F$8763+유형화!$G$72*hourly1!$G7342/hourly1!$F$8763+유형화!$G$74*hourly1!I7342/hourly1!$I$8763</f>
        <v>1.0186431973981636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443">
        <f>유형화!$F$71*hourly1!B7343/hourly1!$B$8763+유형화!$F$72*hourly1!C7343/hourly1!$C$8763+유형화!$F$73*hourly1!D7343/hourly1!$D$8763+유형화!$F$74*hourly1!E7343/hourly1!$E$8763</f>
        <v>82.658383318162564</v>
      </c>
      <c r="C7342" s="441">
        <f>hourly1!$F7343*유형화!$G$71/hourly1!$F$8763+유형화!$G$72*hourly1!$G7343/hourly1!$F$8763+유형화!$G$74*hourly1!I7343/hourly1!$I$8763</f>
        <v>1.7625776323795626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443">
        <f>유형화!$F$71*hourly1!B7344/hourly1!$B$8763+유형화!$F$72*hourly1!C7344/hourly1!$C$8763+유형화!$F$73*hourly1!D7344/hourly1!$D$8763+유형화!$F$74*hourly1!E7344/hourly1!$E$8763</f>
        <v>80.841021384004591</v>
      </c>
      <c r="C7343" s="441">
        <f>hourly1!$F7344*유형화!$G$71/hourly1!$F$8763+유형화!$G$72*hourly1!$G7344/hourly1!$F$8763+유형화!$G$74*hourly1!I7344/hourly1!$I$8763</f>
        <v>0.36549794136957697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443">
        <f>유형화!$F$71*hourly1!B7345/hourly1!$B$8763+유형화!$F$72*hourly1!C7345/hourly1!$C$8763+유형화!$F$73*hourly1!D7345/hourly1!$D$8763+유형화!$F$74*hourly1!E7345/hourly1!$E$8763</f>
        <v>78.971491732236871</v>
      </c>
      <c r="C7344" s="441">
        <f>hourly1!$F7345*유형화!$G$71/hourly1!$F$8763+유형화!$G$72*hourly1!$G7345/hourly1!$F$8763+유형화!$G$74*hourly1!I7345/hourly1!$I$8763</f>
        <v>0.33824990235337249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443">
        <f>유형화!$F$71*hourly1!B7346/hourly1!$B$8763+유형화!$F$72*hourly1!C7346/hourly1!$C$8763+유형화!$F$73*hourly1!D7346/hourly1!$D$8763+유형화!$F$74*hourly1!E7346/hourly1!$E$8763</f>
        <v>78.204174638761032</v>
      </c>
      <c r="C7345" s="441">
        <f>hourly1!$F7346*유형화!$G$71/hourly1!$F$8763+유형화!$G$72*hourly1!$G7346/hourly1!$F$8763+유형화!$G$74*hourly1!I7346/hourly1!$I$8763</f>
        <v>0.29068378124077904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443">
        <f>유형화!$F$71*hourly1!B7347/hourly1!$B$8763+유형화!$F$72*hourly1!C7347/hourly1!$C$8763+유형화!$F$73*hourly1!D7347/hourly1!$D$8763+유형화!$F$74*hourly1!E7347/hourly1!$E$8763</f>
        <v>78.568097319357193</v>
      </c>
      <c r="C7346" s="441">
        <f>hourly1!$F7347*유형화!$G$71/hourly1!$F$8763+유형화!$G$72*hourly1!$G7347/hourly1!$F$8763+유형화!$G$74*hourly1!I7347/hourly1!$I$8763</f>
        <v>0.26094927043137678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443">
        <f>유형화!$F$71*hourly1!B7348/hourly1!$B$8763+유형화!$F$72*hourly1!C7348/hourly1!$C$8763+유형화!$F$73*hourly1!D7348/hourly1!$D$8763+유형화!$F$74*hourly1!E7348/hourly1!$E$8763</f>
        <v>78.690240687982111</v>
      </c>
      <c r="C7347" s="441">
        <f>hourly1!$F7348*유형화!$G$71/hourly1!$F$8763+유형화!$G$72*hourly1!$G7348/hourly1!$F$8763+유형화!$G$74*hourly1!I7348/hourly1!$I$8763</f>
        <v>0.25011389789744792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443">
        <f>유형화!$F$71*hourly1!B7349/hourly1!$B$8763+유형화!$F$72*hourly1!C7349/hourly1!$C$8763+유형화!$F$73*hourly1!D7349/hourly1!$D$8763+유형화!$F$74*hourly1!E7349/hourly1!$E$8763</f>
        <v>79.158143308720469</v>
      </c>
      <c r="C7348" s="441">
        <f>hourly1!$F7349*유형화!$G$71/hourly1!$F$8763+유형화!$G$72*hourly1!$G7349/hourly1!$F$8763+유형화!$G$74*hourly1!I7349/hourly1!$I$8763</f>
        <v>0.24316362617016346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443">
        <f>유형화!$F$71*hourly1!B7350/hourly1!$B$8763+유형화!$F$72*hourly1!C7350/hourly1!$C$8763+유형화!$F$73*hourly1!D7350/hourly1!$D$8763+유형화!$F$74*hourly1!E7350/hourly1!$E$8763</f>
        <v>79.325415592424648</v>
      </c>
      <c r="C7349" s="441">
        <f>hourly1!$F7350*유형화!$G$71/hourly1!$F$8763+유형화!$G$72*hourly1!$G7350/hourly1!$F$8763+유형화!$G$74*hourly1!I7350/hourly1!$I$8763</f>
        <v>0.23259028433199858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443">
        <f>유형화!$F$71*hourly1!B7351/hourly1!$B$8763+유형화!$F$72*hourly1!C7351/hourly1!$C$8763+유형화!$F$73*hourly1!D7351/hourly1!$D$8763+유형화!$F$74*hourly1!E7351/hourly1!$E$8763</f>
        <v>79.49403401748819</v>
      </c>
      <c r="C7350" s="441">
        <f>hourly1!$F7351*유형화!$G$71/hourly1!$F$8763+유형화!$G$72*hourly1!$G7351/hourly1!$F$8763+유형화!$G$74*hourly1!I7351/hourly1!$I$8763</f>
        <v>0.23262515303138867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443">
        <f>유형화!$F$71*hourly1!B7352/hourly1!$B$8763+유형화!$F$72*hourly1!C7352/hourly1!$C$8763+유형화!$F$73*hourly1!D7352/hourly1!$D$8763+유형화!$F$74*hourly1!E7352/hourly1!$E$8763</f>
        <v>80.666781396785368</v>
      </c>
      <c r="C7351" s="441">
        <f>hourly1!$F7352*유형화!$G$71/hourly1!$F$8763+유형화!$G$72*hourly1!$G7352/hourly1!$F$8763+유형화!$G$74*hourly1!I7352/hourly1!$I$8763</f>
        <v>0.24337156490096065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443">
        <f>유형화!$F$71*hourly1!B7353/hourly1!$B$8763+유형화!$F$72*hourly1!C7353/hourly1!$C$8763+유형화!$F$73*hourly1!D7353/hourly1!$D$8763+유형화!$F$74*hourly1!E7353/hourly1!$E$8763</f>
        <v>87.599511584091914</v>
      </c>
      <c r="C7352" s="441">
        <f>hourly1!$F7353*유형화!$G$71/hourly1!$F$8763+유형화!$G$72*hourly1!$G7353/hourly1!$F$8763+유형화!$G$74*hourly1!I7353/hourly1!$I$8763</f>
        <v>3.8638781896434296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443">
        <f>유형화!$F$71*hourly1!B7354/hourly1!$B$8763+유형화!$F$72*hourly1!C7354/hourly1!$C$8763+유형화!$F$73*hourly1!D7354/hourly1!$D$8763+유형화!$F$74*hourly1!E7354/hourly1!$E$8763</f>
        <v>82.473658596130264</v>
      </c>
      <c r="C7353" s="441">
        <f>hourly1!$F7354*유형화!$G$71/hourly1!$F$8763+유형화!$G$72*hourly1!$G7354/hourly1!$F$8763+유형화!$G$74*hourly1!I7354/hourly1!$I$8763</f>
        <v>4.149958827956775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443">
        <f>유형화!$F$71*hourly1!B7355/hourly1!$B$8763+유형화!$F$72*hourly1!C7355/hourly1!$C$8763+유형화!$F$73*hourly1!D7355/hourly1!$D$8763+유형화!$F$74*hourly1!E7355/hourly1!$E$8763</f>
        <v>84.545121372771007</v>
      </c>
      <c r="C7354" s="441">
        <f>hourly1!$F7355*유형화!$G$71/hourly1!$F$8763+유형화!$G$72*hourly1!$G7355/hourly1!$F$8763+유형화!$G$74*hourly1!I7355/hourly1!$I$8763</f>
        <v>3.4603407304425686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443">
        <f>유형화!$F$71*hourly1!B7356/hourly1!$B$8763+유형화!$F$72*hourly1!C7356/hourly1!$C$8763+유형화!$F$73*hourly1!D7356/hourly1!$D$8763+유형화!$F$74*hourly1!E7356/hourly1!$E$8763</f>
        <v>88.037916048521566</v>
      </c>
      <c r="C7355" s="441">
        <f>hourly1!$F7356*유형화!$G$71/hourly1!$F$8763+유형화!$G$72*hourly1!$G7356/hourly1!$F$8763+유형화!$G$74*hourly1!I7356/hourly1!$I$8763</f>
        <v>2.6577129962816599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443">
        <f>유형화!$F$71*hourly1!B7357/hourly1!$B$8763+유형화!$F$72*hourly1!C7357/hourly1!$C$8763+유형화!$F$73*hourly1!D7357/hourly1!$D$8763+유형화!$F$74*hourly1!E7357/hourly1!$E$8763</f>
        <v>91.581522043068276</v>
      </c>
      <c r="C7356" s="441">
        <f>hourly1!$F7357*유형화!$G$71/hourly1!$F$8763+유형화!$G$72*hourly1!$G7357/hourly1!$F$8763+유형화!$G$74*hourly1!I7357/hourly1!$I$8763</f>
        <v>2.0126539432446591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443">
        <f>유형화!$F$71*hourly1!B7358/hourly1!$B$8763+유형화!$F$72*hourly1!C7358/hourly1!$C$8763+유형화!$F$73*hourly1!D7358/hourly1!$D$8763+유형화!$F$74*hourly1!E7358/hourly1!$E$8763</f>
        <v>89.755680366333195</v>
      </c>
      <c r="C7357" s="441">
        <f>hourly1!$F7358*유형화!$G$71/hourly1!$F$8763+유형화!$G$72*hourly1!$G7358/hourly1!$F$8763+유형화!$G$74*hourly1!I7358/hourly1!$I$8763</f>
        <v>1.407996494175672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443">
        <f>유형화!$F$71*hourly1!B7359/hourly1!$B$8763+유형화!$F$72*hourly1!C7359/hourly1!$C$8763+유형화!$F$73*hourly1!D7359/hourly1!$D$8763+유형화!$F$74*hourly1!E7359/hourly1!$E$8763</f>
        <v>87.926447887893403</v>
      </c>
      <c r="C7358" s="441">
        <f>hourly1!$F7359*유형화!$G$71/hourly1!$F$8763+유형화!$G$72*hourly1!$G7359/hourly1!$F$8763+유형화!$G$74*hourly1!I7359/hourly1!$I$8763</f>
        <v>0.54343091319671888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443">
        <f>유형화!$F$71*hourly1!B7360/hourly1!$B$8763+유형화!$F$72*hourly1!C7360/hourly1!$C$8763+유형화!$F$73*hourly1!D7360/hourly1!$D$8763+유형화!$F$74*hourly1!E7360/hourly1!$E$8763</f>
        <v>80.637204206354284</v>
      </c>
      <c r="C7359" s="441">
        <f>hourly1!$F7360*유형화!$G$71/hourly1!$F$8763+유형화!$G$72*hourly1!$G7360/hourly1!$F$8763+유형화!$G$74*hourly1!I7360/hourly1!$I$8763</f>
        <v>0.52707725061793342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443">
        <f>유형화!$F$71*hourly1!B7361/hourly1!$B$8763+유형화!$F$72*hourly1!C7361/hourly1!$C$8763+유형화!$F$73*hourly1!D7361/hourly1!$D$8763+유형화!$F$74*hourly1!E7361/hourly1!$E$8763</f>
        <v>83.233505695313269</v>
      </c>
      <c r="C7360" s="441">
        <f>hourly1!$F7361*유형화!$G$71/hourly1!$F$8763+유형화!$G$72*hourly1!$G7361/hourly1!$F$8763+유형화!$G$74*hourly1!I7361/hourly1!$I$8763</f>
        <v>0.49723595062657255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443">
        <f>유형화!$F$71*hourly1!B7362/hourly1!$B$8763+유형화!$F$72*hourly1!C7362/hourly1!$C$8763+유형화!$F$73*hourly1!D7362/hourly1!$D$8763+유형화!$F$74*hourly1!E7362/hourly1!$E$8763</f>
        <v>81.407664018578174</v>
      </c>
      <c r="C7361" s="441">
        <f>hourly1!$F7362*유형화!$G$71/hourly1!$F$8763+유형화!$G$72*hourly1!$G7362/hourly1!$F$8763+유형화!$G$74*hourly1!I7362/hourly1!$I$8763</f>
        <v>0.61103016333016502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443">
        <f>유형화!$F$71*hourly1!B7363/hourly1!$B$8763+유형화!$F$72*hourly1!C7363/hourly1!$C$8763+유형화!$F$73*hourly1!D7363/hourly1!$D$8763+유형화!$F$74*hourly1!E7363/hourly1!$E$8763</f>
        <v>79.582320034951323</v>
      </c>
      <c r="C7362" s="441">
        <f>hourly1!$F7363*유형화!$G$71/hourly1!$F$8763+유형화!$G$72*hourly1!$G7363/hourly1!$F$8763+유형화!$G$74*hourly1!I7363/hourly1!$I$8763</f>
        <v>0.95371519284407491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443">
        <f>유형화!$F$71*hourly1!B7364/hourly1!$B$8763+유형화!$F$72*hourly1!C7364/hourly1!$C$8763+유형화!$F$73*hourly1!D7364/hourly1!$D$8763+유형화!$F$74*hourly1!E7364/hourly1!$E$8763</f>
        <v>77.956411088522898</v>
      </c>
      <c r="C7363" s="441">
        <f>hourly1!$F7364*유형화!$G$71/hourly1!$F$8763+유형화!$G$72*hourly1!$G7364/hourly1!$F$8763+유형화!$G$74*hourly1!I7364/hourly1!$I$8763</f>
        <v>1.451191596415166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443">
        <f>유형화!$F$71*hourly1!B7365/hourly1!$B$8763+유형화!$F$72*hourly1!C7365/hourly1!$C$8763+유형화!$F$73*hourly1!D7365/hourly1!$D$8763+유형화!$F$74*hourly1!E7365/hourly1!$E$8763</f>
        <v>84.472709602349269</v>
      </c>
      <c r="C7364" s="441">
        <f>hourly1!$F7365*유형화!$G$71/hourly1!$F$8763+유형화!$G$72*hourly1!$G7365/hourly1!$F$8763+유형화!$G$74*hourly1!I7365/hourly1!$I$8763</f>
        <v>1.0541027848001101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443">
        <f>유형화!$F$71*hourly1!B7366/hourly1!$B$8763+유형화!$F$72*hourly1!C7366/hourly1!$C$8763+유형화!$F$73*hourly1!D7366/hourly1!$D$8763+유형화!$F$74*hourly1!E7366/hourly1!$E$8763</f>
        <v>93.049947192081035</v>
      </c>
      <c r="C7365" s="441">
        <f>hourly1!$F7366*유형화!$G$71/hourly1!$F$8763+유형화!$G$72*hourly1!$G7366/hourly1!$F$8763+유형화!$G$74*hourly1!I7366/hourly1!$I$8763</f>
        <v>1.0306955785026299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443">
        <f>유형화!$F$71*hourly1!B7367/hourly1!$B$8763+유형화!$F$72*hourly1!C7367/hourly1!$C$8763+유형화!$F$73*hourly1!D7367/hourly1!$D$8763+유형화!$F$74*hourly1!E7367/hourly1!$E$8763</f>
        <v>82.372802272733935</v>
      </c>
      <c r="C7366" s="441">
        <f>hourly1!$F7367*유형화!$G$71/hourly1!$F$8763+유형화!$G$72*hourly1!$G7367/hourly1!$F$8763+유형화!$G$74*hourly1!I7367/hourly1!$I$8763</f>
        <v>1.7234241459260684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443">
        <f>유형화!$F$71*hourly1!B7368/hourly1!$B$8763+유형화!$F$72*hourly1!C7368/hourly1!$C$8763+유형화!$F$73*hourly1!D7368/hourly1!$D$8763+유형화!$F$74*hourly1!E7368/hourly1!$E$8763</f>
        <v>80.570669747687376</v>
      </c>
      <c r="C7367" s="441">
        <f>hourly1!$F7368*유형화!$G$71/hourly1!$F$8763+유형화!$G$72*hourly1!$G7368/hourly1!$F$8763+유형화!$G$74*hourly1!I7368/hourly1!$I$8763</f>
        <v>0.35817897104700325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443">
        <f>유형화!$F$71*hourly1!B7369/hourly1!$B$8763+유형화!$F$72*hourly1!C7369/hourly1!$C$8763+유형화!$F$73*hourly1!D7369/hourly1!$D$8763+유형화!$F$74*hourly1!E7369/hourly1!$E$8763</f>
        <v>78.808158333989155</v>
      </c>
      <c r="C7368" s="441">
        <f>hourly1!$F7369*유형화!$G$71/hourly1!$F$8763+유형화!$G$72*hourly1!$G7369/hourly1!$F$8763+유형화!$G$74*hourly1!I7369/hourly1!$I$8763</f>
        <v>0.34691965576970807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443">
        <f>유형화!$F$71*hourly1!B7370/hourly1!$B$8763+유형화!$F$72*hourly1!C7370/hourly1!$C$8763+유형화!$F$73*hourly1!D7370/hourly1!$D$8763+유형화!$F$74*hourly1!E7370/hourly1!$E$8763</f>
        <v>78.043595142378777</v>
      </c>
      <c r="C7369" s="441">
        <f>hourly1!$F7370*유형화!$G$71/hourly1!$F$8763+유형화!$G$72*hourly1!$G7370/hourly1!$F$8763+유형화!$G$74*hourly1!I7370/hourly1!$I$8763</f>
        <v>0.29061440768929697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443">
        <f>유형화!$F$71*hourly1!B7371/hourly1!$B$8763+유형화!$F$72*hourly1!C7371/hourly1!$C$8763+유형화!$F$73*hourly1!D7371/hourly1!$D$8763+유형화!$F$74*hourly1!E7371/hourly1!$E$8763</f>
        <v>78.194666330426926</v>
      </c>
      <c r="C7370" s="441">
        <f>hourly1!$F7371*유형화!$G$71/hourly1!$F$8763+유형화!$G$72*hourly1!$G7371/hourly1!$F$8763+유형화!$G$74*hourly1!I7371/hourly1!$I$8763</f>
        <v>0.25170694265044946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443">
        <f>유형화!$F$71*hourly1!B7372/hourly1!$B$8763+유형화!$F$72*hourly1!C7372/hourly1!$C$8763+유형화!$F$73*hourly1!D7372/hourly1!$D$8763+유형화!$F$74*hourly1!E7372/hourly1!$E$8763</f>
        <v>77.907838682260575</v>
      </c>
      <c r="C7371" s="441">
        <f>hourly1!$F7372*유형화!$G$71/hourly1!$F$8763+유형화!$G$72*hourly1!$G7372/hourly1!$F$8763+유형화!$G$74*hourly1!I7372/hourly1!$I$8763</f>
        <v>0.237365355629509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443">
        <f>유형화!$F$71*hourly1!B7373/hourly1!$B$8763+유형화!$F$72*hourly1!C7373/hourly1!$C$8763+유형화!$F$73*hourly1!D7373/hourly1!$D$8763+유형화!$F$74*hourly1!E7373/hourly1!$E$8763</f>
        <v>77.991337366016111</v>
      </c>
      <c r="C7372" s="441">
        <f>hourly1!$F7373*유형화!$G$71/hourly1!$F$8763+유형화!$G$72*hourly1!$G7373/hourly1!$F$8763+유형화!$G$74*hourly1!I7373/hourly1!$I$8763</f>
        <v>0.23445051428415217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443">
        <f>유형화!$F$71*hourly1!B7374/hourly1!$B$8763+유형화!$F$72*hourly1!C7374/hourly1!$C$8763+유형화!$F$73*hourly1!D7374/hourly1!$D$8763+유형화!$F$74*hourly1!E7374/hourly1!$E$8763</f>
        <v>78.021018835003233</v>
      </c>
      <c r="C7373" s="441">
        <f>hourly1!$F7374*유형화!$G$71/hourly1!$F$8763+유형화!$G$72*hourly1!$G7374/hourly1!$F$8763+유형화!$G$74*hourly1!I7374/hourly1!$I$8763</f>
        <v>0.23448113809839904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443">
        <f>유형화!$F$71*hourly1!B7375/hourly1!$B$8763+유형화!$F$72*hourly1!C7375/hourly1!$C$8763+유형화!$F$73*hourly1!D7375/hourly1!$D$8763+유형화!$F$74*hourly1!E7375/hourly1!$E$8763</f>
        <v>78.059236925779842</v>
      </c>
      <c r="C7374" s="441">
        <f>hourly1!$F7375*유형화!$G$71/hourly1!$F$8763+유형화!$G$72*hourly1!$G7375/hourly1!$F$8763+유형화!$G$74*hourly1!I7375/hourly1!$I$8763</f>
        <v>0.23258652457658616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443">
        <f>유형화!$F$71*hourly1!B7376/hourly1!$B$8763+유형화!$F$72*hourly1!C7376/hourly1!$C$8763+유형화!$F$73*hourly1!D7376/hourly1!$D$8763+유형화!$F$74*hourly1!E7376/hourly1!$E$8763</f>
        <v>79.078723267352757</v>
      </c>
      <c r="C7375" s="441">
        <f>hourly1!$F7376*유형화!$G$71/hourly1!$F$8763+유형화!$G$72*hourly1!$G7376/hourly1!$F$8763+유형화!$G$74*hourly1!I7376/hourly1!$I$8763</f>
        <v>0.37028950707792929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443">
        <f>유형화!$F$71*hourly1!B7377/hourly1!$B$8763+유형화!$F$72*hourly1!C7377/hourly1!$C$8763+유형화!$F$73*hourly1!D7377/hourly1!$D$8763+유형화!$F$74*hourly1!E7377/hourly1!$E$8763</f>
        <v>85.864444390361029</v>
      </c>
      <c r="C7376" s="441">
        <f>hourly1!$F7377*유형화!$G$71/hourly1!$F$8763+유형화!$G$72*hourly1!$G7377/hourly1!$F$8763+유형화!$G$74*hourly1!I7377/hourly1!$I$8763</f>
        <v>3.1891592144931189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443">
        <f>유형화!$F$71*hourly1!B7378/hourly1!$B$8763+유형화!$F$72*hourly1!C7378/hourly1!$C$8763+유형화!$F$73*hourly1!D7378/hourly1!$D$8763+유형화!$F$74*hourly1!E7378/hourly1!$E$8763</f>
        <v>228.98662240409939</v>
      </c>
      <c r="C7377" s="441">
        <f>hourly1!$F7378*유형화!$G$71/hourly1!$F$8763+유형화!$G$72*hourly1!$G7378/hourly1!$F$8763+유형화!$G$74*hourly1!I7378/hourly1!$I$8763</f>
        <v>3.3580273553795319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443">
        <f>유형화!$F$71*hourly1!B7379/hourly1!$B$8763+유형화!$F$72*hourly1!C7379/hourly1!$C$8763+유형화!$F$73*hourly1!D7379/hourly1!$D$8763+유형화!$F$74*hourly1!E7379/hourly1!$E$8763</f>
        <v>364.21742150249793</v>
      </c>
      <c r="C7378" s="441">
        <f>hourly1!$F7379*유형화!$G$71/hourly1!$F$8763+유형화!$G$72*hourly1!$G7379/hourly1!$F$8763+유형화!$G$74*hourly1!I7379/hourly1!$I$8763</f>
        <v>2.5908912271827922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443">
        <f>유형화!$F$71*hourly1!B7380/hourly1!$B$8763+유형화!$F$72*hourly1!C7380/hourly1!$C$8763+유형화!$F$73*hourly1!D7380/hourly1!$D$8763+유형화!$F$74*hourly1!E7380/hourly1!$E$8763</f>
        <v>447.04764993651054</v>
      </c>
      <c r="C7379" s="441">
        <f>hourly1!$F7380*유형화!$G$71/hourly1!$F$8763+유형화!$G$72*hourly1!$G7380/hourly1!$F$8763+유형화!$G$74*hourly1!I7380/hourly1!$I$8763</f>
        <v>1.8100845676650175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443">
        <f>유형화!$F$71*hourly1!B7381/hourly1!$B$8763+유형화!$F$72*hourly1!C7381/hourly1!$C$8763+유형화!$F$73*hourly1!D7381/hourly1!$D$8763+유형화!$F$74*hourly1!E7381/hourly1!$E$8763</f>
        <v>531.04421902207446</v>
      </c>
      <c r="C7380" s="441">
        <f>hourly1!$F7381*유형화!$G$71/hourly1!$F$8763+유형화!$G$72*hourly1!$G7381/hourly1!$F$8763+유형화!$G$74*hourly1!I7381/hourly1!$I$8763</f>
        <v>1.1113571891985259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443">
        <f>유형화!$F$71*hourly1!B7382/hourly1!$B$8763+유형화!$F$72*hourly1!C7382/hourly1!$C$8763+유형화!$F$73*hourly1!D7382/hourly1!$D$8763+유형화!$F$74*hourly1!E7382/hourly1!$E$8763</f>
        <v>444.5791942828252</v>
      </c>
      <c r="C7381" s="441">
        <f>hourly1!$F7382*유형화!$G$71/hourly1!$F$8763+유형화!$G$72*hourly1!$G7382/hourly1!$F$8763+유형화!$G$74*hourly1!I7382/hourly1!$I$8763</f>
        <v>0.55035983921585441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443">
        <f>유형화!$F$71*hourly1!B7383/hourly1!$B$8763+유형화!$F$72*hourly1!C7383/hourly1!$C$8763+유형화!$F$73*hourly1!D7383/hourly1!$D$8763+유형화!$F$74*hourly1!E7383/hourly1!$E$8763</f>
        <v>248.33089849409029</v>
      </c>
      <c r="C7382" s="441">
        <f>hourly1!$F7383*유형화!$G$71/hourly1!$F$8763+유형화!$G$72*hourly1!$G7383/hourly1!$F$8763+유형화!$G$74*hourly1!I7383/hourly1!$I$8763</f>
        <v>0.4690917557154376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443">
        <f>유형화!$F$71*hourly1!B7384/hourly1!$B$8763+유형화!$F$72*hourly1!C7384/hourly1!$C$8763+유형화!$F$73*hourly1!D7384/hourly1!$D$8763+유형화!$F$74*hourly1!E7384/hourly1!$E$8763</f>
        <v>351.18773290942283</v>
      </c>
      <c r="C7383" s="441">
        <f>hourly1!$F7384*유형화!$G$71/hourly1!$F$8763+유형화!$G$72*hourly1!$G7384/hourly1!$F$8763+유형화!$G$74*hourly1!I7384/hourly1!$I$8763</f>
        <v>0.44124367186364366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443">
        <f>유형화!$F$71*hourly1!B7385/hourly1!$B$8763+유형화!$F$72*hourly1!C7385/hourly1!$C$8763+유형화!$F$73*hourly1!D7385/hourly1!$D$8763+유형화!$F$74*hourly1!E7385/hourly1!$E$8763</f>
        <v>519.1246052518627</v>
      </c>
      <c r="C7384" s="441">
        <f>hourly1!$F7385*유형화!$G$71/hourly1!$F$8763+유형화!$G$72*hourly1!$G7385/hourly1!$F$8763+유형화!$G$74*hourly1!I7385/hourly1!$I$8763</f>
        <v>0.34584321353862524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443">
        <f>유형화!$F$71*hourly1!B7386/hourly1!$B$8763+유형화!$F$72*hourly1!C7386/hourly1!$C$8763+유형화!$F$73*hourly1!D7386/hourly1!$D$8763+유형화!$F$74*hourly1!E7386/hourly1!$E$8763</f>
        <v>433.92218052881339</v>
      </c>
      <c r="C7385" s="441">
        <f>hourly1!$F7386*유형화!$G$71/hourly1!$F$8763+유형화!$G$72*hourly1!$G7386/hourly1!$F$8763+유형화!$G$74*hourly1!I7386/hourly1!$I$8763</f>
        <v>0.32998062352968455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443">
        <f>유형화!$F$71*hourly1!B7387/hourly1!$B$8763+유형화!$F$72*hourly1!C7387/hourly1!$C$8763+유형화!$F$73*hourly1!D7387/hourly1!$D$8763+유형화!$F$74*hourly1!E7387/hourly1!$E$8763</f>
        <v>377.73921712000862</v>
      </c>
      <c r="C7386" s="441">
        <f>hourly1!$F7387*유형화!$G$71/hourly1!$F$8763+유형화!$G$72*hourly1!$G7387/hourly1!$F$8763+유형화!$G$74*hourly1!I7387/hourly1!$I$8763</f>
        <v>0.34787942430057051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443">
        <f>유형화!$F$71*hourly1!B7388/hourly1!$B$8763+유형화!$F$72*hourly1!C7388/hourly1!$C$8763+유형화!$F$73*hourly1!D7388/hourly1!$D$8763+유형화!$F$74*hourly1!E7388/hourly1!$E$8763</f>
        <v>210.29777693709161</v>
      </c>
      <c r="C7387" s="441">
        <f>hourly1!$F7388*유형화!$G$71/hourly1!$F$8763+유형화!$G$72*hourly1!$G7388/hourly1!$F$8763+유형화!$G$74*hourly1!I7388/hourly1!$I$8763</f>
        <v>0.49094114980660486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443">
        <f>유형화!$F$71*hourly1!B7389/hourly1!$B$8763+유형화!$F$72*hourly1!C7389/hourly1!$C$8763+유형화!$F$73*hourly1!D7389/hourly1!$D$8763+유형화!$F$74*hourly1!E7389/hourly1!$E$8763</f>
        <v>143.45648600701577</v>
      </c>
      <c r="C7388" s="441">
        <f>hourly1!$F7389*유형화!$G$71/hourly1!$F$8763+유형화!$G$72*hourly1!$G7389/hourly1!$F$8763+유형화!$G$74*hourly1!I7389/hourly1!$I$8763</f>
        <v>0.53332735886146565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443">
        <f>유형화!$F$71*hourly1!B7390/hourly1!$B$8763+유형화!$F$72*hourly1!C7390/hourly1!$C$8763+유형화!$F$73*hourly1!D7390/hourly1!$D$8763+유형화!$F$74*hourly1!E7390/hourly1!$E$8763</f>
        <v>151.58078968873053</v>
      </c>
      <c r="C7389" s="441">
        <f>hourly1!$F7390*유형화!$G$71/hourly1!$F$8763+유형화!$G$72*hourly1!$G7390/hourly1!$F$8763+유형화!$G$74*hourly1!I7390/hourly1!$I$8763</f>
        <v>0.53738989586709363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443">
        <f>유형화!$F$71*hourly1!B7391/hourly1!$B$8763+유형화!$F$72*hourly1!C7391/hourly1!$C$8763+유형화!$F$73*hourly1!D7391/hourly1!$D$8763+유형화!$F$74*hourly1!E7391/hourly1!$E$8763</f>
        <v>80.399719274916777</v>
      </c>
      <c r="C7390" s="441">
        <f>hourly1!$F7391*유형화!$G$71/hourly1!$F$8763+유형화!$G$72*hourly1!$G7391/hourly1!$F$8763+유형화!$G$74*hourly1!I7391/hourly1!$I$8763</f>
        <v>0.92985069113424546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443">
        <f>유형화!$F$71*hourly1!B7392/hourly1!$B$8763+유형화!$F$72*hourly1!C7392/hourly1!$C$8763+유형화!$F$73*hourly1!D7392/hourly1!$D$8763+유형화!$F$74*hourly1!E7392/hourly1!$E$8763</f>
        <v>78.507366839186588</v>
      </c>
      <c r="C7391" s="441">
        <f>hourly1!$F7392*유형화!$G$71/hourly1!$F$8763+유형화!$G$72*hourly1!$G7392/hourly1!$F$8763+유형화!$G$74*hourly1!I7392/hourly1!$I$8763</f>
        <v>0.39780145666760336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443">
        <f>유형화!$F$71*hourly1!B7393/hourly1!$B$8763+유형화!$F$72*hourly1!C7393/hourly1!$C$8763+유형화!$F$73*hourly1!D7393/hourly1!$D$8763+유형화!$F$74*hourly1!E7393/hourly1!$E$8763</f>
        <v>76.904193059067268</v>
      </c>
      <c r="C7392" s="441">
        <f>hourly1!$F7393*유형화!$G$71/hourly1!$F$8763+유형화!$G$72*hourly1!$G7393/hourly1!$F$8763+유형화!$G$74*hourly1!I7393/hourly1!$I$8763</f>
        <v>0.31830312642457442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443">
        <f>유형화!$F$71*hourly1!B7394/hourly1!$B$8763+유형화!$F$72*hourly1!C7394/hourly1!$C$8763+유형화!$F$73*hourly1!D7394/hourly1!$D$8763+유형화!$F$74*hourly1!E7394/hourly1!$E$8763</f>
        <v>76.344892725088215</v>
      </c>
      <c r="C7393" s="441">
        <f>hourly1!$F7394*유형화!$G$71/hourly1!$F$8763+유형화!$G$72*hourly1!$G7394/hourly1!$F$8763+유형화!$G$74*hourly1!I7394/hourly1!$I$8763</f>
        <v>0.29456281792579042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443">
        <f>유형화!$F$71*hourly1!B7395/hourly1!$B$8763+유형화!$F$72*hourly1!C7395/hourly1!$C$8763+유형화!$F$73*hourly1!D7395/hourly1!$D$8763+유형화!$F$74*hourly1!E7395/hourly1!$E$8763</f>
        <v>76.94847122706058</v>
      </c>
      <c r="C7394" s="441">
        <f>hourly1!$F7395*유형화!$G$71/hourly1!$F$8763+유형화!$G$72*hourly1!$G7395/hourly1!$F$8763+유형화!$G$74*hourly1!I7395/hourly1!$I$8763</f>
        <v>0.25164145013681249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443">
        <f>유형화!$F$71*hourly1!B7396/hourly1!$B$8763+유형화!$F$72*hourly1!C7396/hourly1!$C$8763+유형화!$F$73*hourly1!D7396/hourly1!$D$8763+유형화!$F$74*hourly1!E7396/hourly1!$E$8763</f>
        <v>77.172997177947053</v>
      </c>
      <c r="C7395" s="441">
        <f>hourly1!$F7396*유형화!$G$71/hourly1!$F$8763+유형화!$G$72*hourly1!$G7396/hourly1!$F$8763+유형화!$G$74*hourly1!I7396/hourly1!$I$8763</f>
        <v>0.23731096045846056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443">
        <f>유형화!$F$71*hourly1!B7397/hourly1!$B$8763+유형화!$F$72*hourly1!C7397/hourly1!$C$8763+유형화!$F$73*hourly1!D7397/hourly1!$D$8763+유형화!$F$74*hourly1!E7397/hourly1!$E$8763</f>
        <v>77.768802187562528</v>
      </c>
      <c r="C7396" s="441">
        <f>hourly1!$F7397*유형화!$G$71/hourly1!$F$8763+유형화!$G$72*hourly1!$G7397/hourly1!$F$8763+유형화!$G$74*hourly1!I7397/hourly1!$I$8763</f>
        <v>0.23436464632182821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443">
        <f>유형화!$F$71*hourly1!B7398/hourly1!$B$8763+유형화!$F$72*hourly1!C7398/hourly1!$C$8763+유형화!$F$73*hourly1!D7398/hourly1!$D$8763+유형화!$F$74*hourly1!E7398/hourly1!$E$8763</f>
        <v>77.970590673305054</v>
      </c>
      <c r="C7397" s="441">
        <f>hourly1!$F7398*유형화!$G$71/hourly1!$F$8763+유형화!$G$72*hourly1!$G7398/hourly1!$F$8763+유형화!$G$74*hourly1!I7398/hourly1!$I$8763</f>
        <v>0.23441528173746423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443">
        <f>유형화!$F$71*hourly1!B7399/hourly1!$B$8763+유형화!$F$72*hourly1!C7399/hourly1!$C$8763+유형화!$F$73*hourly1!D7399/hourly1!$D$8763+유형화!$F$74*hourly1!E7399/hourly1!$E$8763</f>
        <v>78.214128500925355</v>
      </c>
      <c r="C7398" s="441">
        <f>hourly1!$F7399*유형화!$G$71/hourly1!$F$8763+유형화!$G$72*hourly1!$G7399/hourly1!$F$8763+유형화!$G$74*hourly1!I7399/hourly1!$I$8763</f>
        <v>0.23256505758600518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443">
        <f>유형화!$F$71*hourly1!B7400/hourly1!$B$8763+유형화!$F$72*hourly1!C7400/hourly1!$C$8763+유형화!$F$73*hourly1!D7400/hourly1!$D$8763+유형화!$F$74*hourly1!E7400/hourly1!$E$8763</f>
        <v>79.443409077381531</v>
      </c>
      <c r="C7399" s="441">
        <f>hourly1!$F7400*유형화!$G$71/hourly1!$F$8763+유형화!$G$72*hourly1!$G7400/hourly1!$F$8763+유형화!$G$74*hourly1!I7400/hourly1!$I$8763</f>
        <v>0.37029642017659037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443">
        <f>유형화!$F$71*hourly1!B7401/hourly1!$B$8763+유형화!$F$72*hourly1!C7401/hourly1!$C$8763+유형화!$F$73*hourly1!D7401/hourly1!$D$8763+유형화!$F$74*hourly1!E7401/hourly1!$E$8763</f>
        <v>86.36177726356523</v>
      </c>
      <c r="C7400" s="441">
        <f>hourly1!$F7401*유형화!$G$71/hourly1!$F$8763+유형화!$G$72*hourly1!$G7401/hourly1!$F$8763+유형화!$G$74*hourly1!I7401/hourly1!$I$8763</f>
        <v>3.1674589371529023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443">
        <f>유형화!$F$71*hourly1!B7402/hourly1!$B$8763+유형화!$F$72*hourly1!C7402/hourly1!$C$8763+유형화!$F$73*hourly1!D7402/hourly1!$D$8763+유형화!$F$74*hourly1!E7402/hourly1!$E$8763</f>
        <v>223.57976505532639</v>
      </c>
      <c r="C7401" s="441">
        <f>hourly1!$F7402*유형화!$G$71/hourly1!$F$8763+유형화!$G$72*hourly1!$G7402/hourly1!$F$8763+유형화!$G$74*hourly1!I7402/hourly1!$I$8763</f>
        <v>3.3602458536377666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443">
        <f>유형화!$F$71*hourly1!B7403/hourly1!$B$8763+유형화!$F$72*hourly1!C7403/hourly1!$C$8763+유형화!$F$73*hourly1!D7403/hourly1!$D$8763+유형화!$F$74*hourly1!E7403/hourly1!$E$8763</f>
        <v>359.62586604386678</v>
      </c>
      <c r="C7402" s="441">
        <f>hourly1!$F7403*유형화!$G$71/hourly1!$F$8763+유형화!$G$72*hourly1!$G7403/hourly1!$F$8763+유형화!$G$74*hourly1!I7403/hourly1!$I$8763</f>
        <v>2.6785331876492733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443">
        <f>유형화!$F$71*hourly1!B7404/hourly1!$B$8763+유형화!$F$72*hourly1!C7404/hourly1!$C$8763+유형화!$F$73*hourly1!D7404/hourly1!$D$8763+유형화!$F$74*hourly1!E7404/hourly1!$E$8763</f>
        <v>443.33448015447107</v>
      </c>
      <c r="C7403" s="441">
        <f>hourly1!$F7404*유형화!$G$71/hourly1!$F$8763+유형화!$G$72*hourly1!$G7404/hourly1!$F$8763+유형화!$G$74*hourly1!I7404/hourly1!$I$8763</f>
        <v>1.9212736943562705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443">
        <f>유형화!$F$71*hourly1!B7405/hourly1!$B$8763+유형화!$F$72*hourly1!C7405/hourly1!$C$8763+유형화!$F$73*hourly1!D7405/hourly1!$D$8763+유형화!$F$74*hourly1!E7405/hourly1!$E$8763</f>
        <v>528.37114251738763</v>
      </c>
      <c r="C7404" s="441">
        <f>hourly1!$F7405*유형화!$G$71/hourly1!$F$8763+유형화!$G$72*hourly1!$G7405/hourly1!$F$8763+유형화!$G$74*hourly1!I7405/hourly1!$I$8763</f>
        <v>1.2787918323720981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443">
        <f>유형화!$F$71*hourly1!B7406/hourly1!$B$8763+유형화!$F$72*hourly1!C7406/hourly1!$C$8763+유형화!$F$73*hourly1!D7406/hourly1!$D$8763+유형화!$F$74*hourly1!E7406/hourly1!$E$8763</f>
        <v>442.42713136342485</v>
      </c>
      <c r="C7405" s="441">
        <f>hourly1!$F7406*유형화!$G$71/hourly1!$F$8763+유형화!$G$72*hourly1!$G7406/hourly1!$F$8763+유형화!$G$74*hourly1!I7406/hourly1!$I$8763</f>
        <v>0.67498821162904976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443">
        <f>유형화!$F$71*hourly1!B7407/hourly1!$B$8763+유형화!$F$72*hourly1!C7407/hourly1!$C$8763+유형화!$F$73*hourly1!D7407/hourly1!$D$8763+유형화!$F$74*hourly1!E7407/hourly1!$E$8763</f>
        <v>245.24869929471251</v>
      </c>
      <c r="C7406" s="441">
        <f>hourly1!$F7407*유형화!$G$71/hourly1!$F$8763+유형화!$G$72*hourly1!$G7407/hourly1!$F$8763+유형화!$G$74*hourly1!I7407/hourly1!$I$8763</f>
        <v>0.46917895778452079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443">
        <f>유형화!$F$71*hourly1!B7408/hourly1!$B$8763+유형화!$F$72*hourly1!C7408/hourly1!$C$8763+유형화!$F$73*hourly1!D7408/hourly1!$D$8763+유형화!$F$74*hourly1!E7408/hourly1!$E$8763</f>
        <v>349.61020217421259</v>
      </c>
      <c r="C7407" s="441">
        <f>hourly1!$F7408*유형화!$G$71/hourly1!$F$8763+유형화!$G$72*hourly1!$G7408/hourly1!$F$8763+유형화!$G$74*hourly1!I7408/hourly1!$I$8763</f>
        <v>0.44216056705455981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443">
        <f>유형화!$F$71*hourly1!B7409/hourly1!$B$8763+유형화!$F$72*hourly1!C7409/hourly1!$C$8763+유형화!$F$73*hourly1!D7409/hourly1!$D$8763+유형화!$F$74*hourly1!E7409/hourly1!$E$8763</f>
        <v>519.07118619158086</v>
      </c>
      <c r="C7408" s="441">
        <f>hourly1!$F7409*유형화!$G$71/hourly1!$F$8763+유형화!$G$72*hourly1!$G7409/hourly1!$F$8763+유형화!$G$74*hourly1!I7409/hourly1!$I$8763</f>
        <v>0.34927071572684054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443">
        <f>유형화!$F$71*hourly1!B7410/hourly1!$B$8763+유형화!$F$72*hourly1!C7410/hourly1!$C$8763+유형화!$F$73*hourly1!D7410/hourly1!$D$8763+유형화!$F$74*hourly1!E7410/hourly1!$E$8763</f>
        <v>433.82859526473135</v>
      </c>
      <c r="C7409" s="441">
        <f>hourly1!$F7410*유형화!$G$71/hourly1!$F$8763+유형화!$G$72*hourly1!$G7410/hourly1!$F$8763+유형화!$G$74*hourly1!I7410/hourly1!$I$8763</f>
        <v>0.34424750057210518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443">
        <f>유형화!$F$71*hourly1!B7411/hourly1!$B$8763+유형화!$F$72*hourly1!C7411/hourly1!$C$8763+유형화!$F$73*hourly1!D7411/hourly1!$D$8763+유형화!$F$74*hourly1!E7411/hourly1!$E$8763</f>
        <v>377.36768210482398</v>
      </c>
      <c r="C7410" s="441">
        <f>hourly1!$F7411*유형화!$G$71/hourly1!$F$8763+유형화!$G$72*hourly1!$G7411/hourly1!$F$8763+유형화!$G$74*hourly1!I7411/hourly1!$I$8763</f>
        <v>0.5689602588596846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443">
        <f>유형화!$F$71*hourly1!B7412/hourly1!$B$8763+유형화!$F$72*hourly1!C7412/hourly1!$C$8763+유형화!$F$73*hourly1!D7412/hourly1!$D$8763+유형화!$F$74*hourly1!E7412/hourly1!$E$8763</f>
        <v>209.65876268581425</v>
      </c>
      <c r="C7411" s="441">
        <f>hourly1!$F7412*유형화!$G$71/hourly1!$F$8763+유형화!$G$72*hourly1!$G7412/hourly1!$F$8763+유형화!$G$74*hourly1!I7412/hourly1!$I$8763</f>
        <v>1.0115791021078275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443">
        <f>유형화!$F$71*hourly1!B7413/hourly1!$B$8763+유형화!$F$72*hourly1!C7413/hourly1!$C$8763+유형화!$F$73*hourly1!D7413/hourly1!$D$8763+유형화!$F$74*hourly1!E7413/hourly1!$E$8763</f>
        <v>144.088570474253</v>
      </c>
      <c r="C7412" s="441">
        <f>hourly1!$F7413*유형화!$G$71/hourly1!$F$8763+유형화!$G$72*hourly1!$G7413/hourly1!$F$8763+유형화!$G$74*hourly1!I7413/hourly1!$I$8763</f>
        <v>0.74171962531559099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443">
        <f>유형화!$F$71*hourly1!B7414/hourly1!$B$8763+유형화!$F$72*hourly1!C7414/hourly1!$C$8763+유형화!$F$73*hourly1!D7414/hourly1!$D$8763+유형화!$F$74*hourly1!E7414/hourly1!$E$8763</f>
        <v>152.8984914419116</v>
      </c>
      <c r="C7413" s="441">
        <f>hourly1!$F7414*유형화!$G$71/hourly1!$F$8763+유형화!$G$72*hourly1!$G7414/hourly1!$F$8763+유형화!$G$74*hourly1!I7414/hourly1!$I$8763</f>
        <v>0.82473187148010674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443">
        <f>유형화!$F$71*hourly1!B7415/hourly1!$B$8763+유형화!$F$72*hourly1!C7415/hourly1!$C$8763+유형화!$F$73*hourly1!D7415/hourly1!$D$8763+유형화!$F$74*hourly1!E7415/hourly1!$E$8763</f>
        <v>82.288440920924174</v>
      </c>
      <c r="C7414" s="441">
        <f>hourly1!$F7415*유형화!$G$71/hourly1!$F$8763+유형화!$G$72*hourly1!$G7415/hourly1!$F$8763+유형화!$G$74*hourly1!I7415/hourly1!$I$8763</f>
        <v>1.6936421530442727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443">
        <f>유형화!$F$71*hourly1!B7416/hourly1!$B$8763+유형화!$F$72*hourly1!C7416/hourly1!$C$8763+유형화!$F$73*hourly1!D7416/hourly1!$D$8763+유형화!$F$74*hourly1!E7416/hourly1!$E$8763</f>
        <v>80.727409897234821</v>
      </c>
      <c r="C7415" s="441">
        <f>hourly1!$F7416*유형화!$G$71/hourly1!$F$8763+유형화!$G$72*hourly1!$G7416/hourly1!$F$8763+유형화!$G$74*hourly1!I7416/hourly1!$I$8763</f>
        <v>0.3979994502389218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443">
        <f>유형화!$F$71*hourly1!B7417/hourly1!$B$8763+유형화!$F$72*hourly1!C7417/hourly1!$C$8763+유형화!$F$73*hourly1!D7417/hourly1!$D$8763+유형화!$F$74*hourly1!E7417/hourly1!$E$8763</f>
        <v>79.126146310664183</v>
      </c>
      <c r="C7416" s="441">
        <f>hourly1!$F7417*유형화!$G$71/hourly1!$F$8763+유형화!$G$72*hourly1!$G7417/hourly1!$F$8763+유형화!$G$74*hourly1!I7417/hourly1!$I$8763</f>
        <v>0.31844502687078774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443">
        <f>유형화!$F$71*hourly1!B7418/hourly1!$B$8763+유형화!$F$72*hourly1!C7418/hourly1!$C$8763+유형화!$F$73*hourly1!D7418/hourly1!$D$8763+유형화!$F$74*hourly1!E7418/hourly1!$E$8763</f>
        <v>78.513516975156193</v>
      </c>
      <c r="C7417" s="441">
        <f>hourly1!$F7418*유형화!$G$71/hourly1!$F$8763+유형화!$G$72*hourly1!$G7418/hourly1!$F$8763+유형화!$G$74*hourly1!I7418/hourly1!$I$8763</f>
        <v>0.29469222628143965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443">
        <f>유형화!$F$71*hourly1!B7419/hourly1!$B$8763+유형화!$F$72*hourly1!C7419/hourly1!$C$8763+유형화!$F$73*hourly1!D7419/hourly1!$D$8763+유형화!$F$74*hourly1!E7419/hourly1!$E$8763</f>
        <v>78.860409071582652</v>
      </c>
      <c r="C7418" s="441">
        <f>hourly1!$F7419*유형화!$G$71/hourly1!$F$8763+유형화!$G$72*hourly1!$G7419/hourly1!$F$8763+유형화!$G$74*hourly1!I7419/hourly1!$I$8763</f>
        <v>0.25173629299915334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443">
        <f>유형화!$F$71*hourly1!B7420/hourly1!$B$8763+유형화!$F$72*hourly1!C7420/hourly1!$C$8763+유형화!$F$73*hourly1!D7420/hourly1!$D$8763+유형화!$F$74*hourly1!E7420/hourly1!$E$8763</f>
        <v>78.880563272498222</v>
      </c>
      <c r="C7419" s="441">
        <f>hourly1!$F7420*유형화!$G$71/hourly1!$F$8763+유형화!$G$72*hourly1!$G7420/hourly1!$F$8763+유형화!$G$74*hourly1!I7420/hourly1!$I$8763</f>
        <v>0.23741677938095729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443">
        <f>유형화!$F$71*hourly1!B7421/hourly1!$B$8763+유형화!$F$72*hourly1!C7421/hourly1!$C$8763+유형화!$F$73*hourly1!D7421/hourly1!$D$8763+유형화!$F$74*hourly1!E7421/hourly1!$E$8763</f>
        <v>79.242774836788996</v>
      </c>
      <c r="C7420" s="441">
        <f>hourly1!$F7421*유형화!$G$71/hourly1!$F$8763+유형화!$G$72*hourly1!$G7421/hourly1!$F$8763+유형화!$G$74*hourly1!I7421/hourly1!$I$8763</f>
        <v>0.23462115866690611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443">
        <f>유형화!$F$71*hourly1!B7422/hourly1!$B$8763+유형화!$F$72*hourly1!C7422/hourly1!$C$8763+유형화!$F$73*hourly1!D7422/hourly1!$D$8763+유형화!$F$74*hourly1!E7422/hourly1!$E$8763</f>
        <v>79.318296211009979</v>
      </c>
      <c r="C7421" s="441">
        <f>hourly1!$F7422*유형화!$G$71/hourly1!$F$8763+유형화!$G$72*hourly1!$G7422/hourly1!$F$8763+유형화!$G$74*hourly1!I7422/hourly1!$I$8763</f>
        <v>0.2346727643420034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443">
        <f>유형화!$F$71*hourly1!B7423/hourly1!$B$8763+유형화!$F$72*hourly1!C7423/hourly1!$C$8763+유형화!$F$73*hourly1!D7423/hourly1!$D$8763+유형화!$F$74*hourly1!E7423/hourly1!$E$8763</f>
        <v>79.471187533853893</v>
      </c>
      <c r="C7422" s="441">
        <f>hourly1!$F7423*유형화!$G$71/hourly1!$F$8763+유형화!$G$72*hourly1!$G7423/hourly1!$F$8763+유형화!$G$74*hourly1!I7423/hourly1!$I$8763</f>
        <v>0.23271884371061924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443">
        <f>유형화!$F$71*hourly1!B7424/hourly1!$B$8763+유형화!$F$72*hourly1!C7424/hourly1!$C$8763+유형화!$F$73*hourly1!D7424/hourly1!$D$8763+유형화!$F$74*hourly1!E7424/hourly1!$E$8763</f>
        <v>80.648153454735038</v>
      </c>
      <c r="C7423" s="441">
        <f>hourly1!$F7424*유형화!$G$71/hourly1!$F$8763+유형화!$G$72*hourly1!$G7424/hourly1!$F$8763+유형화!$G$74*hourly1!I7424/hourly1!$I$8763</f>
        <v>0.37082915326205357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443">
        <f>유형화!$F$71*hourly1!B7425/hourly1!$B$8763+유형화!$F$72*hourly1!C7425/hourly1!$C$8763+유형화!$F$73*hourly1!D7425/hourly1!$D$8763+유형화!$F$74*hourly1!E7425/hourly1!$E$8763</f>
        <v>87.537371044580382</v>
      </c>
      <c r="C7424" s="441">
        <f>hourly1!$F7425*유형화!$G$71/hourly1!$F$8763+유형화!$G$72*hourly1!$G7425/hourly1!$F$8763+유형화!$G$74*hourly1!I7425/hourly1!$I$8763</f>
        <v>4.273230049948495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443">
        <f>유형화!$F$71*hourly1!B7426/hourly1!$B$8763+유형화!$F$72*hourly1!C7426/hourly1!$C$8763+유형화!$F$73*hourly1!D7426/hourly1!$D$8763+유형화!$F$74*hourly1!E7426/hourly1!$E$8763</f>
        <v>227.2453648560892</v>
      </c>
      <c r="C7425" s="441">
        <f>hourly1!$F7426*유형화!$G$71/hourly1!$F$8763+유형화!$G$72*hourly1!$G7426/hourly1!$F$8763+유형화!$G$74*hourly1!I7426/hourly1!$I$8763</f>
        <v>4.4288241924274656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443">
        <f>유형화!$F$71*hourly1!B7427/hourly1!$B$8763+유형화!$F$72*hourly1!C7427/hourly1!$C$8763+유형화!$F$73*hourly1!D7427/hourly1!$D$8763+유형화!$F$74*hourly1!E7427/hourly1!$E$8763</f>
        <v>363.82067003649695</v>
      </c>
      <c r="C7426" s="441">
        <f>hourly1!$F7427*유형화!$G$71/hourly1!$F$8763+유형화!$G$72*hourly1!$G7427/hourly1!$F$8763+유형화!$G$74*hourly1!I7427/hourly1!$I$8763</f>
        <v>3.726737290576259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443">
        <f>유형화!$F$71*hourly1!B7428/hourly1!$B$8763+유형화!$F$72*hourly1!C7428/hourly1!$C$8763+유형화!$F$73*hourly1!D7428/hourly1!$D$8763+유형화!$F$74*hourly1!E7428/hourly1!$E$8763</f>
        <v>447.14238700464307</v>
      </c>
      <c r="C7427" s="441">
        <f>hourly1!$F7428*유형화!$G$71/hourly1!$F$8763+유형화!$G$72*hourly1!$G7428/hourly1!$F$8763+유형화!$G$74*hourly1!I7428/hourly1!$I$8763</f>
        <v>2.9094899294175356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443">
        <f>유형화!$F$71*hourly1!B7429/hourly1!$B$8763+유형화!$F$72*hourly1!C7429/hourly1!$C$8763+유형화!$F$73*hourly1!D7429/hourly1!$D$8763+유형화!$F$74*hourly1!E7429/hourly1!$E$8763</f>
        <v>530.36820958308647</v>
      </c>
      <c r="C7428" s="441">
        <f>hourly1!$F7429*유형화!$G$71/hourly1!$F$8763+유형화!$G$72*hourly1!$G7429/hourly1!$F$8763+유형화!$G$74*hourly1!I7429/hourly1!$I$8763</f>
        <v>2.1934313519650046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443">
        <f>유형화!$F$71*hourly1!B7430/hourly1!$B$8763+유형화!$F$72*hourly1!C7430/hourly1!$C$8763+유형화!$F$73*hourly1!D7430/hourly1!$D$8763+유형화!$F$74*hourly1!E7430/hourly1!$E$8763</f>
        <v>443.69896477176582</v>
      </c>
      <c r="C7429" s="441">
        <f>hourly1!$F7430*유형화!$G$71/hourly1!$F$8763+유형화!$G$72*hourly1!$G7430/hourly1!$F$8763+유형화!$G$74*hourly1!I7430/hourly1!$I$8763</f>
        <v>1.5901482754229317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443">
        <f>유형화!$F$71*hourly1!B7431/hourly1!$B$8763+유형화!$F$72*hourly1!C7431/hourly1!$C$8763+유형화!$F$73*hourly1!D7431/hourly1!$D$8763+유형화!$F$74*hourly1!E7431/hourly1!$E$8763</f>
        <v>246.5799999195838</v>
      </c>
      <c r="C7430" s="441">
        <f>hourly1!$F7431*유형화!$G$71/hourly1!$F$8763+유형화!$G$72*hourly1!$G7431/hourly1!$F$8763+유형화!$G$74*hourly1!I7431/hourly1!$I$8763</f>
        <v>0.51322655424318819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443">
        <f>유형화!$F$71*hourly1!B7432/hourly1!$B$8763+유형화!$F$72*hourly1!C7432/hourly1!$C$8763+유형화!$F$73*hourly1!D7432/hourly1!$D$8763+유형화!$F$74*hourly1!E7432/hourly1!$E$8763</f>
        <v>349.96600060730896</v>
      </c>
      <c r="C7431" s="441">
        <f>hourly1!$F7432*유형화!$G$71/hourly1!$F$8763+유형화!$G$72*hourly1!$G7432/hourly1!$F$8763+유형화!$G$74*hourly1!I7432/hourly1!$I$8763</f>
        <v>0.77452585629699777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443">
        <f>유형화!$F$71*hourly1!B7433/hourly1!$B$8763+유형화!$F$72*hourly1!C7433/hourly1!$C$8763+유형화!$F$73*hourly1!D7433/hourly1!$D$8763+유형화!$F$74*hourly1!E7433/hourly1!$E$8763</f>
        <v>519.09487164359757</v>
      </c>
      <c r="C7432" s="441">
        <f>hourly1!$F7433*유형화!$G$71/hourly1!$F$8763+유형화!$G$72*hourly1!$G7433/hourly1!$F$8763+유형화!$G$74*hourly1!I7433/hourly1!$I$8763</f>
        <v>0.80209553632461783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443">
        <f>유형화!$F$71*hourly1!B7434/hourly1!$B$8763+유형화!$F$72*hourly1!C7434/hourly1!$C$8763+유형화!$F$73*hourly1!D7434/hourly1!$D$8763+유형화!$F$74*hourly1!E7434/hourly1!$E$8763</f>
        <v>433.97844828964804</v>
      </c>
      <c r="C7433" s="441">
        <f>hourly1!$F7434*유형화!$G$71/hourly1!$F$8763+유형화!$G$72*hourly1!$G7434/hourly1!$F$8763+유형화!$G$74*hourly1!I7434/hourly1!$I$8763</f>
        <v>1.0223215116571225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443">
        <f>유형화!$F$71*hourly1!B7435/hourly1!$B$8763+유형화!$F$72*hourly1!C7435/hourly1!$C$8763+유형화!$F$73*hourly1!D7435/hourly1!$D$8763+유형화!$F$74*hourly1!E7435/hourly1!$E$8763</f>
        <v>378.77043724023184</v>
      </c>
      <c r="C7434" s="441">
        <f>hourly1!$F7435*유형화!$G$71/hourly1!$F$8763+유형화!$G$72*hourly1!$G7435/hourly1!$F$8763+유형화!$G$74*hourly1!I7435/hourly1!$I$8763</f>
        <v>1.4291561550723026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443">
        <f>유형화!$F$71*hourly1!B7436/hourly1!$B$8763+유형화!$F$72*hourly1!C7436/hourly1!$C$8763+유형화!$F$73*hourly1!D7436/hourly1!$D$8763+유형화!$F$74*hourly1!E7436/hourly1!$E$8763</f>
        <v>212.91533459057339</v>
      </c>
      <c r="C7435" s="441">
        <f>hourly1!$F7436*유형화!$G$71/hourly1!$F$8763+유형화!$G$72*hourly1!$G7436/hourly1!$F$8763+유형화!$G$74*hourly1!I7436/hourly1!$I$8763</f>
        <v>1.79664914233971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443">
        <f>유형화!$F$71*hourly1!B7437/hourly1!$B$8763+유형화!$F$72*hourly1!C7437/hourly1!$C$8763+유형화!$F$73*hourly1!D7437/hourly1!$D$8763+유형화!$F$74*hourly1!E7437/hourly1!$E$8763</f>
        <v>145.59075047287942</v>
      </c>
      <c r="C7436" s="441">
        <f>hourly1!$F7437*유형화!$G$71/hourly1!$F$8763+유형화!$G$72*hourly1!$G7437/hourly1!$F$8763+유형화!$G$74*hourly1!I7437/hourly1!$I$8763</f>
        <v>1.4637506348820724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443">
        <f>유형화!$F$71*hourly1!B7438/hourly1!$B$8763+유형화!$F$72*hourly1!C7438/hourly1!$C$8763+유형화!$F$73*hourly1!D7438/hourly1!$D$8763+유형화!$F$74*hourly1!E7438/hourly1!$E$8763</f>
        <v>154.10525977123851</v>
      </c>
      <c r="C7437" s="441">
        <f>hourly1!$F7438*유형화!$G$71/hourly1!$F$8763+유형화!$G$72*hourly1!$G7438/hourly1!$F$8763+유형화!$G$74*hourly1!I7438/hourly1!$I$8763</f>
        <v>1.4327417489114911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443">
        <f>유형화!$F$71*hourly1!B7439/hourly1!$B$8763+유형화!$F$72*hourly1!C7439/hourly1!$C$8763+유형화!$F$73*hourly1!D7439/hourly1!$D$8763+유형화!$F$74*hourly1!E7439/hourly1!$E$8763</f>
        <v>83.333155634281638</v>
      </c>
      <c r="C7438" s="441">
        <f>hourly1!$F7439*유형화!$G$71/hourly1!$F$8763+유형화!$G$72*hourly1!$G7439/hourly1!$F$8763+유형화!$G$74*hourly1!I7439/hourly1!$I$8763</f>
        <v>2.2338263460404324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443">
        <f>유형화!$F$71*hourly1!B7440/hourly1!$B$8763+유형화!$F$72*hourly1!C7440/hourly1!$C$8763+유형화!$F$73*hourly1!D7440/hourly1!$D$8763+유형화!$F$74*hourly1!E7440/hourly1!$E$8763</f>
        <v>81.51605913644805</v>
      </c>
      <c r="C7439" s="441">
        <f>hourly1!$F7440*유형화!$G$71/hourly1!$F$8763+유형화!$G$72*hourly1!$G7440/hourly1!$F$8763+유형화!$G$74*hourly1!I7440/hourly1!$I$8763</f>
        <v>0.39809962952829969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443">
        <f>유형화!$F$71*hourly1!B7441/hourly1!$B$8763+유형화!$F$72*hourly1!C7441/hourly1!$C$8763+유형화!$F$73*hourly1!D7441/hourly1!$D$8763+유형화!$F$74*hourly1!E7441/hourly1!$E$8763</f>
        <v>79.694075766285223</v>
      </c>
      <c r="C7440" s="441">
        <f>hourly1!$F7441*유형화!$G$71/hourly1!$F$8763+유형화!$G$72*hourly1!$G7441/hourly1!$F$8763+유형화!$G$74*hourly1!I7441/hourly1!$I$8763</f>
        <v>0.31849790601142791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443">
        <f>유형화!$F$71*hourly1!B7442/hourly1!$B$8763+유형화!$F$72*hourly1!C7442/hourly1!$C$8763+유형화!$F$73*hourly1!D7442/hourly1!$D$8763+유형화!$F$74*hourly1!E7442/hourly1!$E$8763</f>
        <v>78.986576644482554</v>
      </c>
      <c r="C7441" s="441">
        <f>hourly1!$F7442*유형화!$G$71/hourly1!$F$8763+유형화!$G$72*hourly1!$G7442/hourly1!$F$8763+유형화!$G$74*hourly1!I7442/hourly1!$I$8763</f>
        <v>0.29473406872070762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443">
        <f>유형화!$F$71*hourly1!B7443/hourly1!$B$8763+유형화!$F$72*hourly1!C7443/hourly1!$C$8763+유형화!$F$73*hourly1!D7443/hourly1!$D$8763+유형화!$F$74*hourly1!E7443/hourly1!$E$8763</f>
        <v>79.211832545261061</v>
      </c>
      <c r="C7442" s="441">
        <f>hourly1!$F7443*유형화!$G$71/hourly1!$F$8763+유형화!$G$72*hourly1!$G7443/hourly1!$F$8763+유형화!$G$74*hourly1!I7443/hourly1!$I$8763</f>
        <v>0.25176309641677141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443">
        <f>유형화!$F$71*hourly1!B7444/hourly1!$B$8763+유형화!$F$72*hourly1!C7444/hourly1!$C$8763+유형화!$F$73*hourly1!D7444/hourly1!$D$8763+유형화!$F$74*hourly1!E7444/hourly1!$E$8763</f>
        <v>79.150677912097237</v>
      </c>
      <c r="C7443" s="441">
        <f>hourly1!$F7444*유형화!$G$71/hourly1!$F$8763+유형화!$G$72*hourly1!$G7444/hourly1!$F$8763+유형화!$G$74*hourly1!I7444/hourly1!$I$8763</f>
        <v>0.23744394664587329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443">
        <f>유형화!$F$71*hourly1!B7445/hourly1!$B$8763+유형화!$F$72*hourly1!C7445/hourly1!$C$8763+유형화!$F$73*hourly1!D7445/hourly1!$D$8763+유형화!$F$74*hourly1!E7445/hourly1!$E$8763</f>
        <v>79.410705971369765</v>
      </c>
      <c r="C7444" s="441">
        <f>hourly1!$F7445*유형화!$G$71/hourly1!$F$8763+유형화!$G$72*hourly1!$G7445/hourly1!$F$8763+유형화!$G$74*hourly1!I7445/hourly1!$I$8763</f>
        <v>0.23467379524268103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443">
        <f>유형화!$F$71*hourly1!B7446/hourly1!$B$8763+유형화!$F$72*hourly1!C7446/hourly1!$C$8763+유형화!$F$73*hourly1!D7446/hourly1!$D$8763+유형화!$F$74*hourly1!E7446/hourly1!$E$8763</f>
        <v>79.460115047179698</v>
      </c>
      <c r="C7445" s="441">
        <f>hourly1!$F7446*유형화!$G$71/hourly1!$F$8763+유형화!$G$72*hourly1!$G7446/hourly1!$F$8763+유형화!$G$74*hourly1!I7446/hourly1!$I$8763</f>
        <v>0.2347181239718186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443">
        <f>유형화!$F$71*hourly1!B7447/hourly1!$B$8763+유형화!$F$72*hourly1!C7447/hourly1!$C$8763+유형화!$F$73*hourly1!D7447/hourly1!$D$8763+유형화!$F$74*hourly1!E7447/hourly1!$E$8763</f>
        <v>79.542684703799836</v>
      </c>
      <c r="C7446" s="441">
        <f>hourly1!$F7447*유형화!$G$71/hourly1!$F$8763+유형화!$G$72*hourly1!$G7447/hourly1!$F$8763+유형화!$G$74*hourly1!I7447/hourly1!$I$8763</f>
        <v>0.23306910737614406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443">
        <f>유형화!$F$71*hourly1!B7448/hourly1!$B$8763+유형화!$F$72*hourly1!C7448/hourly1!$C$8763+유형화!$F$73*hourly1!D7448/hourly1!$D$8763+유형화!$F$74*hourly1!E7448/hourly1!$E$8763</f>
        <v>80.676341844397513</v>
      </c>
      <c r="C7447" s="441">
        <f>hourly1!$F7448*유형화!$G$71/hourly1!$F$8763+유형화!$G$72*hourly1!$G7448/hourly1!$F$8763+유형화!$G$74*hourly1!I7448/hourly1!$I$8763</f>
        <v>0.37117135164580706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443">
        <f>유형화!$F$71*hourly1!B7449/hourly1!$B$8763+유형화!$F$72*hourly1!C7449/hourly1!$C$8763+유형화!$F$73*hourly1!D7449/hourly1!$D$8763+유형화!$F$74*hourly1!E7449/hourly1!$E$8763</f>
        <v>87.580765143682441</v>
      </c>
      <c r="C7448" s="441">
        <f>hourly1!$F7449*유형화!$G$71/hourly1!$F$8763+유형화!$G$72*hourly1!$G7449/hourly1!$F$8763+유형화!$G$74*hourly1!I7449/hourly1!$I$8763</f>
        <v>4.412658032489575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443">
        <f>유형화!$F$71*hourly1!B7450/hourly1!$B$8763+유형화!$F$72*hourly1!C7450/hourly1!$C$8763+유형화!$F$73*hourly1!D7450/hourly1!$D$8763+유형화!$F$74*hourly1!E7450/hourly1!$E$8763</f>
        <v>228.10670098877372</v>
      </c>
      <c r="C7449" s="441">
        <f>hourly1!$F7450*유형화!$G$71/hourly1!$F$8763+유형화!$G$72*hourly1!$G7450/hourly1!$F$8763+유형화!$G$74*hourly1!I7450/hourly1!$I$8763</f>
        <v>4.5296320886538881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443">
        <f>유형화!$F$71*hourly1!B7451/hourly1!$B$8763+유형화!$F$72*hourly1!C7451/hourly1!$C$8763+유형화!$F$73*hourly1!D7451/hourly1!$D$8763+유형화!$F$74*hourly1!E7451/hourly1!$E$8763</f>
        <v>365.30954029942933</v>
      </c>
      <c r="C7450" s="441">
        <f>hourly1!$F7451*유형화!$G$71/hourly1!$F$8763+유형화!$G$72*hourly1!$G7451/hourly1!$F$8763+유형화!$G$74*hourly1!I7451/hourly1!$I$8763</f>
        <v>3.9723004395571766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443">
        <f>유형화!$F$71*hourly1!B7452/hourly1!$B$8763+유형화!$F$72*hourly1!C7452/hourly1!$C$8763+유형화!$F$73*hourly1!D7452/hourly1!$D$8763+유형화!$F$74*hourly1!E7452/hourly1!$E$8763</f>
        <v>448.55724793241654</v>
      </c>
      <c r="C7451" s="441">
        <f>hourly1!$F7452*유형화!$G$71/hourly1!$F$8763+유형화!$G$72*hourly1!$G7452/hourly1!$F$8763+유형화!$G$74*hourly1!I7452/hourly1!$I$8763</f>
        <v>3.1549554460401543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443">
        <f>유형화!$F$71*hourly1!B7453/hourly1!$B$8763+유형화!$F$72*hourly1!C7453/hourly1!$C$8763+유형화!$F$73*hourly1!D7453/hourly1!$D$8763+유형화!$F$74*hourly1!E7453/hourly1!$E$8763</f>
        <v>530.90482703229918</v>
      </c>
      <c r="C7452" s="441">
        <f>hourly1!$F7453*유형화!$G$71/hourly1!$F$8763+유형화!$G$72*hourly1!$G7453/hourly1!$F$8763+유형화!$G$74*hourly1!I7453/hourly1!$I$8763</f>
        <v>2.3227011424349113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443">
        <f>유형화!$F$71*hourly1!B7454/hourly1!$B$8763+유형화!$F$72*hourly1!C7454/hourly1!$C$8763+유형화!$F$73*hourly1!D7454/hourly1!$D$8763+유형화!$F$74*hourly1!E7454/hourly1!$E$8763</f>
        <v>444.36473121259337</v>
      </c>
      <c r="C7453" s="441">
        <f>hourly1!$F7454*유형화!$G$71/hourly1!$F$8763+유형화!$G$72*hourly1!$G7454/hourly1!$F$8763+유형화!$G$74*hourly1!I7454/hourly1!$I$8763</f>
        <v>1.8730754492046526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443">
        <f>유형화!$F$71*hourly1!B7455/hourly1!$B$8763+유형화!$F$72*hourly1!C7455/hourly1!$C$8763+유형화!$F$73*hourly1!D7455/hourly1!$D$8763+유형화!$F$74*hourly1!E7455/hourly1!$E$8763</f>
        <v>247.72852393544636</v>
      </c>
      <c r="C7454" s="441">
        <f>hourly1!$F7455*유형화!$G$71/hourly1!$F$8763+유형화!$G$72*hourly1!$G7455/hourly1!$F$8763+유형화!$G$74*hourly1!I7455/hourly1!$I$8763</f>
        <v>0.94269892756183171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443">
        <f>유형화!$F$71*hourly1!B7456/hourly1!$B$8763+유형화!$F$72*hourly1!C7456/hourly1!$C$8763+유형화!$F$73*hourly1!D7456/hourly1!$D$8763+유형화!$F$74*hourly1!E7456/hourly1!$E$8763</f>
        <v>351.2298946255903</v>
      </c>
      <c r="C7455" s="441">
        <f>hourly1!$F7456*유형화!$G$71/hourly1!$F$8763+유형화!$G$72*hourly1!$G7456/hourly1!$F$8763+유형화!$G$74*hourly1!I7456/hourly1!$I$8763</f>
        <v>1.4946953624457877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443">
        <f>유형화!$F$71*hourly1!B7457/hourly1!$B$8763+유형화!$F$72*hourly1!C7457/hourly1!$C$8763+유형화!$F$73*hourly1!D7457/hourly1!$D$8763+유형화!$F$74*hourly1!E7457/hourly1!$E$8763</f>
        <v>520.75786339539002</v>
      </c>
      <c r="C7456" s="441">
        <f>hourly1!$F7457*유형화!$G$71/hourly1!$F$8763+유형화!$G$72*hourly1!$G7457/hourly1!$F$8763+유형화!$G$74*hourly1!I7457/hourly1!$I$8763</f>
        <v>1.8069154576995934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443">
        <f>유형화!$F$71*hourly1!B7458/hourly1!$B$8763+유형화!$F$72*hourly1!C7458/hourly1!$C$8763+유형화!$F$73*hourly1!D7458/hourly1!$D$8763+유형화!$F$74*hourly1!E7458/hourly1!$E$8763</f>
        <v>437.42987415617523</v>
      </c>
      <c r="C7457" s="441">
        <f>hourly1!$F7458*유형화!$G$71/hourly1!$F$8763+유형화!$G$72*hourly1!$G7458/hourly1!$F$8763+유형화!$G$74*hourly1!I7458/hourly1!$I$8763</f>
        <v>2.012320841043362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443">
        <f>유형화!$F$71*hourly1!B7459/hourly1!$B$8763+유형화!$F$72*hourly1!C7459/hourly1!$C$8763+유형화!$F$73*hourly1!D7459/hourly1!$D$8763+유형화!$F$74*hourly1!E7459/hourly1!$E$8763</f>
        <v>382.24060954716856</v>
      </c>
      <c r="C7458" s="441">
        <f>hourly1!$F7459*유형화!$G$71/hourly1!$F$8763+유형화!$G$72*hourly1!$G7459/hourly1!$F$8763+유형화!$G$74*hourly1!I7459/hourly1!$I$8763</f>
        <v>2.1921431506064968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443">
        <f>유형화!$F$71*hourly1!B7460/hourly1!$B$8763+유형화!$F$72*hourly1!C7460/hourly1!$C$8763+유형화!$F$73*hourly1!D7460/hourly1!$D$8763+유형화!$F$74*hourly1!E7460/hourly1!$E$8763</f>
        <v>215.62580443745756</v>
      </c>
      <c r="C7459" s="441">
        <f>hourly1!$F7460*유형화!$G$71/hourly1!$F$8763+유형화!$G$72*hourly1!$G7460/hourly1!$F$8763+유형화!$G$74*hourly1!I7460/hourly1!$I$8763</f>
        <v>2.3515029913371506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443">
        <f>유형화!$F$71*hourly1!B7461/hourly1!$B$8763+유형화!$F$72*hourly1!C7461/hourly1!$C$8763+유형화!$F$73*hourly1!D7461/hourly1!$D$8763+유형화!$F$74*hourly1!E7461/hourly1!$E$8763</f>
        <v>146.76857202304561</v>
      </c>
      <c r="C7460" s="441">
        <f>hourly1!$F7461*유형화!$G$71/hourly1!$F$8763+유형화!$G$72*hourly1!$G7461/hourly1!$F$8763+유형화!$G$74*hourly1!I7461/hourly1!$I$8763</f>
        <v>1.9804611588076584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443">
        <f>유형화!$F$71*hourly1!B7462/hourly1!$B$8763+유형화!$F$72*hourly1!C7462/hourly1!$C$8763+유형화!$F$73*hourly1!D7462/hourly1!$D$8763+유형화!$F$74*hourly1!E7462/hourly1!$E$8763</f>
        <v>155.3153887140295</v>
      </c>
      <c r="C7461" s="441">
        <f>hourly1!$F7462*유형화!$G$71/hourly1!$F$8763+유형화!$G$72*hourly1!$G7462/hourly1!$F$8763+유형화!$G$74*hourly1!I7462/hourly1!$I$8763</f>
        <v>1.9142947999748834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443">
        <f>유형화!$F$71*hourly1!B7463/hourly1!$B$8763+유형화!$F$72*hourly1!C7463/hourly1!$C$8763+유형화!$F$73*hourly1!D7463/hourly1!$D$8763+유형화!$F$74*hourly1!E7463/hourly1!$E$8763</f>
        <v>84.016658909499128</v>
      </c>
      <c r="C7462" s="441">
        <f>hourly1!$F7463*유형화!$G$71/hourly1!$F$8763+유형화!$G$72*hourly1!$G7463/hourly1!$F$8763+유형화!$G$74*hourly1!I7463/hourly1!$I$8763</f>
        <v>2.6166460975292849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443">
        <f>유형화!$F$71*hourly1!B7464/hourly1!$B$8763+유형화!$F$72*hourly1!C7464/hourly1!$C$8763+유형화!$F$73*hourly1!D7464/hourly1!$D$8763+유형화!$F$74*hourly1!E7464/hourly1!$E$8763</f>
        <v>82.173781908659947</v>
      </c>
      <c r="C7463" s="441">
        <f>hourly1!$F7464*유형화!$G$71/hourly1!$F$8763+유형화!$G$72*hourly1!$G7464/hourly1!$F$8763+유형화!$G$74*hourly1!I7464/hourly1!$I$8763</f>
        <v>0.39819137968860774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443">
        <f>유형화!$F$71*hourly1!B7465/hourly1!$B$8763+유형화!$F$72*hourly1!C7465/hourly1!$C$8763+유형화!$F$73*hourly1!D7465/hourly1!$D$8763+유형화!$F$74*hourly1!E7465/hourly1!$E$8763</f>
        <v>80.375455550907645</v>
      </c>
      <c r="C7464" s="441">
        <f>hourly1!$F7465*유형화!$G$71/hourly1!$F$8763+유형화!$G$72*hourly1!$G7465/hourly1!$F$8763+유형화!$G$74*hourly1!I7465/hourly1!$I$8763</f>
        <v>0.31855757696829651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443">
        <f>유형화!$F$71*hourly1!B7466/hourly1!$B$8763+유형화!$F$72*hourly1!C7466/hourly1!$C$8763+유형화!$F$73*hourly1!D7466/hourly1!$D$8763+유형화!$F$74*hourly1!E7466/hourly1!$E$8763</f>
        <v>79.595729309266957</v>
      </c>
      <c r="C7465" s="441">
        <f>hourly1!$F7466*유형화!$G$71/hourly1!$F$8763+유형화!$G$72*hourly1!$G7466/hourly1!$F$8763+유형화!$G$74*hourly1!I7466/hourly1!$I$8763</f>
        <v>0.29477851873227789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443">
        <f>유형화!$F$71*hourly1!B7467/hourly1!$B$8763+유형화!$F$72*hourly1!C7467/hourly1!$C$8763+유형화!$F$73*hourly1!D7467/hourly1!$D$8763+유형화!$F$74*hourly1!E7467/hourly1!$E$8763</f>
        <v>79.917011540324935</v>
      </c>
      <c r="C7466" s="441">
        <f>hourly1!$F7467*유형화!$G$71/hourly1!$F$8763+유형화!$G$72*hourly1!$G7467/hourly1!$F$8763+유형화!$G$74*hourly1!I7467/hourly1!$I$8763</f>
        <v>0.25179984499386771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443">
        <f>유형화!$F$71*hourly1!B7468/hourly1!$B$8763+유형화!$F$72*hourly1!C7468/hourly1!$C$8763+유형화!$F$73*hourly1!D7468/hourly1!$D$8763+유형화!$F$74*hourly1!E7468/hourly1!$E$8763</f>
        <v>79.905668877391989</v>
      </c>
      <c r="C7467" s="441">
        <f>hourly1!$F7468*유형화!$G$71/hourly1!$F$8763+유형화!$G$72*hourly1!$G7468/hourly1!$F$8763+유형화!$G$74*hourly1!I7468/hourly1!$I$8763</f>
        <v>0.23748845729865986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443">
        <f>유형화!$F$71*hourly1!B7469/hourly1!$B$8763+유형화!$F$72*hourly1!C7469/hourly1!$C$8763+유형화!$F$73*hourly1!D7469/hourly1!$D$8763+유형화!$F$74*hourly1!E7469/hourly1!$E$8763</f>
        <v>80.20873080075485</v>
      </c>
      <c r="C7468" s="441">
        <f>hourly1!$F7469*유형화!$G$71/hourly1!$F$8763+유형화!$G$72*hourly1!$G7469/hourly1!$F$8763+유형화!$G$74*hourly1!I7469/hourly1!$I$8763</f>
        <v>0.2350500739900116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443">
        <f>유형화!$F$71*hourly1!B7470/hourly1!$B$8763+유형화!$F$72*hourly1!C7470/hourly1!$C$8763+유형화!$F$73*hourly1!D7470/hourly1!$D$8763+유형화!$F$74*hourly1!E7470/hourly1!$E$8763</f>
        <v>80.33962882815004</v>
      </c>
      <c r="C7469" s="441">
        <f>hourly1!$F7470*유형화!$G$71/hourly1!$F$8763+유형화!$G$72*hourly1!$G7470/hourly1!$F$8763+유형화!$G$74*hourly1!I7470/hourly1!$I$8763</f>
        <v>0.23672140655329577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443">
        <f>유형화!$F$71*hourly1!B7471/hourly1!$B$8763+유형화!$F$72*hourly1!C7471/hourly1!$C$8763+유형화!$F$73*hourly1!D7471/hourly1!$D$8763+유형화!$F$74*hourly1!E7471/hourly1!$E$8763</f>
        <v>80.548816351434709</v>
      </c>
      <c r="C7470" s="441">
        <f>hourly1!$F7471*유형화!$G$71/hourly1!$F$8763+유형화!$G$72*hourly1!$G7471/hourly1!$F$8763+유형화!$G$74*hourly1!I7471/hourly1!$I$8763</f>
        <v>0.2410918796554492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443">
        <f>유형화!$F$71*hourly1!B7472/hourly1!$B$8763+유형화!$F$72*hourly1!C7472/hourly1!$C$8763+유형화!$F$73*hourly1!D7472/hourly1!$D$8763+유형화!$F$74*hourly1!E7472/hourly1!$E$8763</f>
        <v>81.785130990487005</v>
      </c>
      <c r="C7471" s="441">
        <f>hourly1!$F7472*유형화!$G$71/hourly1!$F$8763+유형화!$G$72*hourly1!$G7472/hourly1!$F$8763+유형화!$G$74*hourly1!I7472/hourly1!$I$8763</f>
        <v>0.3928838785117163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443">
        <f>유형화!$F$71*hourly1!B7473/hourly1!$B$8763+유형화!$F$72*hourly1!C7473/hourly1!$C$8763+유형화!$F$73*hourly1!D7473/hourly1!$D$8763+유형화!$F$74*hourly1!E7473/hourly1!$E$8763</f>
        <v>88.859044862758395</v>
      </c>
      <c r="C7472" s="441">
        <f>hourly1!$F7473*유형화!$G$71/hourly1!$F$8763+유형화!$G$72*hourly1!$G7473/hourly1!$F$8763+유형화!$G$74*hourly1!I7473/hourly1!$I$8763</f>
        <v>5.0495060222705632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443">
        <f>유형화!$F$71*hourly1!B7474/hourly1!$B$8763+유형화!$F$72*hourly1!C7474/hourly1!$C$8763+유형화!$F$73*hourly1!D7474/hourly1!$D$8763+유형화!$F$74*hourly1!E7474/hourly1!$E$8763</f>
        <v>232.32715750618175</v>
      </c>
      <c r="C7473" s="441">
        <f>hourly1!$F7474*유형화!$G$71/hourly1!$F$8763+유형화!$G$72*hourly1!$G7474/hourly1!$F$8763+유형화!$G$74*hourly1!I7474/hourly1!$I$8763</f>
        <v>5.185001907062337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443">
        <f>유형화!$F$71*hourly1!B7475/hourly1!$B$8763+유형화!$F$72*hourly1!C7475/hourly1!$C$8763+유형화!$F$73*hourly1!D7475/hourly1!$D$8763+유형화!$F$74*hourly1!E7475/hourly1!$E$8763</f>
        <v>369.27541968208345</v>
      </c>
      <c r="C7474" s="441">
        <f>hourly1!$F7475*유형화!$G$71/hourly1!$F$8763+유형화!$G$72*hourly1!$G7475/hourly1!$F$8763+유형화!$G$74*hourly1!I7475/hourly1!$I$8763</f>
        <v>4.5861851773854418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443">
        <f>유형화!$F$71*hourly1!B7476/hourly1!$B$8763+유형화!$F$72*hourly1!C7476/hourly1!$C$8763+유형화!$F$73*hourly1!D7476/hourly1!$D$8763+유형화!$F$74*hourly1!E7476/hourly1!$E$8763</f>
        <v>452.96618319987311</v>
      </c>
      <c r="C7475" s="441">
        <f>hourly1!$F7476*유형화!$G$71/hourly1!$F$8763+유형화!$G$72*hourly1!$G7476/hourly1!$F$8763+유형화!$G$74*hourly1!I7476/hourly1!$I$8763</f>
        <v>3.7893771807557681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443">
        <f>유형화!$F$71*hourly1!B7477/hourly1!$B$8763+유형화!$F$72*hourly1!C7477/hourly1!$C$8763+유형화!$F$73*hourly1!D7477/hourly1!$D$8763+유형화!$F$74*hourly1!E7477/hourly1!$E$8763</f>
        <v>535.88711424028907</v>
      </c>
      <c r="C7476" s="441">
        <f>hourly1!$F7477*유형화!$G$71/hourly1!$F$8763+유형화!$G$72*hourly1!$G7477/hourly1!$F$8763+유형화!$G$74*hourly1!I7477/hourly1!$I$8763</f>
        <v>3.1481495004077371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443">
        <f>유형화!$F$71*hourly1!B7478/hourly1!$B$8763+유형화!$F$72*hourly1!C7478/hourly1!$C$8763+유형화!$F$73*hourly1!D7478/hourly1!$D$8763+유형화!$F$74*hourly1!E7478/hourly1!$E$8763</f>
        <v>447.57563858969007</v>
      </c>
      <c r="C7477" s="441">
        <f>hourly1!$F7478*유형화!$G$71/hourly1!$F$8763+유형화!$G$72*hourly1!$G7478/hourly1!$F$8763+유형화!$G$74*hourly1!I7478/hourly1!$I$8763</f>
        <v>2.5653994184327349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443">
        <f>유형화!$F$71*hourly1!B7479/hourly1!$B$8763+유형화!$F$72*hourly1!C7479/hourly1!$C$8763+유형화!$F$73*hourly1!D7479/hourly1!$D$8763+유형화!$F$74*hourly1!E7479/hourly1!$E$8763</f>
        <v>250.80891247989709</v>
      </c>
      <c r="C7478" s="441">
        <f>hourly1!$F7479*유형화!$G$71/hourly1!$F$8763+유형화!$G$72*hourly1!$G7479/hourly1!$F$8763+유형화!$G$74*hourly1!I7479/hourly1!$I$8763</f>
        <v>1.6349613459553385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443">
        <f>유형화!$F$71*hourly1!B7480/hourly1!$B$8763+유형화!$F$72*hourly1!C7480/hourly1!$C$8763+유형화!$F$73*hourly1!D7480/hourly1!$D$8763+유형화!$F$74*hourly1!E7480/hourly1!$E$8763</f>
        <v>354.23307437918646</v>
      </c>
      <c r="C7479" s="441">
        <f>hourly1!$F7480*유형화!$G$71/hourly1!$F$8763+유형화!$G$72*hourly1!$G7480/hourly1!$F$8763+유형화!$G$74*hourly1!I7480/hourly1!$I$8763</f>
        <v>2.0732484658385637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443">
        <f>유형화!$F$71*hourly1!B7481/hourly1!$B$8763+유형화!$F$72*hourly1!C7481/hourly1!$C$8763+유형화!$F$73*hourly1!D7481/hourly1!$D$8763+유형화!$F$74*hourly1!E7481/hourly1!$E$8763</f>
        <v>521.80919979705391</v>
      </c>
      <c r="C7480" s="441">
        <f>hourly1!$F7481*유형화!$G$71/hourly1!$F$8763+유형화!$G$72*hourly1!$G7481/hourly1!$F$8763+유형화!$G$74*hourly1!I7481/hourly1!$I$8763</f>
        <v>1.9523934324703156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443">
        <f>유형화!$F$71*hourly1!B7482/hourly1!$B$8763+유형화!$F$72*hourly1!C7482/hourly1!$C$8763+유형화!$F$73*hourly1!D7482/hourly1!$D$8763+유형화!$F$74*hourly1!E7482/hourly1!$E$8763</f>
        <v>437.30238414158777</v>
      </c>
      <c r="C7481" s="441">
        <f>hourly1!$F7482*유형화!$G$71/hourly1!$F$8763+유형화!$G$72*hourly1!$G7482/hourly1!$F$8763+유형화!$G$74*hourly1!I7482/hourly1!$I$8763</f>
        <v>1.9091667361571076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443">
        <f>유형화!$F$71*hourly1!B7483/hourly1!$B$8763+유형화!$F$72*hourly1!C7483/hourly1!$C$8763+유형화!$F$73*hourly1!D7483/hourly1!$D$8763+유형화!$F$74*hourly1!E7483/hourly1!$E$8763</f>
        <v>382.60336620391115</v>
      </c>
      <c r="C7482" s="441">
        <f>hourly1!$F7483*유형화!$G$71/hourly1!$F$8763+유형화!$G$72*hourly1!$G7483/hourly1!$F$8763+유형화!$G$74*hourly1!I7483/hourly1!$I$8763</f>
        <v>2.216987978219517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443">
        <f>유형화!$F$71*hourly1!B7484/hourly1!$B$8763+유형화!$F$72*hourly1!C7484/hourly1!$C$8763+유형화!$F$73*hourly1!D7484/hourly1!$D$8763+유형화!$F$74*hourly1!E7484/hourly1!$E$8763</f>
        <v>216.61528943560609</v>
      </c>
      <c r="C7483" s="441">
        <f>hourly1!$F7484*유형화!$G$71/hourly1!$F$8763+유형화!$G$72*hourly1!$G7484/hourly1!$F$8763+유형화!$G$74*hourly1!I7484/hourly1!$I$8763</f>
        <v>2.495211030926836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443">
        <f>유형화!$F$71*hourly1!B7485/hourly1!$B$8763+유형화!$F$72*hourly1!C7485/hourly1!$C$8763+유형화!$F$73*hourly1!D7485/hourly1!$D$8763+유형화!$F$74*hourly1!E7485/hourly1!$E$8763</f>
        <v>147.57876426394304</v>
      </c>
      <c r="C7484" s="441">
        <f>hourly1!$F7485*유형화!$G$71/hourly1!$F$8763+유형화!$G$72*hourly1!$G7485/hourly1!$F$8763+유형화!$G$74*hourly1!I7485/hourly1!$I$8763</f>
        <v>2.1558820076070884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443">
        <f>유형화!$F$71*hourly1!B7486/hourly1!$B$8763+유형화!$F$72*hourly1!C7486/hourly1!$C$8763+유형화!$F$73*hourly1!D7486/hourly1!$D$8763+유형화!$F$74*hourly1!E7486/hourly1!$E$8763</f>
        <v>156.28197508926579</v>
      </c>
      <c r="C7485" s="441">
        <f>hourly1!$F7486*유형화!$G$71/hourly1!$F$8763+유형화!$G$72*hourly1!$G7486/hourly1!$F$8763+유형화!$G$74*hourly1!I7486/hourly1!$I$8763</f>
        <v>2.1016069061669951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443">
        <f>유형화!$F$71*hourly1!B7487/hourly1!$B$8763+유형화!$F$72*hourly1!C7487/hourly1!$C$8763+유형화!$F$73*hourly1!D7487/hourly1!$D$8763+유형화!$F$74*hourly1!E7487/hourly1!$E$8763</f>
        <v>84.609885394820608</v>
      </c>
      <c r="C7486" s="441">
        <f>hourly1!$F7487*유형화!$G$71/hourly1!$F$8763+유형화!$G$72*hourly1!$G7487/hourly1!$F$8763+유형화!$G$74*hourly1!I7487/hourly1!$I$8763</f>
        <v>2.8513422799025712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443">
        <f>유형화!$F$71*hourly1!B7488/hourly1!$B$8763+유형화!$F$72*hourly1!C7488/hourly1!$C$8763+유형화!$F$73*hourly1!D7488/hourly1!$D$8763+유형화!$F$74*hourly1!E7488/hourly1!$E$8763</f>
        <v>82.834125864575142</v>
      </c>
      <c r="C7487" s="441">
        <f>hourly1!$F7488*유형화!$G$71/hourly1!$F$8763+유형화!$G$72*hourly1!$G7488/hourly1!$F$8763+유형화!$G$74*hourly1!I7488/hourly1!$I$8763</f>
        <v>0.39826651415564118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443">
        <f>유형화!$F$71*hourly1!B7489/hourly1!$B$8763+유형화!$F$72*hourly1!C7489/hourly1!$C$8763+유형화!$F$73*hourly1!D7489/hourly1!$D$8763+유형화!$F$74*hourly1!E7489/hourly1!$E$8763</f>
        <v>81.100883545574362</v>
      </c>
      <c r="C7488" s="441">
        <f>hourly1!$F7489*유형화!$G$71/hourly1!$F$8763+유형화!$G$72*hourly1!$G7489/hourly1!$F$8763+유형화!$G$74*hourly1!I7489/hourly1!$I$8763</f>
        <v>0.31861142636839856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443">
        <f>유형화!$F$71*hourly1!B7490/hourly1!$B$8763+유형화!$F$72*hourly1!C7490/hourly1!$C$8763+유형화!$F$73*hourly1!D7490/hourly1!$D$8763+유형화!$F$74*hourly1!E7490/hourly1!$E$8763</f>
        <v>80.41180854864443</v>
      </c>
      <c r="C7489" s="441">
        <f>hourly1!$F7490*유형화!$G$71/hourly1!$F$8763+유형화!$G$72*hourly1!$G7490/hourly1!$F$8763+유형화!$G$74*hourly1!I7490/hourly1!$I$8763</f>
        <v>0.29483164043778276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443">
        <f>유형화!$F$71*hourly1!B7491/hourly1!$B$8763+유형화!$F$72*hourly1!C7491/hourly1!$C$8763+유형화!$F$73*hourly1!D7491/hourly1!$D$8763+유형화!$F$74*hourly1!E7491/hourly1!$E$8763</f>
        <v>80.587024962342596</v>
      </c>
      <c r="C7490" s="441">
        <f>hourly1!$F7491*유형화!$G$71/hourly1!$F$8763+유형화!$G$72*hourly1!$G7491/hourly1!$F$8763+유형화!$G$74*hourly1!I7491/hourly1!$I$8763</f>
        <v>0.25074323244052554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443">
        <f>유형화!$F$71*hourly1!B7492/hourly1!$B$8763+유형화!$F$72*hourly1!C7492/hourly1!$C$8763+유형화!$F$73*hourly1!D7492/hourly1!$D$8763+유형화!$F$74*hourly1!E7492/hourly1!$E$8763</f>
        <v>80.502748929351384</v>
      </c>
      <c r="C7491" s="441">
        <f>hourly1!$F7492*유형화!$G$71/hourly1!$F$8763+유형화!$G$72*hourly1!$G7492/hourly1!$F$8763+유형화!$G$74*hourly1!I7492/hourly1!$I$8763</f>
        <v>0.25441833271501757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443">
        <f>유형화!$F$71*hourly1!B7493/hourly1!$B$8763+유형화!$F$72*hourly1!C7493/hourly1!$C$8763+유형화!$F$73*hourly1!D7493/hourly1!$D$8763+유형화!$F$74*hourly1!E7493/hourly1!$E$8763</f>
        <v>80.791624229162963</v>
      </c>
      <c r="C7492" s="441">
        <f>hourly1!$F7493*유형화!$G$71/hourly1!$F$8763+유형화!$G$72*hourly1!$G7493/hourly1!$F$8763+유형화!$G$74*hourly1!I7493/hourly1!$I$8763</f>
        <v>0.2448217995895039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443">
        <f>유형화!$F$71*hourly1!B7494/hourly1!$B$8763+유형화!$F$72*hourly1!C7494/hourly1!$C$8763+유형화!$F$73*hourly1!D7494/hourly1!$D$8763+유형화!$F$74*hourly1!E7494/hourly1!$E$8763</f>
        <v>80.808090761143347</v>
      </c>
      <c r="C7493" s="441">
        <f>hourly1!$F7494*유형화!$G$71/hourly1!$F$8763+유형화!$G$72*hourly1!$G7494/hourly1!$F$8763+유형화!$G$74*hourly1!I7494/hourly1!$I$8763</f>
        <v>0.24769091745774754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443">
        <f>유형화!$F$71*hourly1!B7495/hourly1!$B$8763+유형화!$F$72*hourly1!C7495/hourly1!$C$8763+유형화!$F$73*hourly1!D7495/hourly1!$D$8763+유형화!$F$74*hourly1!E7495/hourly1!$E$8763</f>
        <v>80.908311933334929</v>
      </c>
      <c r="C7494" s="441">
        <f>hourly1!$F7495*유형화!$G$71/hourly1!$F$8763+유형화!$G$72*hourly1!$G7495/hourly1!$F$8763+유형화!$G$74*hourly1!I7495/hourly1!$I$8763</f>
        <v>0.29472715562204588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443">
        <f>유형화!$F$71*hourly1!B7496/hourly1!$B$8763+유형화!$F$72*hourly1!C7496/hourly1!$C$8763+유형화!$F$73*hourly1!D7496/hourly1!$D$8763+유형화!$F$74*hourly1!E7496/hourly1!$E$8763</f>
        <v>81.946426216958201</v>
      </c>
      <c r="C7495" s="441">
        <f>hourly1!$F7496*유형화!$G$71/hourly1!$F$8763+유형화!$G$72*hourly1!$G7496/hourly1!$F$8763+유형화!$G$74*hourly1!I7496/hourly1!$I$8763</f>
        <v>0.37017744211014997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443">
        <f>유형화!$F$71*hourly1!B7497/hourly1!$B$8763+유형화!$F$72*hourly1!C7497/hourly1!$C$8763+유형화!$F$73*hourly1!D7497/hourly1!$D$8763+유형화!$F$74*hourly1!E7497/hourly1!$E$8763</f>
        <v>88.817352400093029</v>
      </c>
      <c r="C7496" s="441">
        <f>hourly1!$F7497*유형화!$G$71/hourly1!$F$8763+유형화!$G$72*hourly1!$G7497/hourly1!$F$8763+유형화!$G$74*hourly1!I7497/hourly1!$I$8763</f>
        <v>5.088988669246306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443">
        <f>유형화!$F$71*hourly1!B7498/hourly1!$B$8763+유형화!$F$72*hourly1!C7498/hourly1!$C$8763+유형화!$F$73*hourly1!D7498/hourly1!$D$8763+유형화!$F$74*hourly1!E7498/hourly1!$E$8763</f>
        <v>148.91614357664724</v>
      </c>
      <c r="C7497" s="441">
        <f>hourly1!$F7498*유형화!$G$71/hourly1!$F$8763+유형화!$G$72*hourly1!$G7498/hourly1!$F$8763+유형화!$G$74*hourly1!I7498/hourly1!$I$8763</f>
        <v>5.2778769619332788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443">
        <f>유형화!$F$71*hourly1!B7499/hourly1!$B$8763+유형화!$F$72*hourly1!C7499/hourly1!$C$8763+유형화!$F$73*hourly1!D7499/hourly1!$D$8763+유형화!$F$74*hourly1!E7499/hourly1!$E$8763</f>
        <v>151.80959629081727</v>
      </c>
      <c r="C7498" s="441">
        <f>hourly1!$F7499*유형화!$G$71/hourly1!$F$8763+유형화!$G$72*hourly1!$G7499/hourly1!$F$8763+유형화!$G$74*hourly1!I7499/hourly1!$I$8763</f>
        <v>5.1881652561122227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443">
        <f>유형화!$F$71*hourly1!B7500/hourly1!$B$8763+유형화!$F$72*hourly1!C7500/hourly1!$C$8763+유형화!$F$73*hourly1!D7500/hourly1!$D$8763+유형화!$F$74*hourly1!E7500/hourly1!$E$8763</f>
        <v>155.61143942703239</v>
      </c>
      <c r="C7499" s="441">
        <f>hourly1!$F7500*유형화!$G$71/hourly1!$F$8763+유형화!$G$72*hourly1!$G7500/hourly1!$F$8763+유형화!$G$74*hourly1!I7500/hourly1!$I$8763</f>
        <v>4.7679188980873057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443">
        <f>유형화!$F$71*hourly1!B7501/hourly1!$B$8763+유형화!$F$72*hourly1!C7501/hourly1!$C$8763+유형화!$F$73*hourly1!D7501/hourly1!$D$8763+유형화!$F$74*hourly1!E7501/hourly1!$E$8763</f>
        <v>158.357504065499</v>
      </c>
      <c r="C7500" s="441">
        <f>hourly1!$F7501*유형화!$G$71/hourly1!$F$8763+유형화!$G$72*hourly1!$G7501/hourly1!$F$8763+유형화!$G$74*hourly1!I7501/hourly1!$I$8763</f>
        <v>4.2860958723288105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443">
        <f>유형화!$F$71*hourly1!B7502/hourly1!$B$8763+유형화!$F$72*hourly1!C7502/hourly1!$C$8763+유형화!$F$73*hourly1!D7502/hourly1!$D$8763+유형화!$F$74*hourly1!E7502/hourly1!$E$8763</f>
        <v>154.49468033578631</v>
      </c>
      <c r="C7501" s="441">
        <f>hourly1!$F7502*유형화!$G$71/hourly1!$F$8763+유형화!$G$72*hourly1!$G7502/hourly1!$F$8763+유형화!$G$74*hourly1!I7502/hourly1!$I$8763</f>
        <v>3.6684675702928233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443">
        <f>유형화!$F$71*hourly1!B7503/hourly1!$B$8763+유형화!$F$72*hourly1!C7503/hourly1!$C$8763+유형화!$F$73*hourly1!D7503/hourly1!$D$8763+유형화!$F$74*hourly1!E7503/hourly1!$E$8763</f>
        <v>151.54945401102435</v>
      </c>
      <c r="C7502" s="441">
        <f>hourly1!$F7503*유형화!$G$71/hourly1!$F$8763+유형화!$G$72*hourly1!$G7503/hourly1!$F$8763+유형화!$G$74*hourly1!I7503/hourly1!$I$8763</f>
        <v>2.3630783686339605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443">
        <f>유형화!$F$71*hourly1!B7504/hourly1!$B$8763+유형화!$F$72*hourly1!C7504/hourly1!$C$8763+유형화!$F$73*hourly1!D7504/hourly1!$D$8763+유형화!$F$74*hourly1!E7504/hourly1!$E$8763</f>
        <v>143.16785927576944</v>
      </c>
      <c r="C7503" s="441">
        <f>hourly1!$F7504*유형화!$G$71/hourly1!$F$8763+유형화!$G$72*hourly1!$G7504/hourly1!$F$8763+유형화!$G$74*hourly1!I7504/hourly1!$I$8763</f>
        <v>2.311228733923437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443">
        <f>유형화!$F$71*hourly1!B7505/hourly1!$B$8763+유형화!$F$72*hourly1!C7505/hourly1!$C$8763+유형화!$F$73*hourly1!D7505/hourly1!$D$8763+유형화!$F$74*hourly1!E7505/hourly1!$E$8763</f>
        <v>145.97749573058158</v>
      </c>
      <c r="C7504" s="441">
        <f>hourly1!$F7505*유형화!$G$71/hourly1!$F$8763+유형화!$G$72*hourly1!$G7505/hourly1!$F$8763+유형화!$G$74*hourly1!I7505/hourly1!$I$8763</f>
        <v>2.448553315234872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443">
        <f>유형화!$F$71*hourly1!B7506/hourly1!$B$8763+유형화!$F$72*hourly1!C7506/hourly1!$C$8763+유형화!$F$73*hourly1!D7506/hourly1!$D$8763+유형화!$F$74*hourly1!E7506/hourly1!$E$8763</f>
        <v>144.24258495468467</v>
      </c>
      <c r="C7505" s="441">
        <f>hourly1!$F7506*유형화!$G$71/hourly1!$F$8763+유형화!$G$72*hourly1!$G7506/hourly1!$F$8763+유형화!$G$74*hourly1!I7506/hourly1!$I$8763</f>
        <v>2.3372623719414074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443">
        <f>유형화!$F$71*hourly1!B7507/hourly1!$B$8763+유형화!$F$72*hourly1!C7507/hourly1!$C$8763+유형화!$F$73*hourly1!D7507/hourly1!$D$8763+유형화!$F$74*hourly1!E7507/hourly1!$E$8763</f>
        <v>143.45652371963419</v>
      </c>
      <c r="C7506" s="441">
        <f>hourly1!$F7507*유형화!$G$71/hourly1!$F$8763+유형화!$G$72*hourly1!$G7507/hourly1!$F$8763+유형화!$G$74*hourly1!I7507/hourly1!$I$8763</f>
        <v>2.6880916380909308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443">
        <f>유형화!$F$71*hourly1!B7508/hourly1!$B$8763+유형화!$F$72*hourly1!C7508/hourly1!$C$8763+유형화!$F$73*hourly1!D7508/hourly1!$D$8763+유형화!$F$74*hourly1!E7508/hourly1!$E$8763</f>
        <v>142.08135730105931</v>
      </c>
      <c r="C7507" s="441">
        <f>hourly1!$F7508*유형화!$G$71/hourly1!$F$8763+유형화!$G$72*hourly1!$G7508/hourly1!$F$8763+유형화!$G$74*hourly1!I7508/hourly1!$I$8763</f>
        <v>2.8297083440530204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443">
        <f>유형화!$F$71*hourly1!B7509/hourly1!$B$8763+유형화!$F$72*hourly1!C7509/hourly1!$C$8763+유형화!$F$73*hourly1!D7509/hourly1!$D$8763+유형화!$F$74*hourly1!E7509/hourly1!$E$8763</f>
        <v>148.65636938185204</v>
      </c>
      <c r="C7508" s="441">
        <f>hourly1!$F7509*유형화!$G$71/hourly1!$F$8763+유형화!$G$72*hourly1!$G7509/hourly1!$F$8763+유형화!$G$74*hourly1!I7509/hourly1!$I$8763</f>
        <v>2.4532143810456875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443">
        <f>유형화!$F$71*hourly1!B7510/hourly1!$B$8763+유형화!$F$72*hourly1!C7510/hourly1!$C$8763+유형화!$F$73*hourly1!D7510/hourly1!$D$8763+유형화!$F$74*hourly1!E7510/hourly1!$E$8763</f>
        <v>157.27966491379843</v>
      </c>
      <c r="C7509" s="441">
        <f>hourly1!$F7510*유형화!$G$71/hourly1!$F$8763+유형화!$G$72*hourly1!$G7510/hourly1!$F$8763+유형화!$G$74*hourly1!I7510/hourly1!$I$8763</f>
        <v>2.3026134969605838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443">
        <f>유형화!$F$71*hourly1!B7511/hourly1!$B$8763+유형화!$F$72*hourly1!C7511/hourly1!$C$8763+유형화!$F$73*hourly1!D7511/hourly1!$D$8763+유형화!$F$74*hourly1!E7511/hourly1!$E$8763</f>
        <v>85.0427077613313</v>
      </c>
      <c r="C7510" s="441">
        <f>hourly1!$F7511*유형화!$G$71/hourly1!$F$8763+유형화!$G$72*hourly1!$G7511/hourly1!$F$8763+유형화!$G$74*hourly1!I7511/hourly1!$I$8763</f>
        <v>2.9711702329898242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443">
        <f>유형화!$F$71*hourly1!B7512/hourly1!$B$8763+유형화!$F$72*hourly1!C7512/hourly1!$C$8763+유형화!$F$73*hourly1!D7512/hourly1!$D$8763+유형화!$F$74*hourly1!E7512/hourly1!$E$8763</f>
        <v>83.203911843979512</v>
      </c>
      <c r="C7511" s="441">
        <f>hourly1!$F7512*유형화!$G$71/hourly1!$F$8763+유형화!$G$72*hourly1!$G7512/hourly1!$F$8763+유형화!$G$74*hourly1!I7512/hourly1!$I$8763</f>
        <v>0.36577628455253325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443">
        <f>유형화!$F$71*hourly1!B7513/hourly1!$B$8763+유형화!$F$72*hourly1!C7513/hourly1!$C$8763+유형화!$F$73*hourly1!D7513/hourly1!$D$8763+유형화!$F$74*hourly1!E7513/hourly1!$E$8763</f>
        <v>81.352621459644325</v>
      </c>
      <c r="C7512" s="441">
        <f>hourly1!$F7513*유형화!$G$71/hourly1!$F$8763+유형화!$G$72*hourly1!$G7513/hourly1!$F$8763+유형화!$G$74*hourly1!I7513/hourly1!$I$8763</f>
        <v>0.33849410453153594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443">
        <f>유형화!$F$71*hourly1!B7514/hourly1!$B$8763+유형화!$F$72*hourly1!C7514/hourly1!$C$8763+유형화!$F$73*hourly1!D7514/hourly1!$D$8763+유형화!$F$74*hourly1!E7514/hourly1!$E$8763</f>
        <v>80.560215893580022</v>
      </c>
      <c r="C7513" s="441">
        <f>hourly1!$F7514*유형화!$G$71/hourly1!$F$8763+유형화!$G$72*hourly1!$G7514/hourly1!$F$8763+유형화!$G$74*hourly1!I7514/hourly1!$I$8763</f>
        <v>0.29086055038638237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443">
        <f>유형화!$F$71*hourly1!B7515/hourly1!$B$8763+유형화!$F$72*hourly1!C7515/hourly1!$C$8763+유형화!$F$73*hourly1!D7515/hourly1!$D$8763+유형화!$F$74*hourly1!E7515/hourly1!$E$8763</f>
        <v>80.821580614343134</v>
      </c>
      <c r="C7514" s="441">
        <f>hourly1!$F7515*유형화!$G$71/hourly1!$F$8763+유형화!$G$72*hourly1!$G7515/hourly1!$F$8763+유형화!$G$74*hourly1!I7515/hourly1!$I$8763</f>
        <v>0.26116521380272961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443">
        <f>유형화!$F$71*hourly1!B7516/hourly1!$B$8763+유형화!$F$72*hourly1!C7516/hourly1!$C$8763+유형화!$F$73*hourly1!D7516/hourly1!$D$8763+유형화!$F$74*hourly1!E7516/hourly1!$E$8763</f>
        <v>80.834094041064048</v>
      </c>
      <c r="C7515" s="441">
        <f>hourly1!$F7516*유형화!$G$71/hourly1!$F$8763+유형화!$G$72*hourly1!$G7516/hourly1!$F$8763+유형화!$G$74*hourly1!I7516/hourly1!$I$8763</f>
        <v>0.25193701542520724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443">
        <f>유형화!$F$71*hourly1!B7517/hourly1!$B$8763+유형화!$F$72*hourly1!C7517/hourly1!$C$8763+유형화!$F$73*hourly1!D7517/hourly1!$D$8763+유형화!$F$74*hourly1!E7517/hourly1!$E$8763</f>
        <v>81.066109088245554</v>
      </c>
      <c r="C7516" s="441">
        <f>hourly1!$F7517*유형화!$G$71/hourly1!$F$8763+유형화!$G$72*hourly1!$G7517/hourly1!$F$8763+유형화!$G$74*hourly1!I7517/hourly1!$I$8763</f>
        <v>0.25456429612272502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443">
        <f>유형화!$F$71*hourly1!B7518/hourly1!$B$8763+유형화!$F$72*hourly1!C7518/hourly1!$C$8763+유형화!$F$73*hourly1!D7518/hourly1!$D$8763+유형화!$F$74*hourly1!E7518/hourly1!$E$8763</f>
        <v>81.152660289731458</v>
      </c>
      <c r="C7517" s="441">
        <f>hourly1!$F7518*유형화!$G$71/hourly1!$F$8763+유형화!$G$72*hourly1!$G7518/hourly1!$F$8763+유형화!$G$74*hourly1!I7518/hourly1!$I$8763</f>
        <v>0.28105068146181816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443">
        <f>유형화!$F$71*hourly1!B7519/hourly1!$B$8763+유형화!$F$72*hourly1!C7519/hourly1!$C$8763+유형화!$F$73*hourly1!D7519/hourly1!$D$8763+유형화!$F$74*hourly1!E7519/hourly1!$E$8763</f>
        <v>81.268276768737195</v>
      </c>
      <c r="C7518" s="441">
        <f>hourly1!$F7519*유형화!$G$71/hourly1!$F$8763+유형화!$G$72*hourly1!$G7519/hourly1!$F$8763+유형화!$G$74*hourly1!I7519/hourly1!$I$8763</f>
        <v>0.40193306401863116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443">
        <f>유형화!$F$71*hourly1!B7520/hourly1!$B$8763+유형화!$F$72*hourly1!C7520/hourly1!$C$8763+유형화!$F$73*hourly1!D7520/hourly1!$D$8763+유형화!$F$74*hourly1!E7520/hourly1!$E$8763</f>
        <v>82.325492987847227</v>
      </c>
      <c r="C7519" s="441">
        <f>hourly1!$F7520*유형화!$G$71/hourly1!$F$8763+유형화!$G$72*hourly1!$G7520/hourly1!$F$8763+유형화!$G$74*hourly1!I7520/hourly1!$I$8763</f>
        <v>0.56611212285229129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443">
        <f>유형화!$F$71*hourly1!B7521/hourly1!$B$8763+유형화!$F$72*hourly1!C7521/hourly1!$C$8763+유형화!$F$73*hourly1!D7521/hourly1!$D$8763+유형화!$F$74*hourly1!E7521/hourly1!$E$8763</f>
        <v>89.19781271168506</v>
      </c>
      <c r="C7520" s="441">
        <f>hourly1!$F7521*유형화!$G$71/hourly1!$F$8763+유형화!$G$72*hourly1!$G7521/hourly1!$F$8763+유형화!$G$74*hourly1!I7521/hourly1!$I$8763</f>
        <v>5.3013538449883173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443">
        <f>유형화!$F$71*hourly1!B7522/hourly1!$B$8763+유형화!$F$72*hourly1!C7522/hourly1!$C$8763+유형화!$F$73*hourly1!D7522/hourly1!$D$8763+유형화!$F$74*hourly1!E7522/hourly1!$E$8763</f>
        <v>84.245446061378757</v>
      </c>
      <c r="C7521" s="441">
        <f>hourly1!$F7522*유형화!$G$71/hourly1!$F$8763+유형화!$G$72*hourly1!$G7522/hourly1!$F$8763+유형화!$G$74*hourly1!I7522/hourly1!$I$8763</f>
        <v>5.5707663960161975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443">
        <f>유형화!$F$71*hourly1!B7523/hourly1!$B$8763+유형화!$F$72*hourly1!C7523/hourly1!$C$8763+유형화!$F$73*hourly1!D7523/hourly1!$D$8763+유형화!$F$74*hourly1!E7523/hourly1!$E$8763</f>
        <v>86.954354171022374</v>
      </c>
      <c r="C7522" s="441">
        <f>hourly1!$F7523*유형화!$G$71/hourly1!$F$8763+유형화!$G$72*hourly1!$G7523/hourly1!$F$8763+유형화!$G$74*hourly1!I7523/hourly1!$I$8763</f>
        <v>5.0986198891475611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443">
        <f>유형화!$F$71*hourly1!B7524/hourly1!$B$8763+유형화!$F$72*hourly1!C7524/hourly1!$C$8763+유형화!$F$73*hourly1!D7524/hourly1!$D$8763+유형화!$F$74*hourly1!E7524/hourly1!$E$8763</f>
        <v>90.703693054287939</v>
      </c>
      <c r="C7523" s="441">
        <f>hourly1!$F7524*유형화!$G$71/hourly1!$F$8763+유형화!$G$72*hourly1!$G7524/hourly1!$F$8763+유형화!$G$74*hourly1!I7524/hourly1!$I$8763</f>
        <v>4.4681958053361006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443">
        <f>유형화!$F$71*hourly1!B7525/hourly1!$B$8763+유형화!$F$72*hourly1!C7525/hourly1!$C$8763+유형화!$F$73*hourly1!D7525/hourly1!$D$8763+유형화!$F$74*hourly1!E7525/hourly1!$E$8763</f>
        <v>93.892334844186365</v>
      </c>
      <c r="C7524" s="441">
        <f>hourly1!$F7525*유형화!$G$71/hourly1!$F$8763+유형화!$G$72*hourly1!$G7525/hourly1!$F$8763+유형화!$G$74*hourly1!I7525/hourly1!$I$8763</f>
        <v>3.9722723020327999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443">
        <f>유형화!$F$71*hourly1!B7526/hourly1!$B$8763+유형화!$F$72*hourly1!C7526/hourly1!$C$8763+유형화!$F$73*hourly1!D7526/hourly1!$D$8763+유형화!$F$74*hourly1!E7526/hourly1!$E$8763</f>
        <v>91.375614554363466</v>
      </c>
      <c r="C7525" s="441">
        <f>hourly1!$F7526*유형화!$G$71/hourly1!$F$8763+유형화!$G$72*hourly1!$G7526/hourly1!$F$8763+유형화!$G$74*hourly1!I7526/hourly1!$I$8763</f>
        <v>3.4918785897432061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443">
        <f>유형화!$F$71*hourly1!B7527/hourly1!$B$8763+유형화!$F$72*hourly1!C7527/hourly1!$C$8763+유형화!$F$73*hourly1!D7527/hourly1!$D$8763+유형화!$F$74*hourly1!E7527/hourly1!$E$8763</f>
        <v>89.819757790365102</v>
      </c>
      <c r="C7526" s="441">
        <f>hourly1!$F7527*유형화!$G$71/hourly1!$F$8763+유형화!$G$72*hourly1!$G7527/hourly1!$F$8763+유형화!$G$74*hourly1!I7527/hourly1!$I$8763</f>
        <v>2.4038577673797192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443">
        <f>유형화!$F$71*hourly1!B7528/hourly1!$B$8763+유형화!$F$72*hourly1!C7528/hourly1!$C$8763+유형화!$F$73*hourly1!D7528/hourly1!$D$8763+유형화!$F$74*hourly1!E7528/hourly1!$E$8763</f>
        <v>82.703877208187848</v>
      </c>
      <c r="C7527" s="441">
        <f>hourly1!$F7528*유형화!$G$71/hourly1!$F$8763+유형화!$G$72*hourly1!$G7528/hourly1!$F$8763+유형화!$G$74*hourly1!I7528/hourly1!$I$8763</f>
        <v>2.7053265388254308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443">
        <f>유형화!$F$71*hourly1!B7529/hourly1!$B$8763+유형화!$F$72*hourly1!C7529/hourly1!$C$8763+유형화!$F$73*hourly1!D7529/hourly1!$D$8763+유형화!$F$74*hourly1!E7529/hourly1!$E$8763</f>
        <v>85.369670874856865</v>
      </c>
      <c r="C7528" s="441">
        <f>hourly1!$F7529*유형화!$G$71/hourly1!$F$8763+유형화!$G$72*hourly1!$G7529/hourly1!$F$8763+유형화!$G$74*hourly1!I7529/hourly1!$I$8763</f>
        <v>2.6769768308321513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443">
        <f>유형화!$F$71*hourly1!B7530/hourly1!$B$8763+유형화!$F$72*hourly1!C7530/hourly1!$C$8763+유형화!$F$73*hourly1!D7530/hourly1!$D$8763+유형화!$F$74*hourly1!E7530/hourly1!$E$8763</f>
        <v>83.955795853431042</v>
      </c>
      <c r="C7529" s="441">
        <f>hourly1!$F7530*유형화!$G$71/hourly1!$F$8763+유형화!$G$72*hourly1!$G7530/hourly1!$F$8763+유형화!$G$74*hourly1!I7530/hourly1!$I$8763</f>
        <v>2.7100865104600746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443">
        <f>유형화!$F$71*hourly1!B7531/hourly1!$B$8763+유형화!$F$72*hourly1!C7531/hourly1!$C$8763+유형화!$F$73*hourly1!D7531/hourly1!$D$8763+유형화!$F$74*hourly1!E7531/hourly1!$E$8763</f>
        <v>82.937733791002131</v>
      </c>
      <c r="C7530" s="441">
        <f>hourly1!$F7531*유형화!$G$71/hourly1!$F$8763+유형화!$G$72*hourly1!$G7531/hourly1!$F$8763+유형화!$G$74*hourly1!I7531/hourly1!$I$8763</f>
        <v>2.8747590068710096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443">
        <f>유형화!$F$71*hourly1!B7532/hourly1!$B$8763+유형화!$F$72*hourly1!C7532/hourly1!$C$8763+유형화!$F$73*hourly1!D7532/hourly1!$D$8763+유형화!$F$74*hourly1!E7532/hourly1!$E$8763</f>
        <v>81.453065408751016</v>
      </c>
      <c r="C7531" s="441">
        <f>hourly1!$F7532*유형화!$G$71/hourly1!$F$8763+유형화!$G$72*hourly1!$G7532/hourly1!$F$8763+유형화!$G$74*hourly1!I7532/hourly1!$I$8763</f>
        <v>3.0802926463873166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443">
        <f>유형화!$F$71*hourly1!B7533/hourly1!$B$8763+유형화!$F$72*hourly1!C7533/hourly1!$C$8763+유형화!$F$73*hourly1!D7533/hourly1!$D$8763+유형화!$F$74*hourly1!E7533/hourly1!$E$8763</f>
        <v>87.759655006512673</v>
      </c>
      <c r="C7532" s="441">
        <f>hourly1!$F7533*유형화!$G$71/hourly1!$F$8763+유형화!$G$72*hourly1!$G7533/hourly1!$F$8763+유형화!$G$74*hourly1!I7533/hourly1!$I$8763</f>
        <v>2.6593836617915709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443">
        <f>유형화!$F$71*hourly1!B7534/hourly1!$B$8763+유형화!$F$72*hourly1!C7534/hourly1!$C$8763+유형화!$F$73*hourly1!D7534/hourly1!$D$8763+유형화!$F$74*hourly1!E7534/hourly1!$E$8763</f>
        <v>96.28848838651966</v>
      </c>
      <c r="C7533" s="441">
        <f>hourly1!$F7534*유형화!$G$71/hourly1!$F$8763+유형화!$G$72*hourly1!$G7534/hourly1!$F$8763+유형화!$G$74*hourly1!I7534/hourly1!$I$8763</f>
        <v>2.6210984969147066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443">
        <f>유형화!$F$71*hourly1!B7535/hourly1!$B$8763+유형화!$F$72*hourly1!C7535/hourly1!$C$8763+유형화!$F$73*hourly1!D7535/hourly1!$D$8763+유형화!$F$74*hourly1!E7535/hourly1!$E$8763</f>
        <v>85.65836361606307</v>
      </c>
      <c r="C7534" s="441">
        <f>hourly1!$F7535*유형화!$G$71/hourly1!$F$8763+유형화!$G$72*hourly1!$G7535/hourly1!$F$8763+유형화!$G$74*hourly1!I7535/hourly1!$I$8763</f>
        <v>3.2670013724769462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443">
        <f>유형화!$F$71*hourly1!B7536/hourly1!$B$8763+유형화!$F$72*hourly1!C7536/hourly1!$C$8763+유형화!$F$73*hourly1!D7536/hourly1!$D$8763+유형화!$F$74*hourly1!E7536/hourly1!$E$8763</f>
        <v>83.666880193045003</v>
      </c>
      <c r="C7535" s="441">
        <f>hourly1!$F7536*유형화!$G$71/hourly1!$F$8763+유형화!$G$72*hourly1!$G7536/hourly1!$F$8763+유형화!$G$74*hourly1!I7536/hourly1!$I$8763</f>
        <v>0.35849964179895882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443">
        <f>유형화!$F$71*hourly1!B7537/hourly1!$B$8763+유형화!$F$72*hourly1!C7537/hourly1!$C$8763+유형화!$F$73*hourly1!D7537/hourly1!$D$8763+유형화!$F$74*hourly1!E7537/hourly1!$E$8763</f>
        <v>81.79711828449345</v>
      </c>
      <c r="C7536" s="441">
        <f>hourly1!$F7537*유형화!$G$71/hourly1!$F$8763+유형화!$G$72*hourly1!$G7537/hourly1!$F$8763+유형화!$G$74*hourly1!I7537/hourly1!$I$8763</f>
        <v>0.34722316505744211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443">
        <f>유형화!$F$71*hourly1!B7538/hourly1!$B$8763+유형화!$F$72*hourly1!C7538/hourly1!$C$8763+유형화!$F$73*hourly1!D7538/hourly1!$D$8763+유형화!$F$74*hourly1!E7538/hourly1!$E$8763</f>
        <v>81.050069150357913</v>
      </c>
      <c r="C7537" s="441">
        <f>hourly1!$F7538*유형화!$G$71/hourly1!$F$8763+유형화!$G$72*hourly1!$G7538/hourly1!$F$8763+유형화!$G$74*hourly1!I7538/hourly1!$I$8763</f>
        <v>0.29082792541199659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443">
        <f>유형화!$F$71*hourly1!B7539/hourly1!$B$8763+유형화!$F$72*hourly1!C7539/hourly1!$C$8763+유형화!$F$73*hourly1!D7539/hourly1!$D$8763+유형화!$F$74*hourly1!E7539/hourly1!$E$8763</f>
        <v>84.188469751489166</v>
      </c>
      <c r="C7538" s="441">
        <f>hourly1!$F7539*유형화!$G$71/hourly1!$F$8763+유형화!$G$72*hourly1!$G7539/hourly1!$F$8763+유형화!$G$74*hourly1!I7539/hourly1!$I$8763</f>
        <v>0.25240377086730292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443">
        <f>유형화!$F$71*hourly1!B7540/hourly1!$B$8763+유형화!$F$72*hourly1!C7540/hourly1!$C$8763+유형화!$F$73*hourly1!D7540/hourly1!$D$8763+유형화!$F$74*hourly1!E7540/hourly1!$E$8763</f>
        <v>84.089845937178168</v>
      </c>
      <c r="C7539" s="441">
        <f>hourly1!$F7540*유형화!$G$71/hourly1!$F$8763+유형화!$G$72*hourly1!$G7540/hourly1!$F$8763+유형화!$G$74*hourly1!I7540/hourly1!$I$8763</f>
        <v>0.24354518070331477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443">
        <f>유형화!$F$71*hourly1!B7541/hourly1!$B$8763+유형화!$F$72*hourly1!C7541/hourly1!$C$8763+유형화!$F$73*hourly1!D7541/hourly1!$D$8763+유형화!$F$74*hourly1!E7541/hourly1!$E$8763</f>
        <v>84.230598288116042</v>
      </c>
      <c r="C7540" s="441">
        <f>hourly1!$F7541*유형화!$G$71/hourly1!$F$8763+유형화!$G$72*hourly1!$G7541/hourly1!$F$8763+유형화!$G$74*hourly1!I7541/hourly1!$I$8763</f>
        <v>0.26913916990288878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443">
        <f>유형화!$F$71*hourly1!B7542/hourly1!$B$8763+유형화!$F$72*hourly1!C7542/hourly1!$C$8763+유형화!$F$73*hourly1!D7542/hourly1!$D$8763+유형화!$F$74*hourly1!E7542/hourly1!$E$8763</f>
        <v>84.208410655358335</v>
      </c>
      <c r="C7541" s="441">
        <f>hourly1!$F7542*유형화!$G$71/hourly1!$F$8763+유형화!$G$72*hourly1!$G7542/hourly1!$F$8763+유형화!$G$74*hourly1!I7542/hourly1!$I$8763</f>
        <v>0.34709405990787456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443">
        <f>유형화!$F$71*hourly1!B7543/hourly1!$B$8763+유형화!$F$72*hourly1!C7543/hourly1!$C$8763+유형화!$F$73*hourly1!D7543/hourly1!$D$8763+유형화!$F$74*hourly1!E7543/hourly1!$E$8763</f>
        <v>84.364743170550483</v>
      </c>
      <c r="C7542" s="441">
        <f>hourly1!$F7543*유형화!$G$71/hourly1!$F$8763+유형화!$G$72*hourly1!$G7543/hourly1!$F$8763+유형화!$G$74*hourly1!I7543/hourly1!$I$8763</f>
        <v>0.60257259352977155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443">
        <f>유형화!$F$71*hourly1!B7544/hourly1!$B$8763+유형화!$F$72*hourly1!C7544/hourly1!$C$8763+유형화!$F$73*hourly1!D7544/hourly1!$D$8763+유형화!$F$74*hourly1!E7544/hourly1!$E$8763</f>
        <v>85.434946809817731</v>
      </c>
      <c r="C7543" s="441">
        <f>hourly1!$F7544*유형화!$G$71/hourly1!$F$8763+유형화!$G$72*hourly1!$G7544/hourly1!$F$8763+유형화!$G$74*hourly1!I7544/hourly1!$I$8763</f>
        <v>0.89084001474520402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443">
        <f>유형화!$F$71*hourly1!B7545/hourly1!$B$8763+유형화!$F$72*hourly1!C7545/hourly1!$C$8763+유형화!$F$73*hourly1!D7545/hourly1!$D$8763+유형화!$F$74*hourly1!E7545/hourly1!$E$8763</f>
        <v>92.404511027066619</v>
      </c>
      <c r="C7544" s="441">
        <f>hourly1!$F7545*유형화!$G$71/hourly1!$F$8763+유형화!$G$72*hourly1!$G7545/hourly1!$F$8763+유형화!$G$74*hourly1!I7545/hourly1!$I$8763</f>
        <v>5.7972987546409884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443">
        <f>유형화!$F$71*hourly1!B7546/hourly1!$B$8763+유형화!$F$72*hourly1!C7546/hourly1!$C$8763+유형화!$F$73*hourly1!D7546/hourly1!$D$8763+유형화!$F$74*hourly1!E7546/hourly1!$E$8763</f>
        <v>244.12392985087877</v>
      </c>
      <c r="C7545" s="441">
        <f>hourly1!$F7546*유형화!$G$71/hourly1!$F$8763+유형화!$G$72*hourly1!$G7546/hourly1!$F$8763+유형화!$G$74*hourly1!I7546/hourly1!$I$8763</f>
        <v>5.8844001593050983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443">
        <f>유형화!$F$71*hourly1!B7547/hourly1!$B$8763+유형화!$F$72*hourly1!C7547/hourly1!$C$8763+유형화!$F$73*hourly1!D7547/hourly1!$D$8763+유형화!$F$74*hourly1!E7547/hourly1!$E$8763</f>
        <v>382.38745745369835</v>
      </c>
      <c r="C7546" s="441">
        <f>hourly1!$F7547*유형화!$G$71/hourly1!$F$8763+유형화!$G$72*hourly1!$G7547/hourly1!$F$8763+유형화!$G$74*hourly1!I7547/hourly1!$I$8763</f>
        <v>5.1844701442363412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443">
        <f>유형화!$F$71*hourly1!B7548/hourly1!$B$8763+유형화!$F$72*hourly1!C7548/hourly1!$C$8763+유형화!$F$73*hourly1!D7548/hourly1!$D$8763+유형화!$F$74*hourly1!E7548/hourly1!$E$8763</f>
        <v>467.08436209899162</v>
      </c>
      <c r="C7547" s="441">
        <f>hourly1!$F7548*유형화!$G$71/hourly1!$F$8763+유형화!$G$72*hourly1!$G7548/hourly1!$F$8763+유형화!$G$74*hourly1!I7548/hourly1!$I$8763</f>
        <v>4.4998103151341802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443">
        <f>유형화!$F$71*hourly1!B7549/hourly1!$B$8763+유형화!$F$72*hourly1!C7549/hourly1!$C$8763+유형화!$F$73*hourly1!D7549/hourly1!$D$8763+유형화!$F$74*hourly1!E7549/hourly1!$E$8763</f>
        <v>550.78808855968134</v>
      </c>
      <c r="C7548" s="441">
        <f>hourly1!$F7549*유형화!$G$71/hourly1!$F$8763+유형화!$G$72*hourly1!$G7549/hourly1!$F$8763+유형화!$G$74*hourly1!I7549/hourly1!$I$8763</f>
        <v>4.0052243144982587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443">
        <f>유형화!$F$71*hourly1!B7550/hourly1!$B$8763+유형화!$F$72*hourly1!C7550/hourly1!$C$8763+유형화!$F$73*hourly1!D7550/hourly1!$D$8763+유형화!$F$74*hourly1!E7550/hourly1!$E$8763</f>
        <v>461.52035959075954</v>
      </c>
      <c r="C7549" s="441">
        <f>hourly1!$F7550*유형화!$G$71/hourly1!$F$8763+유형화!$G$72*hourly1!$G7550/hourly1!$F$8763+유형화!$G$74*hourly1!I7550/hourly1!$I$8763</f>
        <v>3.4156160141623562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443">
        <f>유형화!$F$71*hourly1!B7551/hourly1!$B$8763+유형화!$F$72*hourly1!C7551/hourly1!$C$8763+유형화!$F$73*hourly1!D7551/hourly1!$D$8763+유형화!$F$74*hourly1!E7551/hourly1!$E$8763</f>
        <v>262.20686200727607</v>
      </c>
      <c r="C7550" s="441">
        <f>hourly1!$F7551*유형화!$G$71/hourly1!$F$8763+유형화!$G$72*hourly1!$G7551/hourly1!$F$8763+유형화!$G$74*hourly1!I7551/hourly1!$I$8763</f>
        <v>2.2209306881816819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443">
        <f>유형화!$F$71*hourly1!B7552/hourly1!$B$8763+유형화!$F$72*hourly1!C7552/hourly1!$C$8763+유형화!$F$73*hourly1!D7552/hourly1!$D$8763+유형화!$F$74*hourly1!E7552/hourly1!$E$8763</f>
        <v>363.276200814878</v>
      </c>
      <c r="C7551" s="441">
        <f>hourly1!$F7552*유형화!$G$71/hourly1!$F$8763+유형화!$G$72*hourly1!$G7552/hourly1!$F$8763+유형화!$G$74*hourly1!I7552/hourly1!$I$8763</f>
        <v>2.3396942666399014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443">
        <f>유형화!$F$71*hourly1!B7553/hourly1!$B$8763+유형화!$F$72*hourly1!C7553/hourly1!$C$8763+유형화!$F$73*hourly1!D7553/hourly1!$D$8763+유형화!$F$74*hourly1!E7553/hourly1!$E$8763</f>
        <v>529.69596236544498</v>
      </c>
      <c r="C7552" s="441">
        <f>hourly1!$F7553*유형화!$G$71/hourly1!$F$8763+유형화!$G$72*hourly1!$G7553/hourly1!$F$8763+유형화!$G$74*hourly1!I7553/hourly1!$I$8763</f>
        <v>2.1738236210767035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443">
        <f>유형화!$F$71*hourly1!B7554/hourly1!$B$8763+유형화!$F$72*hourly1!C7554/hourly1!$C$8763+유형화!$F$73*hourly1!D7554/hourly1!$D$8763+유형화!$F$74*hourly1!E7554/hourly1!$E$8763</f>
        <v>444.82270712423531</v>
      </c>
      <c r="C7553" s="441">
        <f>hourly1!$F7554*유형화!$G$71/hourly1!$F$8763+유형화!$G$72*hourly1!$G7554/hourly1!$F$8763+유형화!$G$74*hourly1!I7554/hourly1!$I$8763</f>
        <v>2.2326184942935616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443">
        <f>유형화!$F$71*hourly1!B7555/hourly1!$B$8763+유형화!$F$72*hourly1!C7555/hourly1!$C$8763+유형화!$F$73*hourly1!D7555/hourly1!$D$8763+유형화!$F$74*hourly1!E7555/hourly1!$E$8763</f>
        <v>389.60565228005277</v>
      </c>
      <c r="C7554" s="441">
        <f>hourly1!$F7555*유형화!$G$71/hourly1!$F$8763+유형화!$G$72*hourly1!$G7555/hourly1!$F$8763+유형화!$G$74*hourly1!I7555/hourly1!$I$8763</f>
        <v>2.537853509761915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443">
        <f>유형화!$F$71*hourly1!B7556/hourly1!$B$8763+유형화!$F$72*hourly1!C7556/hourly1!$C$8763+유형화!$F$73*hourly1!D7556/hourly1!$D$8763+유형화!$F$74*hourly1!E7556/hourly1!$E$8763</f>
        <v>223.36135835970381</v>
      </c>
      <c r="C7555" s="441">
        <f>hourly1!$F7556*유형화!$G$71/hourly1!$F$8763+유형화!$G$72*hourly1!$G7556/hourly1!$F$8763+유형화!$G$74*hourly1!I7556/hourly1!$I$8763</f>
        <v>2.8509178520294745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443">
        <f>유형화!$F$71*hourly1!B7557/hourly1!$B$8763+유형화!$F$72*hourly1!C7557/hourly1!$C$8763+유형화!$F$73*hourly1!D7557/hourly1!$D$8763+유형화!$F$74*hourly1!E7557/hourly1!$E$8763</f>
        <v>149.95792691858946</v>
      </c>
      <c r="C7556" s="441">
        <f>hourly1!$F7557*유형화!$G$71/hourly1!$F$8763+유형화!$G$72*hourly1!$G7557/hourly1!$F$8763+유형화!$G$74*hourly1!I7557/hourly1!$I$8763</f>
        <v>2.4561153961937143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443">
        <f>유형화!$F$71*hourly1!B7558/hourly1!$B$8763+유형화!$F$72*hourly1!C7558/hourly1!$C$8763+유형화!$F$73*hourly1!D7558/hourly1!$D$8763+유형화!$F$74*hourly1!E7558/hourly1!$E$8763</f>
        <v>158.46688575380836</v>
      </c>
      <c r="C7557" s="441">
        <f>hourly1!$F7558*유형화!$G$71/hourly1!$F$8763+유형화!$G$72*hourly1!$G7558/hourly1!$F$8763+유형화!$G$74*hourly1!I7558/hourly1!$I$8763</f>
        <v>2.3811630347329058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443">
        <f>유형화!$F$71*hourly1!B7559/hourly1!$B$8763+유형화!$F$72*hourly1!C7559/hourly1!$C$8763+유형화!$F$73*hourly1!D7559/hourly1!$D$8763+유형화!$F$74*hourly1!E7559/hourly1!$E$8763</f>
        <v>85.033540728271404</v>
      </c>
      <c r="C7558" s="441">
        <f>hourly1!$F7559*유형화!$G$71/hourly1!$F$8763+유형화!$G$72*hourly1!$G7559/hourly1!$F$8763+유형화!$G$74*hourly1!I7559/hourly1!$I$8763</f>
        <v>3.0692929967983553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443">
        <f>유형화!$F$71*hourly1!B7560/hourly1!$B$8763+유형화!$F$72*hourly1!C7560/hourly1!$C$8763+유형화!$F$73*hourly1!D7560/hourly1!$D$8763+유형화!$F$74*hourly1!E7560/hourly1!$E$8763</f>
        <v>83.159541318398482</v>
      </c>
      <c r="C7559" s="441">
        <f>hourly1!$F7560*유형화!$G$71/hourly1!$F$8763+유형화!$G$72*hourly1!$G7560/hourly1!$F$8763+유형화!$G$74*hourly1!I7560/hourly1!$I$8763</f>
        <v>0.39832006034966161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443">
        <f>유형화!$F$71*hourly1!B7561/hourly1!$B$8763+유형화!$F$72*hourly1!C7561/hourly1!$C$8763+유형화!$F$73*hourly1!D7561/hourly1!$D$8763+유형화!$F$74*hourly1!E7561/hourly1!$E$8763</f>
        <v>81.270985570093828</v>
      </c>
      <c r="C7560" s="441">
        <f>hourly1!$F7561*유형화!$G$71/hourly1!$F$8763+유형화!$G$72*hourly1!$G7561/hourly1!$F$8763+유형화!$G$74*hourly1!I7561/hourly1!$I$8763</f>
        <v>0.31863489451911781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443">
        <f>유형화!$F$71*hourly1!B7562/hourly1!$B$8763+유형화!$F$72*hourly1!C7562/hourly1!$C$8763+유형화!$F$73*hourly1!D7562/hourly1!$D$8763+유형화!$F$74*hourly1!E7562/hourly1!$E$8763</f>
        <v>80.487889235120349</v>
      </c>
      <c r="C7561" s="441">
        <f>hourly1!$F7562*유형화!$G$71/hourly1!$F$8763+유형화!$G$72*hourly1!$G7562/hourly1!$F$8763+유형화!$G$74*hourly1!I7562/hourly1!$I$8763</f>
        <v>0.29484564855875511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443">
        <f>유형화!$F$71*hourly1!B7563/hourly1!$B$8763+유형화!$F$72*hourly1!C7563/hourly1!$C$8763+유형화!$F$73*hourly1!D7563/hourly1!$D$8763+유형화!$F$74*hourly1!E7563/hourly1!$E$8763</f>
        <v>80.70059852963746</v>
      </c>
      <c r="C7562" s="441">
        <f>hourly1!$F7563*유형화!$G$71/hourly1!$F$8763+유형화!$G$72*hourly1!$G7563/hourly1!$F$8763+유형화!$G$74*hourly1!I7563/hourly1!$I$8763</f>
        <v>0.25197279374284226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443">
        <f>유형화!$F$71*hourly1!B7564/hourly1!$B$8763+유형화!$F$72*hourly1!C7564/hourly1!$C$8763+유형화!$F$73*hourly1!D7564/hourly1!$D$8763+유형화!$F$74*hourly1!E7564/hourly1!$E$8763</f>
        <v>80.517025611655626</v>
      </c>
      <c r="C7563" s="441">
        <f>hourly1!$F7564*유형화!$G$71/hourly1!$F$8763+유형화!$G$72*hourly1!$G7564/hourly1!$F$8763+유형화!$G$74*hourly1!I7564/hourly1!$I$8763</f>
        <v>0.23824932263995835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443">
        <f>유형화!$F$71*hourly1!B7565/hourly1!$B$8763+유형화!$F$72*hourly1!C7565/hourly1!$C$8763+유형화!$F$73*hourly1!D7565/hourly1!$D$8763+유형화!$F$74*hourly1!E7565/hourly1!$E$8763</f>
        <v>80.795999188580893</v>
      </c>
      <c r="C7564" s="441">
        <f>hourly1!$F7565*유형화!$G$71/hourly1!$F$8763+유형화!$G$72*hourly1!$G7565/hourly1!$F$8763+유형화!$G$74*hourly1!I7565/hourly1!$I$8763</f>
        <v>0.23893129375881078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443">
        <f>유형화!$F$71*hourly1!B7566/hourly1!$B$8763+유형화!$F$72*hourly1!C7566/hourly1!$C$8763+유형화!$F$73*hourly1!D7566/hourly1!$D$8763+유형화!$F$74*hourly1!E7566/hourly1!$E$8763</f>
        <v>81.021473126340126</v>
      </c>
      <c r="C7565" s="441">
        <f>hourly1!$F7566*유형화!$G$71/hourly1!$F$8763+유형화!$G$72*hourly1!$G7566/hourly1!$F$8763+유형화!$G$74*hourly1!I7566/hourly1!$I$8763</f>
        <v>0.25346329419902897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443">
        <f>유형화!$F$71*hourly1!B7567/hourly1!$B$8763+유형화!$F$72*hourly1!C7567/hourly1!$C$8763+유형화!$F$73*hourly1!D7567/hourly1!$D$8763+유형화!$F$74*hourly1!E7567/hourly1!$E$8763</f>
        <v>81.238794376993312</v>
      </c>
      <c r="C7566" s="441">
        <f>hourly1!$F7567*유형화!$G$71/hourly1!$F$8763+유형화!$G$72*hourly1!$G7567/hourly1!$F$8763+유형화!$G$74*hourly1!I7567/hourly1!$I$8763</f>
        <v>0.30267867447216218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443">
        <f>유형화!$F$71*hourly1!B7568/hourly1!$B$8763+유형화!$F$72*hourly1!C7568/hourly1!$C$8763+유형화!$F$73*hourly1!D7568/hourly1!$D$8763+유형화!$F$74*hourly1!E7568/hourly1!$E$8763</f>
        <v>82.423201994825916</v>
      </c>
      <c r="C7567" s="441">
        <f>hourly1!$F7568*유형화!$G$71/hourly1!$F$8763+유형화!$G$72*hourly1!$G7568/hourly1!$F$8763+유형화!$G$74*hourly1!I7568/hourly1!$I$8763</f>
        <v>0.49816012276344901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443">
        <f>유형화!$F$71*hourly1!B7569/hourly1!$B$8763+유형화!$F$72*hourly1!C7569/hourly1!$C$8763+유형화!$F$73*hourly1!D7569/hourly1!$D$8763+유형화!$F$74*hourly1!E7569/hourly1!$E$8763</f>
        <v>89.426282287962337</v>
      </c>
      <c r="C7568" s="441">
        <f>hourly1!$F7569*유형화!$G$71/hourly1!$F$8763+유형화!$G$72*hourly1!$G7569/hourly1!$F$8763+유형화!$G$74*hourly1!I7569/hourly1!$I$8763</f>
        <v>5.4085913474586098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443">
        <f>유형화!$F$71*hourly1!B7570/hourly1!$B$8763+유형화!$F$72*hourly1!C7570/hourly1!$C$8763+유형화!$F$73*hourly1!D7570/hourly1!$D$8763+유형화!$F$74*hourly1!E7570/hourly1!$E$8763</f>
        <v>237.58692047183794</v>
      </c>
      <c r="C7569" s="441">
        <f>hourly1!$F7570*유형화!$G$71/hourly1!$F$8763+유형화!$G$72*hourly1!$G7570/hourly1!$F$8763+유형화!$G$74*hourly1!I7570/hourly1!$I$8763</f>
        <v>5.4876100663216878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443">
        <f>유형화!$F$71*hourly1!B7571/hourly1!$B$8763+유형화!$F$72*hourly1!C7571/hourly1!$C$8763+유형화!$F$73*hourly1!D7571/hourly1!$D$8763+유형화!$F$74*hourly1!E7571/hourly1!$E$8763</f>
        <v>373.78126764754552</v>
      </c>
      <c r="C7570" s="441">
        <f>hourly1!$F7571*유형화!$G$71/hourly1!$F$8763+유형화!$G$72*hourly1!$G7571/hourly1!$F$8763+유형화!$G$74*hourly1!I7571/hourly1!$I$8763</f>
        <v>4.7598650775052462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443">
        <f>유형화!$F$71*hourly1!B7572/hourly1!$B$8763+유형화!$F$72*hourly1!C7572/hourly1!$C$8763+유형화!$F$73*hourly1!D7572/hourly1!$D$8763+유형화!$F$74*hourly1!E7572/hourly1!$E$8763</f>
        <v>456.82941930387551</v>
      </c>
      <c r="C7571" s="441">
        <f>hourly1!$F7572*유형화!$G$71/hourly1!$F$8763+유형화!$G$72*hourly1!$G7572/hourly1!$F$8763+유형화!$G$74*hourly1!I7572/hourly1!$I$8763</f>
        <v>3.8912507250767665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443">
        <f>유형화!$F$71*hourly1!B7573/hourly1!$B$8763+유형화!$F$72*hourly1!C7573/hourly1!$C$8763+유형화!$F$73*hourly1!D7573/hourly1!$D$8763+유형화!$F$74*hourly1!E7573/hourly1!$E$8763</f>
        <v>539.14649692612602</v>
      </c>
      <c r="C7572" s="441">
        <f>hourly1!$F7573*유형화!$G$71/hourly1!$F$8763+유형화!$G$72*hourly1!$G7573/hourly1!$F$8763+유형화!$G$74*hourly1!I7573/hourly1!$I$8763</f>
        <v>3.1795223549587397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443">
        <f>유형화!$F$71*hourly1!B7574/hourly1!$B$8763+유형화!$F$72*hourly1!C7574/hourly1!$C$8763+유형화!$F$73*hourly1!D7574/hourly1!$D$8763+유형화!$F$74*hourly1!E7574/hourly1!$E$8763</f>
        <v>450.78234638494041</v>
      </c>
      <c r="C7573" s="441">
        <f>hourly1!$F7574*유형화!$G$71/hourly1!$F$8763+유형화!$G$72*hourly1!$G7574/hourly1!$F$8763+유형화!$G$74*hourly1!I7574/hourly1!$I$8763</f>
        <v>2.6535319056981121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443">
        <f>유형화!$F$71*hourly1!B7575/hourly1!$B$8763+유형화!$F$72*hourly1!C7575/hourly1!$C$8763+유형화!$F$73*hourly1!D7575/hourly1!$D$8763+유형화!$F$74*hourly1!E7575/hourly1!$E$8763</f>
        <v>253.53949386828754</v>
      </c>
      <c r="C7574" s="441">
        <f>hourly1!$F7575*유형화!$G$71/hourly1!$F$8763+유형화!$G$72*hourly1!$G7575/hourly1!$F$8763+유형화!$G$74*hourly1!I7575/hourly1!$I$8763</f>
        <v>1.6844651964945563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443">
        <f>유형화!$F$71*hourly1!B7576/hourly1!$B$8763+유형화!$F$72*hourly1!C7576/hourly1!$C$8763+유형화!$F$73*hourly1!D7576/hourly1!$D$8763+유형화!$F$74*hourly1!E7576/hourly1!$E$8763</f>
        <v>356.02958534207744</v>
      </c>
      <c r="C7575" s="441">
        <f>hourly1!$F7576*유형화!$G$71/hourly1!$F$8763+유형화!$G$72*hourly1!$G7576/hourly1!$F$8763+유형화!$G$74*hourly1!I7576/hourly1!$I$8763</f>
        <v>2.0089826027255859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443">
        <f>유형화!$F$71*hourly1!B7577/hourly1!$B$8763+유형화!$F$72*hourly1!C7577/hourly1!$C$8763+유형화!$F$73*hourly1!D7577/hourly1!$D$8763+유형화!$F$74*hourly1!E7577/hourly1!$E$8763</f>
        <v>523.75144952183359</v>
      </c>
      <c r="C7576" s="441">
        <f>hourly1!$F7577*유형화!$G$71/hourly1!$F$8763+유형화!$G$72*hourly1!$G7577/hourly1!$F$8763+유형화!$G$74*hourly1!I7577/hourly1!$I$8763</f>
        <v>1.9861733188211235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443">
        <f>유형화!$F$71*hourly1!B7578/hourly1!$B$8763+유형화!$F$72*hourly1!C7578/hourly1!$C$8763+유형화!$F$73*hourly1!D7578/hourly1!$D$8763+유형화!$F$74*hourly1!E7578/hourly1!$E$8763</f>
        <v>439.89740814710331</v>
      </c>
      <c r="C7577" s="441">
        <f>hourly1!$F7578*유형화!$G$71/hourly1!$F$8763+유형화!$G$72*hourly1!$G7578/hourly1!$F$8763+유형화!$G$74*hourly1!I7578/hourly1!$I$8763</f>
        <v>2.126794053446202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443">
        <f>유형화!$F$71*hourly1!B7579/hourly1!$B$8763+유형화!$F$72*hourly1!C7579/hourly1!$C$8763+유형화!$F$73*hourly1!D7579/hourly1!$D$8763+유형화!$F$74*hourly1!E7579/hourly1!$E$8763</f>
        <v>385.06971995118266</v>
      </c>
      <c r="C7578" s="441">
        <f>hourly1!$F7579*유형화!$G$71/hourly1!$F$8763+유형화!$G$72*hourly1!$G7579/hourly1!$F$8763+유형화!$G$74*hourly1!I7579/hourly1!$I$8763</f>
        <v>2.4002990982405827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443">
        <f>유형화!$F$71*hourly1!B7580/hourly1!$B$8763+유형화!$F$72*hourly1!C7580/hourly1!$C$8763+유형화!$F$73*hourly1!D7580/hourly1!$D$8763+유형화!$F$74*hourly1!E7580/hourly1!$E$8763</f>
        <v>218.72233245841753</v>
      </c>
      <c r="C7579" s="441">
        <f>hourly1!$F7580*유형화!$G$71/hourly1!$F$8763+유형화!$G$72*hourly1!$G7580/hourly1!$F$8763+유형화!$G$74*hourly1!I7580/hourly1!$I$8763</f>
        <v>2.6270456416414523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443">
        <f>유형화!$F$71*hourly1!B7581/hourly1!$B$8763+유형화!$F$72*hourly1!C7581/hourly1!$C$8763+유형화!$F$73*hourly1!D7581/hourly1!$D$8763+유형화!$F$74*hourly1!E7581/hourly1!$E$8763</f>
        <v>148.33220527070077</v>
      </c>
      <c r="C7580" s="441">
        <f>hourly1!$F7581*유형화!$G$71/hourly1!$F$8763+유형화!$G$72*hourly1!$G7581/hourly1!$F$8763+유형화!$G$74*hourly1!I7581/hourly1!$I$8763</f>
        <v>2.2514444386209309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443">
        <f>유형화!$F$71*hourly1!B7582/hourly1!$B$8763+유형화!$F$72*hourly1!C7582/hourly1!$C$8763+유형화!$F$73*hourly1!D7582/hourly1!$D$8763+유형화!$F$74*hourly1!E7582/hourly1!$E$8763</f>
        <v>157.03839751473839</v>
      </c>
      <c r="C7581" s="441">
        <f>hourly1!$F7582*유형화!$G$71/hourly1!$F$8763+유형화!$G$72*hourly1!$G7582/hourly1!$F$8763+유형화!$G$74*hourly1!I7582/hourly1!$I$8763</f>
        <v>2.2078584431009709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443">
        <f>유형화!$F$71*hourly1!B7583/hourly1!$B$8763+유형화!$F$72*hourly1!C7583/hourly1!$C$8763+유형화!$F$73*hourly1!D7583/hourly1!$D$8763+유형화!$F$74*hourly1!E7583/hourly1!$E$8763</f>
        <v>84.704210088663416</v>
      </c>
      <c r="C7582" s="441">
        <f>hourly1!$F7583*유형화!$G$71/hourly1!$F$8763+유형화!$G$72*hourly1!$G7583/hourly1!$F$8763+유형화!$G$74*hourly1!I7583/hourly1!$I$8763</f>
        <v>2.9134209962661579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443">
        <f>유형화!$F$71*hourly1!B7584/hourly1!$B$8763+유형화!$F$72*hourly1!C7584/hourly1!$C$8763+유형화!$F$73*hourly1!D7584/hourly1!$D$8763+유형화!$F$74*hourly1!E7584/hourly1!$E$8763</f>
        <v>82.909002607722613</v>
      </c>
      <c r="C7583" s="441">
        <f>hourly1!$F7584*유형화!$G$71/hourly1!$F$8763+유형화!$G$72*hourly1!$G7584/hourly1!$F$8763+유형화!$G$74*hourly1!I7584/hourly1!$I$8763</f>
        <v>0.39828276600161833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443">
        <f>유형화!$F$71*hourly1!B7585/hourly1!$B$8763+유형화!$F$72*hourly1!C7585/hourly1!$C$8763+유형화!$F$73*hourly1!D7585/hourly1!$D$8763+유형화!$F$74*hourly1!E7585/hourly1!$E$8763</f>
        <v>81.109050452483473</v>
      </c>
      <c r="C7584" s="441">
        <f>hourly1!$F7585*유형화!$G$71/hourly1!$F$8763+유형화!$G$72*hourly1!$G7585/hourly1!$F$8763+유형화!$G$74*hourly1!I7585/hourly1!$I$8763</f>
        <v>0.31861797561976224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443">
        <f>유형화!$F$71*hourly1!B7586/hourly1!$B$8763+유형화!$F$72*hourly1!C7586/hourly1!$C$8763+유형화!$F$73*hourly1!D7586/hourly1!$D$8763+유형화!$F$74*hourly1!E7586/hourly1!$E$8763</f>
        <v>80.361072291212579</v>
      </c>
      <c r="C7585" s="441">
        <f>hourly1!$F7586*유형화!$G$71/hourly1!$F$8763+유형화!$G$72*hourly1!$G7586/hourly1!$F$8763+유형화!$G$74*hourly1!I7586/hourly1!$I$8763</f>
        <v>0.29483345967427327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443">
        <f>유형화!$F$71*hourly1!B7587/hourly1!$B$8763+유형화!$F$72*hourly1!C7587/hourly1!$C$8763+유형화!$F$73*hourly1!D7587/hourly1!$D$8763+유형화!$F$74*hourly1!E7587/hourly1!$E$8763</f>
        <v>80.676548102674715</v>
      </c>
      <c r="C7586" s="441">
        <f>hourly1!$F7587*유형화!$G$71/hourly1!$F$8763+유형화!$G$72*hourly1!$G7587/hourly1!$F$8763+유형화!$G$74*hourly1!I7587/hourly1!$I$8763</f>
        <v>0.25184217256286645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443">
        <f>유형화!$F$71*hourly1!B7588/hourly1!$B$8763+유형화!$F$72*hourly1!C7588/hourly1!$C$8763+유형화!$F$73*hourly1!D7588/hourly1!$D$8763+유형화!$F$74*hourly1!E7588/hourly1!$E$8763</f>
        <v>80.677571928497272</v>
      </c>
      <c r="C7587" s="441">
        <f>hourly1!$F7588*유형화!$G$71/hourly1!$F$8763+유형화!$G$72*hourly1!$G7588/hourly1!$F$8763+유형화!$G$74*hourly1!I7588/hourly1!$I$8763</f>
        <v>0.23801270061383678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443">
        <f>유형화!$F$71*hourly1!B7589/hourly1!$B$8763+유형화!$F$72*hourly1!C7589/hourly1!$C$8763+유형화!$F$73*hourly1!D7589/hourly1!$D$8763+유형화!$F$74*hourly1!E7589/hourly1!$E$8763</f>
        <v>81.172051361214429</v>
      </c>
      <c r="C7588" s="441">
        <f>hourly1!$F7589*유형화!$G$71/hourly1!$F$8763+유형화!$G$72*hourly1!$G7589/hourly1!$F$8763+유형화!$G$74*hourly1!I7589/hourly1!$I$8763</f>
        <v>0.24036582237232451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443">
        <f>유형화!$F$71*hourly1!B7590/hourly1!$B$8763+유형화!$F$72*hourly1!C7590/hourly1!$C$8763+유형화!$F$73*hourly1!D7590/hourly1!$D$8763+유형화!$F$74*hourly1!E7590/hourly1!$E$8763</f>
        <v>81.439255681113991</v>
      </c>
      <c r="C7589" s="441">
        <f>hourly1!$F7590*유형화!$G$71/hourly1!$F$8763+유형화!$G$72*hourly1!$G7590/hourly1!$F$8763+유형화!$G$74*hourly1!I7590/hourly1!$I$8763</f>
        <v>0.26612208746679877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443">
        <f>유형화!$F$71*hourly1!B7591/hourly1!$B$8763+유형화!$F$72*hourly1!C7591/hourly1!$C$8763+유형화!$F$73*hourly1!D7591/hourly1!$D$8763+유형화!$F$74*hourly1!E7591/hourly1!$E$8763</f>
        <v>81.80226829431227</v>
      </c>
      <c r="C7590" s="441">
        <f>hourly1!$F7591*유형화!$G$71/hourly1!$F$8763+유형화!$G$72*hourly1!$G7591/hourly1!$F$8763+유형화!$G$74*hourly1!I7591/hourly1!$I$8763</f>
        <v>0.38230265331542845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443">
        <f>유형화!$F$71*hourly1!B7592/hourly1!$B$8763+유형화!$F$72*hourly1!C7592/hourly1!$C$8763+유형화!$F$73*hourly1!D7592/hourly1!$D$8763+유형화!$F$74*hourly1!E7592/hourly1!$E$8763</f>
        <v>83.020424244816226</v>
      </c>
      <c r="C7591" s="441">
        <f>hourly1!$F7592*유형화!$G$71/hourly1!$F$8763+유형화!$G$72*hourly1!$G7592/hourly1!$F$8763+유형화!$G$74*hourly1!I7592/hourly1!$I$8763</f>
        <v>0.69675301122343603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443">
        <f>유형화!$F$71*hourly1!B7593/hourly1!$B$8763+유형화!$F$72*hourly1!C7593/hourly1!$C$8763+유형화!$F$73*hourly1!D7593/hourly1!$D$8763+유형화!$F$74*hourly1!E7593/hourly1!$E$8763</f>
        <v>90.113079817562763</v>
      </c>
      <c r="C7592" s="441">
        <f>hourly1!$F7593*유형화!$G$71/hourly1!$F$8763+유형화!$G$72*hourly1!$G7593/hourly1!$F$8763+유형화!$G$74*hourly1!I7593/hourly1!$I$8763</f>
        <v>5.6558120634467111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443">
        <f>유형화!$F$71*hourly1!B7594/hourly1!$B$8763+유형화!$F$72*hourly1!C7594/hourly1!$C$8763+유형화!$F$73*hourly1!D7594/hourly1!$D$8763+유형화!$F$74*hourly1!E7594/hourly1!$E$8763</f>
        <v>236.97840295825827</v>
      </c>
      <c r="C7593" s="441">
        <f>hourly1!$F7594*유형화!$G$71/hourly1!$F$8763+유형화!$G$72*hourly1!$G7594/hourly1!$F$8763+유형화!$G$74*hourly1!I7594/hourly1!$I$8763</f>
        <v>5.7716558886210523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443">
        <f>유형화!$F$71*hourly1!B7595/hourly1!$B$8763+유형화!$F$72*hourly1!C7595/hourly1!$C$8763+유형화!$F$73*hourly1!D7595/hourly1!$D$8763+유형화!$F$74*hourly1!E7595/hourly1!$E$8763</f>
        <v>373.32274061697899</v>
      </c>
      <c r="C7594" s="441">
        <f>hourly1!$F7595*유형화!$G$71/hourly1!$F$8763+유형화!$G$72*hourly1!$G7595/hourly1!$F$8763+유형화!$G$74*hourly1!I7595/hourly1!$I$8763</f>
        <v>5.0238288333221846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443">
        <f>유형화!$F$71*hourly1!B7596/hourly1!$B$8763+유형화!$F$72*hourly1!C7596/hourly1!$C$8763+유형화!$F$73*hourly1!D7596/hourly1!$D$8763+유형화!$F$74*hourly1!E7596/hourly1!$E$8763</f>
        <v>456.83779950783105</v>
      </c>
      <c r="C7595" s="441">
        <f>hourly1!$F7596*유형화!$G$71/hourly1!$F$8763+유형화!$G$72*hourly1!$G7596/hourly1!$F$8763+유형화!$G$74*hourly1!I7596/hourly1!$I$8763</f>
        <v>4.2055418391506834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443">
        <f>유형화!$F$71*hourly1!B7597/hourly1!$B$8763+유형화!$F$72*hourly1!C7597/hourly1!$C$8763+유형화!$F$73*hourly1!D7597/hourly1!$D$8763+유형화!$F$74*hourly1!E7597/hourly1!$E$8763</f>
        <v>540.00277080890987</v>
      </c>
      <c r="C7596" s="441">
        <f>hourly1!$F7597*유형화!$G$71/hourly1!$F$8763+유형화!$G$72*hourly1!$G7597/hourly1!$F$8763+유형화!$G$74*hourly1!I7597/hourly1!$I$8763</f>
        <v>3.59461032855772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443">
        <f>유형화!$F$71*hourly1!B7598/hourly1!$B$8763+유형화!$F$72*hourly1!C7598/hourly1!$C$8763+유형화!$F$73*hourly1!D7598/hourly1!$D$8763+유형화!$F$74*hourly1!E7598/hourly1!$E$8763</f>
        <v>452.11681328596677</v>
      </c>
      <c r="C7597" s="441">
        <f>hourly1!$F7598*유형화!$G$71/hourly1!$F$8763+유형화!$G$72*hourly1!$G7598/hourly1!$F$8763+유형화!$G$74*hourly1!I7598/hourly1!$I$8763</f>
        <v>3.1253735691722553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443">
        <f>유형화!$F$71*hourly1!B7599/hourly1!$B$8763+유형화!$F$72*hourly1!C7599/hourly1!$C$8763+유형화!$F$73*hourly1!D7599/hourly1!$D$8763+유형화!$F$74*hourly1!E7599/hourly1!$E$8763</f>
        <v>254.45208291124956</v>
      </c>
      <c r="C7598" s="441">
        <f>hourly1!$F7599*유형화!$G$71/hourly1!$F$8763+유형화!$G$72*hourly1!$G7599/hourly1!$F$8763+유형화!$G$74*hourly1!I7599/hourly1!$I$8763</f>
        <v>2.0798543560983074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443">
        <f>유형화!$F$71*hourly1!B7600/hourly1!$B$8763+유형화!$F$72*hourly1!C7600/hourly1!$C$8763+유형화!$F$73*hourly1!D7600/hourly1!$D$8763+유형화!$F$74*hourly1!E7600/hourly1!$E$8763</f>
        <v>356.86535426880278</v>
      </c>
      <c r="C7599" s="441">
        <f>hourly1!$F7600*유형화!$G$71/hourly1!$F$8763+유형화!$G$72*hourly1!$G7600/hourly1!$F$8763+유형화!$G$74*hourly1!I7600/hourly1!$I$8763</f>
        <v>2.3246140089628469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443">
        <f>유형화!$F$71*hourly1!B7601/hourly1!$B$8763+유형화!$F$72*hourly1!C7601/hourly1!$C$8763+유형화!$F$73*hourly1!D7601/hourly1!$D$8763+유형화!$F$74*hourly1!E7601/hourly1!$E$8763</f>
        <v>524.3338784366739</v>
      </c>
      <c r="C7600" s="441">
        <f>hourly1!$F7601*유형화!$G$71/hourly1!$F$8763+유형화!$G$72*hourly1!$G7601/hourly1!$F$8763+유형화!$G$74*hourly1!I7601/hourly1!$I$8763</f>
        <v>2.2123820352743588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443">
        <f>유형화!$F$71*hourly1!B7602/hourly1!$B$8763+유형화!$F$72*hourly1!C7602/hourly1!$C$8763+유형화!$F$73*hourly1!D7602/hourly1!$D$8763+유형화!$F$74*hourly1!E7602/hourly1!$E$8763</f>
        <v>439.94270295988525</v>
      </c>
      <c r="C7601" s="441">
        <f>hourly1!$F7602*유형화!$G$71/hourly1!$F$8763+유형화!$G$72*hourly1!$G7602/hourly1!$F$8763+유형화!$G$74*hourly1!I7602/hourly1!$I$8763</f>
        <v>2.2186807171321656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443">
        <f>유형화!$F$71*hourly1!B7603/hourly1!$B$8763+유형화!$F$72*hourly1!C7603/hourly1!$C$8763+유형화!$F$73*hourly1!D7603/hourly1!$D$8763+유형화!$F$74*hourly1!E7603/hourly1!$E$8763</f>
        <v>385.54627769206962</v>
      </c>
      <c r="C7602" s="441">
        <f>hourly1!$F7603*유형화!$G$71/hourly1!$F$8763+유형화!$G$72*hourly1!$G7603/hourly1!$F$8763+유형화!$G$74*hourly1!I7603/hourly1!$I$8763</f>
        <v>2.5873386828065033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443">
        <f>유형화!$F$71*hourly1!B7604/hourly1!$B$8763+유형화!$F$72*hourly1!C7604/hourly1!$C$8763+유형화!$F$73*hourly1!D7604/hourly1!$D$8763+유형화!$F$74*hourly1!E7604/hourly1!$E$8763</f>
        <v>219.50052540242385</v>
      </c>
      <c r="C7603" s="441">
        <f>hourly1!$F7604*유형화!$G$71/hourly1!$F$8763+유형화!$G$72*hourly1!$G7604/hourly1!$F$8763+유형화!$G$74*hourly1!I7604/hourly1!$I$8763</f>
        <v>2.848820757486334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443">
        <f>유형화!$F$71*hourly1!B7605/hourly1!$B$8763+유형화!$F$72*hourly1!C7605/hourly1!$C$8763+유형화!$F$73*hourly1!D7605/hourly1!$D$8763+유형화!$F$74*hourly1!E7605/hourly1!$E$8763</f>
        <v>149.04360779958452</v>
      </c>
      <c r="C7604" s="441">
        <f>hourly1!$F7605*유형화!$G$71/hourly1!$F$8763+유형화!$G$72*hourly1!$G7605/hourly1!$F$8763+유형화!$G$74*hourly1!I7605/hourly1!$I$8763</f>
        <v>2.4833564008288302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443">
        <f>유형화!$F$71*hourly1!B7606/hourly1!$B$8763+유형화!$F$72*hourly1!C7606/hourly1!$C$8763+유형화!$F$73*hourly1!D7606/hourly1!$D$8763+유형화!$F$74*hourly1!E7606/hourly1!$E$8763</f>
        <v>157.77987966709591</v>
      </c>
      <c r="C7605" s="441">
        <f>hourly1!$F7606*유형화!$G$71/hourly1!$F$8763+유형화!$G$72*hourly1!$G7606/hourly1!$F$8763+유형화!$G$74*hourly1!I7606/hourly1!$I$8763</f>
        <v>2.4459632682441876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443">
        <f>유형화!$F$71*hourly1!B7607/hourly1!$B$8763+유형화!$F$72*hourly1!C7607/hourly1!$C$8763+유형화!$F$73*hourly1!D7607/hourly1!$D$8763+유형화!$F$74*hourly1!E7607/hourly1!$E$8763</f>
        <v>85.264603048645711</v>
      </c>
      <c r="C7606" s="441">
        <f>hourly1!$F7607*유형화!$G$71/hourly1!$F$8763+유형화!$G$72*hourly1!$G7607/hourly1!$F$8763+유형화!$G$74*hourly1!I7607/hourly1!$I$8763</f>
        <v>3.1503243369902121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443">
        <f>유형화!$F$71*hourly1!B7608/hourly1!$B$8763+유형화!$F$72*hourly1!C7608/hourly1!$C$8763+유형화!$F$73*hourly1!D7608/hourly1!$D$8763+유형화!$F$74*hourly1!E7608/hourly1!$E$8763</f>
        <v>83.484610757013257</v>
      </c>
      <c r="C7607" s="441">
        <f>hourly1!$F7608*유형화!$G$71/hourly1!$F$8763+유형화!$G$72*hourly1!$G7608/hourly1!$F$8763+유형화!$G$74*hourly1!I7608/hourly1!$I$8763</f>
        <v>0.39835620251459458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443">
        <f>유형화!$F$71*hourly1!B7609/hourly1!$B$8763+유형화!$F$72*hourly1!C7609/hourly1!$C$8763+유형화!$F$73*hourly1!D7609/hourly1!$D$8763+유형화!$F$74*hourly1!E7609/hourly1!$E$8763</f>
        <v>81.621465796833803</v>
      </c>
      <c r="C7608" s="441">
        <f>hourly1!$F7609*유형화!$G$71/hourly1!$F$8763+유형화!$G$72*hourly1!$G7609/hourly1!$F$8763+유형화!$G$74*hourly1!I7609/hourly1!$I$8763</f>
        <v>0.31866194050160124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443">
        <f>유형화!$F$71*hourly1!B7610/hourly1!$B$8763+유형화!$F$72*hourly1!C7610/hourly1!$C$8763+유형화!$F$73*hourly1!D7610/hourly1!$D$8763+유형화!$F$74*hourly1!E7610/hourly1!$E$8763</f>
        <v>80.8754547083239</v>
      </c>
      <c r="C7609" s="441">
        <f>hourly1!$F7610*유형화!$G$71/hourly1!$F$8763+유형화!$G$72*hourly1!$G7610/hourly1!$F$8763+유형화!$G$74*hourly1!I7610/hourly1!$I$8763</f>
        <v>0.29487129979326288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443">
        <f>유형화!$F$71*hourly1!B7611/hourly1!$B$8763+유형화!$F$72*hourly1!C7611/hourly1!$C$8763+유형화!$F$73*hourly1!D7611/hourly1!$D$8763+유형화!$F$74*hourly1!E7611/hourly1!$E$8763</f>
        <v>81.13740718094823</v>
      </c>
      <c r="C7610" s="441">
        <f>hourly1!$F7611*유형화!$G$71/hourly1!$F$8763+유형화!$G$72*hourly1!$G7611/hourly1!$F$8763+유형화!$G$74*hourly1!I7611/hourly1!$I$8763</f>
        <v>0.25224598242241103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443">
        <f>유형화!$F$71*hourly1!B7612/hourly1!$B$8763+유형화!$F$72*hourly1!C7612/hourly1!$C$8763+유형화!$F$73*hourly1!D7612/hourly1!$D$8763+유형화!$F$74*hourly1!E7612/hourly1!$E$8763</f>
        <v>81.053723639752519</v>
      </c>
      <c r="C7611" s="441">
        <f>hourly1!$F7612*유형화!$G$71/hourly1!$F$8763+유형화!$G$72*hourly1!$G7612/hourly1!$F$8763+유형화!$G$74*hourly1!I7612/hourly1!$I$8763</f>
        <v>0.23994485104855837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443">
        <f>유형화!$F$71*hourly1!B7613/hourly1!$B$8763+유형화!$F$72*hourly1!C7613/hourly1!$C$8763+유형화!$F$73*hourly1!D7613/hourly1!$D$8763+유형화!$F$74*hourly1!E7613/hourly1!$E$8763</f>
        <v>81.511369042527278</v>
      </c>
      <c r="C7612" s="441">
        <f>hourly1!$F7613*유형화!$G$71/hourly1!$F$8763+유형화!$G$72*hourly1!$G7613/hourly1!$F$8763+유형화!$G$74*hourly1!I7613/hourly1!$I$8763</f>
        <v>0.25075475427162836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443">
        <f>유형화!$F$71*hourly1!B7614/hourly1!$B$8763+유형화!$F$72*hourly1!C7614/hourly1!$C$8763+유형화!$F$73*hourly1!D7614/hourly1!$D$8763+유형화!$F$74*hourly1!E7614/hourly1!$E$8763</f>
        <v>81.687272746708217</v>
      </c>
      <c r="C7613" s="441">
        <f>hourly1!$F7614*유형화!$G$71/hourly1!$F$8763+유형화!$G$72*hourly1!$G7614/hourly1!$F$8763+유형화!$G$74*hourly1!I7614/hourly1!$I$8763</f>
        <v>0.30272288191886776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443">
        <f>유형화!$F$71*hourly1!B7615/hourly1!$B$8763+유형화!$F$72*hourly1!C7615/hourly1!$C$8763+유형화!$F$73*hourly1!D7615/hourly1!$D$8763+유형화!$F$74*hourly1!E7615/hourly1!$E$8763</f>
        <v>81.872438282636352</v>
      </c>
      <c r="C7614" s="441">
        <f>hourly1!$F7615*유형화!$G$71/hourly1!$F$8763+유형화!$G$72*hourly1!$G7615/hourly1!$F$8763+유형화!$G$74*hourly1!I7615/hourly1!$I$8763</f>
        <v>0.46181274795442562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443">
        <f>유형화!$F$71*hourly1!B7616/hourly1!$B$8763+유형화!$F$72*hourly1!C7616/hourly1!$C$8763+유형화!$F$73*hourly1!D7616/hourly1!$D$8763+유형화!$F$74*hourly1!E7616/hourly1!$E$8763</f>
        <v>83.123574696444749</v>
      </c>
      <c r="C7615" s="441">
        <f>hourly1!$F7616*유형화!$G$71/hourly1!$F$8763+유형화!$G$72*hourly1!$G7616/hourly1!$F$8763+유형화!$G$74*hourly1!I7616/hourly1!$I$8763</f>
        <v>0.79746084944291307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443">
        <f>유형화!$F$71*hourly1!B7617/hourly1!$B$8763+유형화!$F$72*hourly1!C7617/hourly1!$C$8763+유형화!$F$73*hourly1!D7617/hourly1!$D$8763+유형화!$F$74*hourly1!E7617/hourly1!$E$8763</f>
        <v>90.140467158317733</v>
      </c>
      <c r="C7616" s="441">
        <f>hourly1!$F7617*유형화!$G$71/hourly1!$F$8763+유형화!$G$72*hourly1!$G7617/hourly1!$F$8763+유형화!$G$74*hourly1!I7617/hourly1!$I$8763</f>
        <v>5.6952867057818981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443">
        <f>유형화!$F$71*hourly1!B7618/hourly1!$B$8763+유형화!$F$72*hourly1!C7618/hourly1!$C$8763+유형화!$F$73*hourly1!D7618/hourly1!$D$8763+유형화!$F$74*hourly1!E7618/hourly1!$E$8763</f>
        <v>236.92894648310468</v>
      </c>
      <c r="C7617" s="441">
        <f>hourly1!$F7618*유형화!$G$71/hourly1!$F$8763+유형화!$G$72*hourly1!$G7618/hourly1!$F$8763+유형화!$G$74*hourly1!I7618/hourly1!$I$8763</f>
        <v>5.8299404053612802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443">
        <f>유형화!$F$71*hourly1!B7619/hourly1!$B$8763+유형화!$F$72*hourly1!C7619/hourly1!$C$8763+유형화!$F$73*hourly1!D7619/hourly1!$D$8763+유형화!$F$74*hourly1!E7619/hourly1!$E$8763</f>
        <v>373.11757729796938</v>
      </c>
      <c r="C7618" s="441">
        <f>hourly1!$F7619*유형화!$G$71/hourly1!$F$8763+유형화!$G$72*hourly1!$G7619/hourly1!$F$8763+유형화!$G$74*hourly1!I7619/hourly1!$I$8763</f>
        <v>5.0370652948167134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443">
        <f>유형화!$F$71*hourly1!B7620/hourly1!$B$8763+유형화!$F$72*hourly1!C7620/hourly1!$C$8763+유형화!$F$73*hourly1!D7620/hourly1!$D$8763+유형화!$F$74*hourly1!E7620/hourly1!$E$8763</f>
        <v>456.09555422604092</v>
      </c>
      <c r="C7619" s="441">
        <f>hourly1!$F7620*유형화!$G$71/hourly1!$F$8763+유형화!$G$72*hourly1!$G7620/hourly1!$F$8763+유형화!$G$74*hourly1!I7620/hourly1!$I$8763</f>
        <v>4.1275369201422309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443">
        <f>유형화!$F$71*hourly1!B7621/hourly1!$B$8763+유형화!$F$72*hourly1!C7621/hourly1!$C$8763+유형화!$F$73*hourly1!D7621/hourly1!$D$8763+유형화!$F$74*hourly1!E7621/hourly1!$E$8763</f>
        <v>538.61818384191895</v>
      </c>
      <c r="C7620" s="441">
        <f>hourly1!$F7621*유형화!$G$71/hourly1!$F$8763+유형화!$G$72*hourly1!$G7621/hourly1!$F$8763+유형화!$G$74*hourly1!I7621/hourly1!$I$8763</f>
        <v>3.4116649963535663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443">
        <f>유형화!$F$71*hourly1!B7622/hourly1!$B$8763+유형화!$F$72*hourly1!C7622/hourly1!$C$8763+유형화!$F$73*hourly1!D7622/hourly1!$D$8763+유형화!$F$74*hourly1!E7622/hourly1!$E$8763</f>
        <v>450.05068537658502</v>
      </c>
      <c r="C7621" s="441">
        <f>hourly1!$F7622*유형화!$G$71/hourly1!$F$8763+유형화!$G$72*hourly1!$G7622/hourly1!$F$8763+유형화!$G$74*hourly1!I7622/hourly1!$I$8763</f>
        <v>2.8208434472025403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443">
        <f>유형화!$F$71*hourly1!B7623/hourly1!$B$8763+유형화!$F$72*hourly1!C7623/hourly1!$C$8763+유형화!$F$73*hourly1!D7623/hourly1!$D$8763+유형화!$F$74*hourly1!E7623/hourly1!$E$8763</f>
        <v>252.12625873800079</v>
      </c>
      <c r="C7622" s="441">
        <f>hourly1!$F7623*유형화!$G$71/hourly1!$F$8763+유형화!$G$72*hourly1!$G7623/hourly1!$F$8763+유형화!$G$74*hourly1!I7623/hourly1!$I$8763</f>
        <v>1.6958419738078836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443">
        <f>유형화!$F$71*hourly1!B7624/hourly1!$B$8763+유형화!$F$72*hourly1!C7624/hourly1!$C$8763+유형화!$F$73*hourly1!D7624/hourly1!$D$8763+유형화!$F$74*hourly1!E7624/hourly1!$E$8763</f>
        <v>354.44360330389605</v>
      </c>
      <c r="C7623" s="441">
        <f>hourly1!$F7624*유형화!$G$71/hourly1!$F$8763+유형화!$G$72*hourly1!$G7624/hourly1!$F$8763+유형화!$G$74*hourly1!I7624/hourly1!$I$8763</f>
        <v>1.9507525417976235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443">
        <f>유형화!$F$71*hourly1!B7625/hourly1!$B$8763+유형화!$F$72*hourly1!C7625/hourly1!$C$8763+유형화!$F$73*hourly1!D7625/hourly1!$D$8763+유형화!$F$74*hourly1!E7625/hourly1!$E$8763</f>
        <v>521.80709526619648</v>
      </c>
      <c r="C7624" s="441">
        <f>hourly1!$F7625*유형화!$G$71/hourly1!$F$8763+유형화!$G$72*hourly1!$G7625/hourly1!$F$8763+유형화!$G$74*hourly1!I7625/hourly1!$I$8763</f>
        <v>1.7926197154381989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443">
        <f>유형화!$F$71*hourly1!B7626/hourly1!$B$8763+유형화!$F$72*hourly1!C7626/hourly1!$C$8763+유형화!$F$73*hourly1!D7626/hourly1!$D$8763+유형화!$F$74*hourly1!E7626/hourly1!$E$8763</f>
        <v>437.74936943197793</v>
      </c>
      <c r="C7625" s="441">
        <f>hourly1!$F7626*유형화!$G$71/hourly1!$F$8763+유형화!$G$72*hourly1!$G7626/hourly1!$F$8763+유형화!$G$74*hourly1!I7626/hourly1!$I$8763</f>
        <v>1.8627597718946767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443">
        <f>유형화!$F$71*hourly1!B7627/hourly1!$B$8763+유형화!$F$72*hourly1!C7627/hourly1!$C$8763+유형화!$F$73*hourly1!D7627/hourly1!$D$8763+유형화!$F$74*hourly1!E7627/hourly1!$E$8763</f>
        <v>383.3765395574261</v>
      </c>
      <c r="C7626" s="441">
        <f>hourly1!$F7627*유형화!$G$71/hourly1!$F$8763+유형화!$G$72*hourly1!$G7627/hourly1!$F$8763+유형화!$G$74*hourly1!I7627/hourly1!$I$8763</f>
        <v>2.2223770418323734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443">
        <f>유형화!$F$71*hourly1!B7628/hourly1!$B$8763+유형화!$F$72*hourly1!C7628/hourly1!$C$8763+유형화!$F$73*hourly1!D7628/hourly1!$D$8763+유형화!$F$74*hourly1!E7628/hourly1!$E$8763</f>
        <v>217.93300540859025</v>
      </c>
      <c r="C7627" s="441">
        <f>hourly1!$F7628*유형화!$G$71/hourly1!$F$8763+유형화!$G$72*hourly1!$G7628/hourly1!$F$8763+유형화!$G$74*hourly1!I7628/hourly1!$I$8763</f>
        <v>2.6125478428472451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443">
        <f>유형화!$F$71*hourly1!B7629/hourly1!$B$8763+유형화!$F$72*hourly1!C7629/hourly1!$C$8763+유형화!$F$73*hourly1!D7629/hourly1!$D$8763+유형화!$F$74*hourly1!E7629/hourly1!$E$8763</f>
        <v>148.10329014059332</v>
      </c>
      <c r="C7628" s="441">
        <f>hourly1!$F7629*유형화!$G$71/hourly1!$F$8763+유형화!$G$72*hourly1!$G7629/hourly1!$F$8763+유형화!$G$74*hourly1!I7629/hourly1!$I$8763</f>
        <v>2.2265800845362453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443">
        <f>유형화!$F$71*hourly1!B7630/hourly1!$B$8763+유형화!$F$72*hourly1!C7630/hourly1!$C$8763+유형화!$F$73*hourly1!D7630/hourly1!$D$8763+유형화!$F$74*hourly1!E7630/hourly1!$E$8763</f>
        <v>156.85352585474089</v>
      </c>
      <c r="C7629" s="441">
        <f>hourly1!$F7630*유형화!$G$71/hourly1!$F$8763+유형화!$G$72*hourly1!$G7630/hourly1!$F$8763+유형화!$G$74*hourly1!I7630/hourly1!$I$8763</f>
        <v>2.1894336404196344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443">
        <f>유형화!$F$71*hourly1!B7631/hourly1!$B$8763+유형화!$F$72*hourly1!C7631/hourly1!$C$8763+유형화!$F$73*hourly1!D7631/hourly1!$D$8763+유형화!$F$74*hourly1!E7631/hourly1!$E$8763</f>
        <v>84.598196716679084</v>
      </c>
      <c r="C7630" s="441">
        <f>hourly1!$F7631*유형화!$G$71/hourly1!$F$8763+유형화!$G$72*hourly1!$G7631/hourly1!$F$8763+유형화!$G$74*hourly1!I7631/hourly1!$I$8763</f>
        <v>2.8884580395637132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443">
        <f>유형화!$F$71*hourly1!B7632/hourly1!$B$8763+유형화!$F$72*hourly1!C7632/hourly1!$C$8763+유형화!$F$73*hourly1!D7632/hourly1!$D$8763+유형화!$F$74*hourly1!E7632/hourly1!$E$8763</f>
        <v>82.768378235012619</v>
      </c>
      <c r="C7631" s="441">
        <f>hourly1!$F7632*유형화!$G$71/hourly1!$F$8763+유형화!$G$72*hourly1!$G7632/hourly1!$F$8763+유형화!$G$74*hourly1!I7632/hourly1!$I$8763</f>
        <v>0.39826663543807383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443">
        <f>유형화!$F$71*hourly1!B7633/hourly1!$B$8763+유형화!$F$72*hourly1!C7633/hourly1!$C$8763+유형화!$F$73*hourly1!D7633/hourly1!$D$8763+유형화!$F$74*hourly1!E7633/hourly1!$E$8763</f>
        <v>80.932151362086088</v>
      </c>
      <c r="C7632" s="441">
        <f>hourly1!$F7633*유형화!$G$71/hourly1!$F$8763+유형화!$G$72*hourly1!$G7633/hourly1!$F$8763+유형화!$G$74*hourly1!I7633/hourly1!$I$8763</f>
        <v>0.3186037855751403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443">
        <f>유형화!$F$71*hourly1!B7634/hourly1!$B$8763+유형화!$F$72*hourly1!C7634/hourly1!$C$8763+유형화!$F$73*hourly1!D7634/hourly1!$D$8763+유형화!$F$74*hourly1!E7634/hourly1!$E$8763</f>
        <v>80.091825059602158</v>
      </c>
      <c r="C7633" s="441">
        <f>hourly1!$F7634*유형화!$G$71/hourly1!$F$8763+유형화!$G$72*hourly1!$G7634/hourly1!$F$8763+유형화!$G$74*hourly1!I7634/hourly1!$I$8763</f>
        <v>0.29481526730937357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443">
        <f>유형화!$F$71*hourly1!B7635/hourly1!$B$8763+유형화!$F$72*hourly1!C7635/hourly1!$C$8763+유형화!$F$73*hourly1!D7635/hourly1!$D$8763+유형화!$F$74*hourly1!E7635/hourly1!$E$8763</f>
        <v>80.357882315385638</v>
      </c>
      <c r="C7634" s="441">
        <f>hourly1!$F7635*유형화!$G$71/hourly1!$F$8763+유형화!$G$72*hourly1!$G7635/hourly1!$F$8763+유형화!$G$74*hourly1!I7635/hourly1!$I$8763</f>
        <v>0.25182598135810613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443">
        <f>유형화!$F$71*hourly1!B7636/hourly1!$B$8763+유형화!$F$72*hourly1!C7636/hourly1!$C$8763+유형화!$F$73*hourly1!D7636/hourly1!$D$8763+유형화!$F$74*hourly1!E7636/hourly1!$E$8763</f>
        <v>80.248133875122505</v>
      </c>
      <c r="C7635" s="441">
        <f>hourly1!$F7636*유형화!$G$71/hourly1!$F$8763+유형화!$G$72*hourly1!$G7636/hourly1!$F$8763+유형화!$G$74*hourly1!I7636/hourly1!$I$8763</f>
        <v>0.23794363026843643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443">
        <f>유형화!$F$71*hourly1!B7637/hourly1!$B$8763+유형화!$F$72*hourly1!C7637/hourly1!$C$8763+유형화!$F$73*hourly1!D7637/hourly1!$D$8763+유형화!$F$74*hourly1!E7637/hourly1!$E$8763</f>
        <v>80.436835402086089</v>
      </c>
      <c r="C7636" s="441">
        <f>hourly1!$F7637*유형화!$G$71/hourly1!$F$8763+유형화!$G$72*hourly1!$G7637/hourly1!$F$8763+유형화!$G$74*hourly1!I7637/hourly1!$I$8763</f>
        <v>0.23692212897934961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443">
        <f>유형화!$F$71*hourly1!B7638/hourly1!$B$8763+유형화!$F$72*hourly1!C7638/hourly1!$C$8763+유형화!$F$73*hourly1!D7638/hourly1!$D$8763+유형화!$F$74*hourly1!E7638/hourly1!$E$8763</f>
        <v>80.558604315896289</v>
      </c>
      <c r="C7637" s="441">
        <f>hourly1!$F7638*유형화!$G$71/hourly1!$F$8763+유형화!$G$72*hourly1!$G7638/hourly1!$F$8763+유형화!$G$74*hourly1!I7638/hourly1!$I$8763</f>
        <v>0.24017813780778169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443">
        <f>유형화!$F$71*hourly1!B7639/hourly1!$B$8763+유형화!$F$72*hourly1!C7639/hourly1!$C$8763+유형화!$F$73*hourly1!D7639/hourly1!$D$8763+유형화!$F$74*hourly1!E7639/hourly1!$E$8763</f>
        <v>80.867193002727575</v>
      </c>
      <c r="C7638" s="441">
        <f>hourly1!$F7639*유형화!$G$71/hourly1!$F$8763+유형화!$G$72*hourly1!$G7639/hourly1!$F$8763+유형화!$G$74*hourly1!I7639/hourly1!$I$8763</f>
        <v>0.2615254226277326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443">
        <f>유형화!$F$71*hourly1!B7640/hourly1!$B$8763+유형화!$F$72*hourly1!C7640/hourly1!$C$8763+유형화!$F$73*hourly1!D7640/hourly1!$D$8763+유형화!$F$74*hourly1!E7640/hourly1!$E$8763</f>
        <v>82.04403094538084</v>
      </c>
      <c r="C7639" s="441">
        <f>hourly1!$F7640*유형화!$G$71/hourly1!$F$8763+유형화!$G$72*hourly1!$G7640/hourly1!$F$8763+유형화!$G$74*hourly1!I7640/hourly1!$I$8763</f>
        <v>0.43472298251284425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443">
        <f>유형화!$F$71*hourly1!B7641/hourly1!$B$8763+유형화!$F$72*hourly1!C7641/hourly1!$C$8763+유형화!$F$73*hourly1!D7641/hourly1!$D$8763+유형화!$F$74*hourly1!E7641/hourly1!$E$8763</f>
        <v>88.91772999011863</v>
      </c>
      <c r="C7640" s="441">
        <f>hourly1!$F7641*유형화!$G$71/hourly1!$F$8763+유형화!$G$72*hourly1!$G7641/hourly1!$F$8763+유형화!$G$74*hourly1!I7641/hourly1!$I$8763</f>
        <v>5.1847293247949384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443">
        <f>유형화!$F$71*hourly1!B7642/hourly1!$B$8763+유형화!$F$72*hourly1!C7642/hourly1!$C$8763+유형화!$F$73*hourly1!D7642/hourly1!$D$8763+유형화!$F$74*hourly1!E7642/hourly1!$E$8763</f>
        <v>234.20576413225641</v>
      </c>
      <c r="C7641" s="441">
        <f>hourly1!$F7642*유형화!$G$71/hourly1!$F$8763+유형화!$G$72*hourly1!$G7642/hourly1!$F$8763+유형화!$G$74*hourly1!I7642/hourly1!$I$8763</f>
        <v>5.330655438154337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443">
        <f>유형화!$F$71*hourly1!B7643/hourly1!$B$8763+유형화!$F$72*hourly1!C7643/hourly1!$C$8763+유형화!$F$73*hourly1!D7643/hourly1!$D$8763+유형화!$F$74*hourly1!E7643/hourly1!$E$8763</f>
        <v>370.32111082191989</v>
      </c>
      <c r="C7642" s="441">
        <f>hourly1!$F7643*유형화!$G$71/hourly1!$F$8763+유형화!$G$72*hourly1!$G7643/hourly1!$F$8763+유형화!$G$74*hourly1!I7643/hourly1!$I$8763</f>
        <v>4.5732522858198523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443">
        <f>유형화!$F$71*hourly1!B7644/hourly1!$B$8763+유형화!$F$72*hourly1!C7644/hourly1!$C$8763+유형화!$F$73*hourly1!D7644/hourly1!$D$8763+유형화!$F$74*hourly1!E7644/hourly1!$E$8763</f>
        <v>453.36984549017677</v>
      </c>
      <c r="C7643" s="441">
        <f>hourly1!$F7644*유형화!$G$71/hourly1!$F$8763+유형화!$G$72*hourly1!$G7644/hourly1!$F$8763+유형화!$G$74*hourly1!I7644/hourly1!$I$8763</f>
        <v>3.687180115545647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443">
        <f>유형화!$F$71*hourly1!B7645/hourly1!$B$8763+유형화!$F$72*hourly1!C7645/hourly1!$C$8763+유형화!$F$73*hourly1!D7645/hourly1!$D$8763+유형화!$F$74*hourly1!E7645/hourly1!$E$8763</f>
        <v>535.83585185014283</v>
      </c>
      <c r="C7644" s="441">
        <f>hourly1!$F7645*유형화!$G$71/hourly1!$F$8763+유형화!$G$72*hourly1!$G7645/hourly1!$F$8763+유형화!$G$74*hourly1!I7645/hourly1!$I$8763</f>
        <v>2.9875730755950594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443">
        <f>유형화!$F$71*hourly1!B7646/hourly1!$B$8763+유형화!$F$72*hourly1!C7646/hourly1!$C$8763+유형화!$F$73*hourly1!D7646/hourly1!$D$8763+유형화!$F$74*hourly1!E7646/hourly1!$E$8763</f>
        <v>447.27484709488755</v>
      </c>
      <c r="C7645" s="441">
        <f>hourly1!$F7646*유형화!$G$71/hourly1!$F$8763+유형화!$G$72*hourly1!$G7646/hourly1!$F$8763+유형화!$G$74*hourly1!I7646/hourly1!$I$8763</f>
        <v>2.3740472731262492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443">
        <f>유형화!$F$71*hourly1!B7647/hourly1!$B$8763+유형화!$F$72*hourly1!C7647/hourly1!$C$8763+유형화!$F$73*hourly1!D7647/hourly1!$D$8763+유형화!$F$74*hourly1!E7647/hourly1!$E$8763</f>
        <v>249.79975675413803</v>
      </c>
      <c r="C7646" s="441">
        <f>hourly1!$F7647*유형화!$G$71/hourly1!$F$8763+유형화!$G$72*hourly1!$G7647/hourly1!$F$8763+유형화!$G$74*hourly1!I7647/hourly1!$I$8763</f>
        <v>1.2909749559389709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443">
        <f>유형화!$F$71*hourly1!B7648/hourly1!$B$8763+유형화!$F$72*hourly1!C7648/hourly1!$C$8763+유형화!$F$73*hourly1!D7648/hourly1!$D$8763+유형화!$F$74*hourly1!E7648/hourly1!$E$8763</f>
        <v>352.48251707995416</v>
      </c>
      <c r="C7647" s="441">
        <f>hourly1!$F7648*유형화!$G$71/hourly1!$F$8763+유형화!$G$72*hourly1!$G7648/hourly1!$F$8763+유형화!$G$74*hourly1!I7648/hourly1!$I$8763</f>
        <v>1.6147323458057374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443">
        <f>유형화!$F$71*hourly1!B7649/hourly1!$B$8763+유형화!$F$72*hourly1!C7649/hourly1!$C$8763+유형화!$F$73*hourly1!D7649/hourly1!$D$8763+유형화!$F$74*hourly1!E7649/hourly1!$E$8763</f>
        <v>520.35054187575747</v>
      </c>
      <c r="C7648" s="441">
        <f>hourly1!$F7649*유형화!$G$71/hourly1!$F$8763+유형화!$G$72*hourly1!$G7649/hourly1!$F$8763+유형화!$G$74*hourly1!I7649/hourly1!$I$8763</f>
        <v>1.5693912722027352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443">
        <f>유형화!$F$71*hourly1!B7650/hourly1!$B$8763+유형화!$F$72*hourly1!C7650/hourly1!$C$8763+유형화!$F$73*hourly1!D7650/hourly1!$D$8763+유형화!$F$74*hourly1!E7650/hourly1!$E$8763</f>
        <v>436.43170085833754</v>
      </c>
      <c r="C7649" s="441">
        <f>hourly1!$F7650*유형화!$G$71/hourly1!$F$8763+유형화!$G$72*hourly1!$G7650/hourly1!$F$8763+유형화!$G$74*hourly1!I7650/hourly1!$I$8763</f>
        <v>1.6770055991913115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443">
        <f>유형화!$F$71*hourly1!B7651/hourly1!$B$8763+유형화!$F$72*hourly1!C7651/hourly1!$C$8763+유형화!$F$73*hourly1!D7651/hourly1!$D$8763+유형화!$F$74*hourly1!E7651/hourly1!$E$8763</f>
        <v>381.86863845802242</v>
      </c>
      <c r="C7650" s="441">
        <f>hourly1!$F7651*유형화!$G$71/hourly1!$F$8763+유형화!$G$72*hourly1!$G7651/hourly1!$F$8763+유형화!$G$74*hourly1!I7651/hourly1!$I$8763</f>
        <v>2.0114981216614063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443">
        <f>유형화!$F$71*hourly1!B7652/hourly1!$B$8763+유형화!$F$72*hourly1!C7652/hourly1!$C$8763+유형화!$F$73*hourly1!D7652/hourly1!$D$8763+유형화!$F$74*hourly1!E7652/hourly1!$E$8763</f>
        <v>216.13752301145632</v>
      </c>
      <c r="C7651" s="441">
        <f>hourly1!$F7652*유형화!$G$71/hourly1!$F$8763+유형화!$G$72*hourly1!$G7652/hourly1!$F$8763+유형화!$G$74*hourly1!I7652/hourly1!$I$8763</f>
        <v>2.3513851654538267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443">
        <f>유형화!$F$71*hourly1!B7653/hourly1!$B$8763+유형화!$F$72*hourly1!C7653/hourly1!$C$8763+유형화!$F$73*hourly1!D7653/hourly1!$D$8763+유형화!$F$74*hourly1!E7653/hourly1!$E$8763</f>
        <v>147.1679873321591</v>
      </c>
      <c r="C7652" s="441">
        <f>hourly1!$F7653*유형화!$G$71/hourly1!$F$8763+유형화!$G$72*hourly1!$G7653/hourly1!$F$8763+유형화!$G$74*hourly1!I7653/hourly1!$I$8763</f>
        <v>1.9645931110892414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443">
        <f>유형화!$F$71*hourly1!B7654/hourly1!$B$8763+유형화!$F$72*hourly1!C7654/hourly1!$C$8763+유형화!$F$73*hourly1!D7654/hourly1!$D$8763+유형화!$F$74*hourly1!E7654/hourly1!$E$8763</f>
        <v>155.77784515018365</v>
      </c>
      <c r="C7653" s="441">
        <f>hourly1!$F7654*유형화!$G$71/hourly1!$F$8763+유형화!$G$72*hourly1!$G7654/hourly1!$F$8763+유형화!$G$74*hourly1!I7654/hourly1!$I$8763</f>
        <v>1.901446563547291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443">
        <f>유형화!$F$71*hourly1!B7655/hourly1!$B$8763+유형화!$F$72*hourly1!C7655/hourly1!$C$8763+유형화!$F$73*hourly1!D7655/hourly1!$D$8763+유형화!$F$74*hourly1!E7655/hourly1!$E$8763</f>
        <v>84.062380316373861</v>
      </c>
      <c r="C7654" s="441">
        <f>hourly1!$F7655*유형화!$G$71/hourly1!$F$8763+유형화!$G$72*hourly1!$G7655/hourly1!$F$8763+유형화!$G$74*hourly1!I7655/hourly1!$I$8763</f>
        <v>2.6293953068506095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443">
        <f>유형화!$F$71*hourly1!B7656/hourly1!$B$8763+유형화!$F$72*hourly1!C7656/hourly1!$C$8763+유형화!$F$73*hourly1!D7656/hourly1!$D$8763+유형화!$F$74*hourly1!E7656/hourly1!$E$8763</f>
        <v>82.287654091819746</v>
      </c>
      <c r="C7655" s="441">
        <f>hourly1!$F7656*유형화!$G$71/hourly1!$F$8763+유형화!$G$72*hourly1!$G7656/hourly1!$F$8763+유형화!$G$74*hourly1!I7656/hourly1!$I$8763</f>
        <v>0.39820320472579218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443">
        <f>유형화!$F$71*hourly1!B7657/hourly1!$B$8763+유형화!$F$72*hourly1!C7657/hourly1!$C$8763+유형화!$F$73*hourly1!D7657/hourly1!$D$8763+유형화!$F$74*hourly1!E7657/hourly1!$E$8763</f>
        <v>80.510107606319039</v>
      </c>
      <c r="C7656" s="441">
        <f>hourly1!$F7657*유형화!$G$71/hourly1!$F$8763+유형화!$G$72*hourly1!$G7657/hourly1!$F$8763+유형화!$G$74*hourly1!I7657/hourly1!$I$8763</f>
        <v>0.31856612737979967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443">
        <f>유형화!$F$71*hourly1!B7658/hourly1!$B$8763+유형화!$F$72*hourly1!C7658/hourly1!$C$8763+유형화!$F$73*hourly1!D7658/hourly1!$D$8763+유형화!$F$74*hourly1!E7658/hourly1!$E$8763</f>
        <v>79.721384969255553</v>
      </c>
      <c r="C7657" s="441">
        <f>hourly1!$F7658*유형화!$G$71/hourly1!$F$8763+유형화!$G$72*hourly1!$G7658/hourly1!$F$8763+유형화!$G$74*hourly1!I7658/hourly1!$I$8763</f>
        <v>0.29478603824310284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443">
        <f>유형화!$F$71*hourly1!B7659/hourly1!$B$8763+유형화!$F$72*hourly1!C7659/hourly1!$C$8763+유형화!$F$73*hourly1!D7659/hourly1!$D$8763+유형화!$F$74*hourly1!E7659/hourly1!$E$8763</f>
        <v>80.043539348236507</v>
      </c>
      <c r="C7658" s="441">
        <f>hourly1!$F7659*유형화!$G$71/hourly1!$F$8763+유형화!$G$72*hourly1!$G7659/hourly1!$F$8763+유형화!$G$74*hourly1!I7659/hourly1!$I$8763</f>
        <v>0.25071315439722569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443">
        <f>유형화!$F$71*hourly1!B7660/hourly1!$B$8763+유형화!$F$72*hourly1!C7660/hourly1!$C$8763+유형화!$F$73*hourly1!D7660/hourly1!$D$8763+유형화!$F$74*hourly1!E7660/hourly1!$E$8763</f>
        <v>79.9554476680823</v>
      </c>
      <c r="C7659" s="441">
        <f>hourly1!$F7660*유형화!$G$71/hourly1!$F$8763+유형화!$G$72*hourly1!$G7660/hourly1!$F$8763+유형화!$G$74*hourly1!I7660/hourly1!$I$8763</f>
        <v>0.25398602148379762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443">
        <f>유형화!$F$71*hourly1!B7661/hourly1!$B$8763+유형화!$F$72*hourly1!C7661/hourly1!$C$8763+유형화!$F$73*hourly1!D7661/hourly1!$D$8763+유형화!$F$74*hourly1!E7661/hourly1!$E$8763</f>
        <v>80.234298006714099</v>
      </c>
      <c r="C7660" s="441">
        <f>hourly1!$F7661*유형화!$G$71/hourly1!$F$8763+유형화!$G$72*hourly1!$G7661/hourly1!$F$8763+유형화!$G$74*hourly1!I7661/hourly1!$I$8763</f>
        <v>0.24172406433569438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443">
        <f>유형화!$F$71*hourly1!B7662/hourly1!$B$8763+유형화!$F$72*hourly1!C7662/hourly1!$C$8763+유형화!$F$73*hourly1!D7662/hourly1!$D$8763+유형화!$F$74*hourly1!E7662/hourly1!$E$8763</f>
        <v>80.339979583292958</v>
      </c>
      <c r="C7661" s="441">
        <f>hourly1!$F7662*유형화!$G$71/hourly1!$F$8763+유형화!$G$72*hourly1!$G7662/hourly1!$F$8763+유형화!$G$74*hourly1!I7662/hourly1!$I$8763</f>
        <v>0.23472424873466799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443">
        <f>유형화!$F$71*hourly1!B7663/hourly1!$B$8763+유형화!$F$72*hourly1!C7663/hourly1!$C$8763+유형화!$F$73*hourly1!D7663/hourly1!$D$8763+유형화!$F$74*hourly1!E7663/hourly1!$E$8763</f>
        <v>80.464857894045878</v>
      </c>
      <c r="C7662" s="441">
        <f>hourly1!$F7663*유형화!$G$71/hourly1!$F$8763+유형화!$G$72*hourly1!$G7663/hourly1!$F$8763+유형화!$G$74*hourly1!I7663/hourly1!$I$8763</f>
        <v>0.24075629116427641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443">
        <f>유형화!$F$71*hourly1!B7664/hourly1!$B$8763+유형화!$F$72*hourly1!C7664/hourly1!$C$8763+유형화!$F$73*hourly1!D7664/hourly1!$D$8763+유형화!$F$74*hourly1!E7664/hourly1!$E$8763</f>
        <v>81.516362492247339</v>
      </c>
      <c r="C7663" s="441">
        <f>hourly1!$F7664*유형화!$G$71/hourly1!$F$8763+유형화!$G$72*hourly1!$G7664/hourly1!$F$8763+유형화!$G$74*hourly1!I7664/hourly1!$I$8763</f>
        <v>0.28298841088844201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443">
        <f>유형화!$F$71*hourly1!B7665/hourly1!$B$8763+유형화!$F$72*hourly1!C7665/hourly1!$C$8763+유형화!$F$73*hourly1!D7665/hourly1!$D$8763+유형화!$F$74*hourly1!E7665/hourly1!$E$8763</f>
        <v>88.408575720610727</v>
      </c>
      <c r="C7664" s="441">
        <f>hourly1!$F7665*유형화!$G$71/hourly1!$F$8763+유형화!$G$72*hourly1!$G7665/hourly1!$F$8763+유형화!$G$74*hourly1!I7665/hourly1!$I$8763</f>
        <v>4.7591143998882917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443">
        <f>유형화!$F$71*hourly1!B7666/hourly1!$B$8763+유형화!$F$72*hourly1!C7666/hourly1!$C$8763+유형화!$F$73*hourly1!D7666/hourly1!$D$8763+유형화!$F$74*hourly1!E7666/hourly1!$E$8763</f>
        <v>148.59339196593638</v>
      </c>
      <c r="C7665" s="441">
        <f>hourly1!$F7666*유형화!$G$71/hourly1!$F$8763+유형화!$G$72*hourly1!$G7666/hourly1!$F$8763+유형화!$G$74*hourly1!I7666/hourly1!$I$8763</f>
        <v>5.0358568972989017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443">
        <f>유형화!$F$71*hourly1!B7667/hourly1!$B$8763+유형화!$F$72*hourly1!C7667/hourly1!$C$8763+유형화!$F$73*hourly1!D7667/hourly1!$D$8763+유형화!$F$74*hourly1!E7667/hourly1!$E$8763</f>
        <v>149.42642365169891</v>
      </c>
      <c r="C7666" s="441">
        <f>hourly1!$F7667*유형화!$G$71/hourly1!$F$8763+유형화!$G$72*hourly1!$G7667/hourly1!$F$8763+유형화!$G$74*hourly1!I7667/hourly1!$I$8763</f>
        <v>4.3985464576021753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443">
        <f>유형화!$F$71*hourly1!B7668/hourly1!$B$8763+유형화!$F$72*hourly1!C7668/hourly1!$C$8763+유형화!$F$73*hourly1!D7668/hourly1!$D$8763+유형화!$F$74*hourly1!E7668/hourly1!$E$8763</f>
        <v>151.50525798720517</v>
      </c>
      <c r="C7667" s="441">
        <f>hourly1!$F7668*유형화!$G$71/hourly1!$F$8763+유형화!$G$72*hourly1!$G7668/hourly1!$F$8763+유형화!$G$74*hourly1!I7668/hourly1!$I$8763</f>
        <v>3.5100351156834972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443">
        <f>유형화!$F$71*hourly1!B7669/hourly1!$B$8763+유형화!$F$72*hourly1!C7669/hourly1!$C$8763+유형화!$F$73*hourly1!D7669/hourly1!$D$8763+유형화!$F$74*hourly1!E7669/hourly1!$E$8763</f>
        <v>153.17123378215609</v>
      </c>
      <c r="C7668" s="441">
        <f>hourly1!$F7669*유형화!$G$71/hourly1!$F$8763+유형화!$G$72*hourly1!$G7669/hourly1!$F$8763+유형화!$G$74*hourly1!I7669/hourly1!$I$8763</f>
        <v>2.7003473491937457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443">
        <f>유형화!$F$71*hourly1!B7670/hourly1!$B$8763+유형화!$F$72*hourly1!C7670/hourly1!$C$8763+유형화!$F$73*hourly1!D7670/hourly1!$D$8763+유형화!$F$74*hourly1!E7670/hourly1!$E$8763</f>
        <v>150.3499821893175</v>
      </c>
      <c r="C7669" s="441">
        <f>hourly1!$F7670*유형화!$G$71/hourly1!$F$8763+유형화!$G$72*hourly1!$G7670/hourly1!$F$8763+유형화!$G$74*hourly1!I7670/hourly1!$I$8763</f>
        <v>2.0956523025706337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443">
        <f>유형화!$F$71*hourly1!B7671/hourly1!$B$8763+유형화!$F$72*hourly1!C7671/hourly1!$C$8763+유형화!$F$73*hourly1!D7671/hourly1!$D$8763+유형화!$F$74*hourly1!E7671/hourly1!$E$8763</f>
        <v>148.23440553601702</v>
      </c>
      <c r="C7670" s="441">
        <f>hourly1!$F7671*유형화!$G$71/hourly1!$F$8763+유형화!$G$72*hourly1!$G7671/hourly1!$F$8763+유형화!$G$74*hourly1!I7671/hourly1!$I$8763</f>
        <v>0.85621272803739346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443">
        <f>유형화!$F$71*hourly1!B7672/hourly1!$B$8763+유형화!$F$72*hourly1!C7672/hourly1!$C$8763+유형화!$F$73*hourly1!D7672/hourly1!$D$8763+유형화!$F$74*hourly1!E7672/hourly1!$E$8763</f>
        <v>140.84754290625162</v>
      </c>
      <c r="C7671" s="441">
        <f>hourly1!$F7672*유형화!$G$71/hourly1!$F$8763+유형화!$G$72*hourly1!$G7672/hourly1!$F$8763+유형화!$G$74*hourly1!I7672/hourly1!$I$8763</f>
        <v>1.1546461033996827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443">
        <f>유형화!$F$71*hourly1!B7673/hourly1!$B$8763+유형화!$F$72*hourly1!C7673/hourly1!$C$8763+유형화!$F$73*hourly1!D7673/hourly1!$D$8763+유형화!$F$74*hourly1!E7673/hourly1!$E$8763</f>
        <v>143.39468653592198</v>
      </c>
      <c r="C7672" s="441">
        <f>hourly1!$F7673*유형화!$G$71/hourly1!$F$8763+유형화!$G$72*hourly1!$G7673/hourly1!$F$8763+유형화!$G$74*hourly1!I7673/hourly1!$I$8763</f>
        <v>1.1553774971098383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443">
        <f>유형화!$F$71*hourly1!B7674/hourly1!$B$8763+유형화!$F$72*hourly1!C7674/hourly1!$C$8763+유형화!$F$73*hourly1!D7674/hourly1!$D$8763+유형화!$F$74*hourly1!E7674/hourly1!$E$8763</f>
        <v>141.58699880780085</v>
      </c>
      <c r="C7673" s="441">
        <f>hourly1!$F7674*유형화!$G$71/hourly1!$F$8763+유형화!$G$72*hourly1!$G7674/hourly1!$F$8763+유형화!$G$74*hourly1!I7674/hourly1!$I$8763</f>
        <v>1.2855696404801389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443">
        <f>유형화!$F$71*hourly1!B7675/hourly1!$B$8763+유형화!$F$72*hourly1!C7675/hourly1!$C$8763+유형화!$F$73*hourly1!D7675/hourly1!$D$8763+유형화!$F$74*hourly1!E7675/hourly1!$E$8763</f>
        <v>140.8483843157336</v>
      </c>
      <c r="C7674" s="441">
        <f>hourly1!$F7675*유형화!$G$71/hourly1!$F$8763+유형화!$G$72*hourly1!$G7675/hourly1!$F$8763+유형화!$G$74*hourly1!I7675/hourly1!$I$8763</f>
        <v>1.7200968836684418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443">
        <f>유형화!$F$71*hourly1!B7676/hourly1!$B$8763+유형화!$F$72*hourly1!C7676/hourly1!$C$8763+유형화!$F$73*hourly1!D7676/hourly1!$D$8763+유형화!$F$74*hourly1!E7676/hourly1!$E$8763</f>
        <v>139.79075558006915</v>
      </c>
      <c r="C7675" s="441">
        <f>hourly1!$F7676*유형화!$G$71/hourly1!$F$8763+유형화!$G$72*hourly1!$G7676/hourly1!$F$8763+유형화!$G$74*hourly1!I7676/hourly1!$I$8763</f>
        <v>2.0946911999330124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443">
        <f>유형화!$F$71*hourly1!B7677/hourly1!$B$8763+유형화!$F$72*hourly1!C7677/hourly1!$C$8763+유형화!$F$73*hourly1!D7677/hourly1!$D$8763+유형화!$F$74*hourly1!E7677/hourly1!$E$8763</f>
        <v>146.43401797576854</v>
      </c>
      <c r="C7676" s="441">
        <f>hourly1!$F7677*유형화!$G$71/hourly1!$F$8763+유형화!$G$72*hourly1!$G7677/hourly1!$F$8763+유형화!$G$74*hourly1!I7677/hourly1!$I$8763</f>
        <v>1.8108601688218904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443">
        <f>유형화!$F$71*hourly1!B7678/hourly1!$B$8763+유형화!$F$72*hourly1!C7678/hourly1!$C$8763+유형화!$F$73*hourly1!D7678/hourly1!$D$8763+유형화!$F$74*hourly1!E7678/hourly1!$E$8763</f>
        <v>155.41715036488935</v>
      </c>
      <c r="C7677" s="441">
        <f>hourly1!$F7678*유형화!$G$71/hourly1!$F$8763+유형화!$G$72*hourly1!$G7678/hourly1!$F$8763+유형화!$G$74*hourly1!I7678/hourly1!$I$8763</f>
        <v>1.803193603047311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443">
        <f>유형화!$F$71*hourly1!B7679/hourly1!$B$8763+유형화!$F$72*hourly1!C7679/hourly1!$C$8763+유형화!$F$73*hourly1!D7679/hourly1!$D$8763+유형화!$F$74*hourly1!E7679/hourly1!$E$8763</f>
        <v>84.223831960679107</v>
      </c>
      <c r="C7678" s="441">
        <f>hourly1!$F7679*유형화!$G$71/hourly1!$F$8763+유형화!$G$72*hourly1!$G7679/hourly1!$F$8763+유형화!$G$74*hourly1!I7679/hourly1!$I$8763</f>
        <v>2.6138353771523728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443">
        <f>유형화!$F$71*hourly1!B7680/hourly1!$B$8763+유형화!$F$72*hourly1!C7680/hourly1!$C$8763+유형화!$F$73*hourly1!D7680/hourly1!$D$8763+유형화!$F$74*hourly1!E7680/hourly1!$E$8763</f>
        <v>82.627170850375862</v>
      </c>
      <c r="C7679" s="441">
        <f>hourly1!$F7680*유형화!$G$71/hourly1!$F$8763+유형화!$G$72*hourly1!$G7680/hourly1!$F$8763+유형화!$G$74*hourly1!I7680/hourly1!$I$8763</f>
        <v>0.36569945213144256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443">
        <f>유형화!$F$71*hourly1!B7681/hourly1!$B$8763+유형화!$F$72*hourly1!C7681/hourly1!$C$8763+유형화!$F$73*hourly1!D7681/hourly1!$D$8763+유형화!$F$74*hourly1!E7681/hourly1!$E$8763</f>
        <v>81.018261749676171</v>
      </c>
      <c r="C7680" s="441">
        <f>hourly1!$F7681*유형화!$G$71/hourly1!$F$8763+유형화!$G$72*hourly1!$G7681/hourly1!$F$8763+유형화!$G$74*hourly1!I7681/hourly1!$I$8763</f>
        <v>0.33844656181793281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443">
        <f>유형화!$F$71*hourly1!B7682/hourly1!$B$8763+유형화!$F$72*hourly1!C7682/hourly1!$C$8763+유형화!$F$73*hourly1!D7682/hourly1!$D$8763+유형화!$F$74*hourly1!E7682/hourly1!$E$8763</f>
        <v>80.450017159552317</v>
      </c>
      <c r="C7681" s="441">
        <f>hourly1!$F7682*유형화!$G$71/hourly1!$F$8763+유형화!$G$72*hourly1!$G7682/hourly1!$F$8763+유형화!$G$74*hourly1!I7682/hourly1!$I$8763</f>
        <v>0.29083932596066608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443">
        <f>유형화!$F$71*hourly1!B7683/hourly1!$B$8763+유형화!$F$72*hourly1!C7683/hourly1!$C$8763+유형화!$F$73*hourly1!D7683/hourly1!$D$8763+유형화!$F$74*hourly1!E7683/hourly1!$E$8763</f>
        <v>80.98282370153639</v>
      </c>
      <c r="C7682" s="441">
        <f>hourly1!$F7683*유형화!$G$71/hourly1!$F$8763+유형화!$G$72*hourly1!$G7683/hourly1!$F$8763+유형화!$G$74*hourly1!I7683/hourly1!$I$8763</f>
        <v>0.26122785617919891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443">
        <f>유형화!$F$71*hourly1!B7684/hourly1!$B$8763+유형화!$F$72*hourly1!C7684/hourly1!$C$8763+유형화!$F$73*hourly1!D7684/hourly1!$D$8763+유형화!$F$74*hourly1!E7684/hourly1!$E$8763</f>
        <v>81.190219529631506</v>
      </c>
      <c r="C7683" s="441">
        <f>hourly1!$F7684*유형화!$G$71/hourly1!$F$8763+유형화!$G$72*hourly1!$G7684/hourly1!$F$8763+유형화!$G$74*hourly1!I7684/hourly1!$I$8763</f>
        <v>0.25307070296450546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443">
        <f>유형화!$F$71*hourly1!B7685/hourly1!$B$8763+유형화!$F$72*hourly1!C7685/hourly1!$C$8763+유형화!$F$73*hourly1!D7685/hourly1!$D$8763+유형화!$F$74*hourly1!E7685/hourly1!$E$8763</f>
        <v>81.693363562365917</v>
      </c>
      <c r="C7684" s="441">
        <f>hourly1!$F7685*유형화!$G$71/hourly1!$F$8763+유형화!$G$72*hourly1!$G7685/hourly1!$F$8763+유형화!$G$74*hourly1!I7685/hourly1!$I$8763</f>
        <v>0.28559264792375416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443">
        <f>유형화!$F$71*hourly1!B7686/hourly1!$B$8763+유형화!$F$72*hourly1!C7686/hourly1!$C$8763+유형화!$F$73*hourly1!D7686/hourly1!$D$8763+유형화!$F$74*hourly1!E7686/hourly1!$E$8763</f>
        <v>81.942347574570405</v>
      </c>
      <c r="C7685" s="441">
        <f>hourly1!$F7686*유형화!$G$71/hourly1!$F$8763+유형화!$G$72*hourly1!$G7686/hourly1!$F$8763+유형화!$G$74*hourly1!I7686/hourly1!$I$8763</f>
        <v>0.49371851751453988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443">
        <f>유형화!$F$71*hourly1!B7687/hourly1!$B$8763+유형화!$F$72*hourly1!C7687/hourly1!$C$8763+유형화!$F$73*hourly1!D7687/hourly1!$D$8763+유형화!$F$74*hourly1!E7687/hourly1!$E$8763</f>
        <v>82.124996205351223</v>
      </c>
      <c r="C7686" s="441">
        <f>hourly1!$F7687*유형화!$G$71/hourly1!$F$8763+유형화!$G$72*hourly1!$G7687/hourly1!$F$8763+유형화!$G$74*hourly1!I7687/hourly1!$I$8763</f>
        <v>0.85619180681775398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443">
        <f>유형화!$F$71*hourly1!B7688/hourly1!$B$8763+유형화!$F$72*hourly1!C7688/hourly1!$C$8763+유형화!$F$73*hourly1!D7688/hourly1!$D$8763+유형화!$F$74*hourly1!E7688/hourly1!$E$8763</f>
        <v>83.288225796445644</v>
      </c>
      <c r="C7687" s="441">
        <f>hourly1!$F7688*유형화!$G$71/hourly1!$F$8763+유형화!$G$72*hourly1!$G7688/hourly1!$F$8763+유형화!$G$74*hourly1!I7688/hourly1!$I$8763</f>
        <v>1.0851099121754244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443">
        <f>유형화!$F$71*hourly1!B7689/hourly1!$B$8763+유형화!$F$72*hourly1!C7689/hourly1!$C$8763+유형화!$F$73*hourly1!D7689/hourly1!$D$8763+유형화!$F$74*hourly1!E7689/hourly1!$E$8763</f>
        <v>90.249997561600139</v>
      </c>
      <c r="C7688" s="441">
        <f>hourly1!$F7689*유형화!$G$71/hourly1!$F$8763+유형화!$G$72*hourly1!$G7689/hourly1!$F$8763+유형화!$G$74*hourly1!I7689/hourly1!$I$8763</f>
        <v>5.8366296166522549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443">
        <f>유형화!$F$71*hourly1!B7690/hourly1!$B$8763+유형화!$F$72*hourly1!C7690/hourly1!$C$8763+유형화!$F$73*hourly1!D7690/hourly1!$D$8763+유형화!$F$74*hourly1!E7690/hourly1!$E$8763</f>
        <v>85.278566895281969</v>
      </c>
      <c r="C7689" s="441">
        <f>hourly1!$F7690*유형화!$G$71/hourly1!$F$8763+유형화!$G$72*hourly1!$G7690/hourly1!$F$8763+유형화!$G$74*hourly1!I7690/hourly1!$I$8763</f>
        <v>6.091596338408328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443">
        <f>유형화!$F$71*hourly1!B7691/hourly1!$B$8763+유형화!$F$72*hourly1!C7691/hourly1!$C$8763+유형화!$F$73*hourly1!D7691/hourly1!$D$8763+유형화!$F$74*hourly1!E7691/hourly1!$E$8763</f>
        <v>87.844291067659015</v>
      </c>
      <c r="C7690" s="441">
        <f>hourly1!$F7691*유형화!$G$71/hourly1!$F$8763+유형화!$G$72*hourly1!$G7691/hourly1!$F$8763+유형화!$G$74*hourly1!I7691/hourly1!$I$8763</f>
        <v>5.5442646684493733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443">
        <f>유형화!$F$71*hourly1!B7692/hourly1!$B$8763+유형화!$F$72*hourly1!C7692/hourly1!$C$8763+유형화!$F$73*hourly1!D7692/hourly1!$D$8763+유형화!$F$74*hourly1!E7692/hourly1!$E$8763</f>
        <v>91.565109765856675</v>
      </c>
      <c r="C7691" s="441">
        <f>hourly1!$F7692*유형화!$G$71/hourly1!$F$8763+유형화!$G$72*hourly1!$G7692/hourly1!$F$8763+유형화!$G$74*hourly1!I7692/hourly1!$I$8763</f>
        <v>4.8437452207578824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443">
        <f>유형화!$F$71*hourly1!B7693/hourly1!$B$8763+유형화!$F$72*hourly1!C7693/hourly1!$C$8763+유형화!$F$73*hourly1!D7693/hourly1!$D$8763+유형화!$F$74*hourly1!E7693/hourly1!$E$8763</f>
        <v>94.419112189659472</v>
      </c>
      <c r="C7692" s="441">
        <f>hourly1!$F7693*유형화!$G$71/hourly1!$F$8763+유형화!$G$72*hourly1!$G7693/hourly1!$F$8763+유형화!$G$74*hourly1!I7693/hourly1!$I$8763</f>
        <v>4.1688984139235403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443">
        <f>유형화!$F$71*hourly1!B7694/hourly1!$B$8763+유형화!$F$72*hourly1!C7694/hourly1!$C$8763+유형화!$F$73*hourly1!D7694/hourly1!$D$8763+유형화!$F$74*hourly1!E7694/hourly1!$E$8763</f>
        <v>91.88460292616864</v>
      </c>
      <c r="C7693" s="441">
        <f>hourly1!$F7694*유형화!$G$71/hourly1!$F$8763+유형화!$G$72*hourly1!$G7694/hourly1!$F$8763+유형화!$G$74*hourly1!I7694/hourly1!$I$8763</f>
        <v>3.688666007269386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443">
        <f>유형화!$F$71*hourly1!B7695/hourly1!$B$8763+유형화!$F$72*hourly1!C7695/hourly1!$C$8763+유형화!$F$73*hourly1!D7695/hourly1!$D$8763+유형화!$F$74*hourly1!E7695/hourly1!$E$8763</f>
        <v>90.219898309436303</v>
      </c>
      <c r="C7694" s="441">
        <f>hourly1!$F7695*유형화!$G$71/hourly1!$F$8763+유형화!$G$72*hourly1!$G7695/hourly1!$F$8763+유형화!$G$74*hourly1!I7695/hourly1!$I$8763</f>
        <v>2.5460346768982758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443">
        <f>유형화!$F$71*hourly1!B7696/hourly1!$B$8763+유형화!$F$72*hourly1!C7696/hourly1!$C$8763+유형화!$F$73*hourly1!D7696/hourly1!$D$8763+유형화!$F$74*hourly1!E7696/hourly1!$E$8763</f>
        <v>83.219183912500185</v>
      </c>
      <c r="C7695" s="441">
        <f>hourly1!$F7696*유형화!$G$71/hourly1!$F$8763+유형화!$G$72*hourly1!$G7696/hourly1!$F$8763+유형화!$G$74*hourly1!I7696/hourly1!$I$8763</f>
        <v>2.878236962551211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443">
        <f>유형화!$F$71*hourly1!B7697/hourly1!$B$8763+유형화!$F$72*hourly1!C7697/hourly1!$C$8763+유형화!$F$73*hourly1!D7697/hourly1!$D$8763+유형화!$F$74*hourly1!E7697/hourly1!$E$8763</f>
        <v>85.954038422852122</v>
      </c>
      <c r="C7696" s="441">
        <f>hourly1!$F7697*유형화!$G$71/hourly1!$F$8763+유형화!$G$72*hourly1!$G7697/hourly1!$F$8763+유형화!$G$74*hourly1!I7697/hourly1!$I$8763</f>
        <v>2.8615437698021915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443">
        <f>유형화!$F$71*hourly1!B7698/hourly1!$B$8763+유형화!$F$72*hourly1!C7698/hourly1!$C$8763+유형화!$F$73*hourly1!D7698/hourly1!$D$8763+유형화!$F$74*hourly1!E7698/hourly1!$E$8763</f>
        <v>84.595663292893917</v>
      </c>
      <c r="C7697" s="441">
        <f>hourly1!$F7698*유형화!$G$71/hourly1!$F$8763+유형화!$G$72*hourly1!$G7698/hourly1!$F$8763+유형화!$G$74*hourly1!I7698/hourly1!$I$8763</f>
        <v>2.9266414484795811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443">
        <f>유형화!$F$71*hourly1!B7699/hourly1!$B$8763+유형화!$F$72*hourly1!C7699/hourly1!$C$8763+유형화!$F$73*hourly1!D7699/hourly1!$D$8763+유형화!$F$74*hourly1!E7699/hourly1!$E$8763</f>
        <v>83.617203382075871</v>
      </c>
      <c r="C7698" s="441">
        <f>hourly1!$F7699*유형화!$G$71/hourly1!$F$8763+유형화!$G$72*hourly1!$G7699/hourly1!$F$8763+유형화!$G$74*hourly1!I7699/hourly1!$I$8763</f>
        <v>3.1117572510986342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443">
        <f>유형화!$F$71*hourly1!B7700/hourly1!$B$8763+유형화!$F$72*hourly1!C7700/hourly1!$C$8763+유형화!$F$73*hourly1!D7700/hourly1!$D$8763+유형화!$F$74*hourly1!E7700/hourly1!$E$8763</f>
        <v>82.231196733610616</v>
      </c>
      <c r="C7699" s="441">
        <f>hourly1!$F7700*유형화!$G$71/hourly1!$F$8763+유형화!$G$72*hourly1!$G7700/hourly1!$F$8763+유형화!$G$74*hourly1!I7700/hourly1!$I$8763</f>
        <v>3.3876152963690647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443">
        <f>유형화!$F$71*hourly1!B7701/hourly1!$B$8763+유형화!$F$72*hourly1!C7701/hourly1!$C$8763+유형화!$F$73*hourly1!D7701/hourly1!$D$8763+유형화!$F$74*hourly1!E7701/hourly1!$E$8763</f>
        <v>88.641917949414122</v>
      </c>
      <c r="C7700" s="441">
        <f>hourly1!$F7701*유형화!$G$71/hourly1!$F$8763+유형화!$G$72*hourly1!$G7701/hourly1!$F$8763+유형화!$G$74*hourly1!I7701/hourly1!$I$8763</f>
        <v>3.0200674894420878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443">
        <f>유형화!$F$71*hourly1!B7702/hourly1!$B$8763+유형화!$F$72*hourly1!C7702/hourly1!$C$8763+유형화!$F$73*hourly1!D7702/hourly1!$D$8763+유형화!$F$74*hourly1!E7702/hourly1!$E$8763</f>
        <v>97.163508709712971</v>
      </c>
      <c r="C7701" s="441">
        <f>hourly1!$F7702*유형화!$G$71/hourly1!$F$8763+유형화!$G$72*hourly1!$G7702/hourly1!$F$8763+유형화!$G$74*hourly1!I7702/hourly1!$I$8763</f>
        <v>2.9904012606422739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443">
        <f>유형화!$F$71*hourly1!B7703/hourly1!$B$8763+유형화!$F$72*hourly1!C7703/hourly1!$C$8763+유형화!$F$73*hourly1!D7703/hourly1!$D$8763+유형화!$F$74*hourly1!E7703/hourly1!$E$8763</f>
        <v>86.524468122717764</v>
      </c>
      <c r="C7702" s="441">
        <f>hourly1!$F7703*유형화!$G$71/hourly1!$F$8763+유형화!$G$72*hourly1!$G7703/hourly1!$F$8763+유형화!$G$74*hourly1!I7703/hourly1!$I$8763</f>
        <v>3.630204660742351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443">
        <f>유형화!$F$71*hourly1!B7704/hourly1!$B$8763+유형화!$F$72*hourly1!C7704/hourly1!$C$8763+유형화!$F$73*hourly1!D7704/hourly1!$D$8763+유형화!$F$74*hourly1!E7704/hourly1!$E$8763</f>
        <v>84.776854322725427</v>
      </c>
      <c r="C7703" s="441">
        <f>hourly1!$F7704*유형화!$G$71/hourly1!$F$8763+유형화!$G$72*hourly1!$G7704/hourly1!$F$8763+유형화!$G$74*hourly1!I7704/hourly1!$I$8763</f>
        <v>0.35861352600322738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443">
        <f>유형화!$F$71*hourly1!B7705/hourly1!$B$8763+유형화!$F$72*hourly1!C7705/hourly1!$C$8763+유형화!$F$73*hourly1!D7705/hourly1!$D$8763+유형화!$F$74*hourly1!E7705/hourly1!$E$8763</f>
        <v>83.014698404104564</v>
      </c>
      <c r="C7704" s="441">
        <f>hourly1!$F7705*유형화!$G$71/hourly1!$F$8763+유형화!$G$72*hourly1!$G7705/hourly1!$F$8763+유형화!$G$74*hourly1!I7705/hourly1!$I$8763</f>
        <v>0.34751478866677532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443">
        <f>유형화!$F$71*hourly1!B7706/hourly1!$B$8763+유형화!$F$72*hourly1!C7706/hourly1!$C$8763+유형화!$F$73*hourly1!D7706/hourly1!$D$8763+유형화!$F$74*hourly1!E7706/hourly1!$E$8763</f>
        <v>82.318053731995391</v>
      </c>
      <c r="C7705" s="441">
        <f>hourly1!$F7706*유형화!$G$71/hourly1!$F$8763+유형화!$G$72*hourly1!$G7706/hourly1!$F$8763+유형화!$G$74*hourly1!I7706/hourly1!$I$8763</f>
        <v>0.2942579745312971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443">
        <f>유형화!$F$71*hourly1!B7707/hourly1!$B$8763+유형화!$F$72*hourly1!C7707/hourly1!$C$8763+유형화!$F$73*hourly1!D7707/hourly1!$D$8763+유형화!$F$74*hourly1!E7707/hourly1!$E$8763</f>
        <v>86.796457477490094</v>
      </c>
      <c r="C7706" s="441">
        <f>hourly1!$F7707*유형화!$G$71/hourly1!$F$8763+유형화!$G$72*hourly1!$G7707/hourly1!$F$8763+유형화!$G$74*hourly1!I7707/hourly1!$I$8763</f>
        <v>0.28289951086530157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443">
        <f>유형화!$F$71*hourly1!B7708/hourly1!$B$8763+유형화!$F$72*hourly1!C7708/hourly1!$C$8763+유형화!$F$73*hourly1!D7708/hourly1!$D$8763+유형화!$F$74*hourly1!E7708/hourly1!$E$8763</f>
        <v>86.630664053307456</v>
      </c>
      <c r="C7707" s="441">
        <f>hourly1!$F7708*유형화!$G$71/hourly1!$F$8763+유형화!$G$72*hourly1!$G7708/hourly1!$F$8763+유형화!$G$74*hourly1!I7708/hourly1!$I$8763</f>
        <v>0.42497812097218629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443">
        <f>유형화!$F$71*hourly1!B7709/hourly1!$B$8763+유형화!$F$72*hourly1!C7709/hourly1!$C$8763+유형화!$F$73*hourly1!D7709/hourly1!$D$8763+유형화!$F$74*hourly1!E7709/hourly1!$E$8763</f>
        <v>86.845430479338546</v>
      </c>
      <c r="C7708" s="441">
        <f>hourly1!$F7709*유형화!$G$71/hourly1!$F$8763+유형화!$G$72*hourly1!$G7709/hourly1!$F$8763+유형화!$G$74*hourly1!I7709/hourly1!$I$8763</f>
        <v>0.77132193827339413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443">
        <f>유형화!$F$71*hourly1!B7710/hourly1!$B$8763+유형화!$F$72*hourly1!C7710/hourly1!$C$8763+유형화!$F$73*hourly1!D7710/hourly1!$D$8763+유형화!$F$74*hourly1!E7710/hourly1!$E$8763</f>
        <v>86.74742759642929</v>
      </c>
      <c r="C7709" s="441">
        <f>hourly1!$F7710*유형화!$G$71/hourly1!$F$8763+유형화!$G$72*hourly1!$G7710/hourly1!$F$8763+유형화!$G$74*hourly1!I7710/hourly1!$I$8763</f>
        <v>1.0178651705926389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443">
        <f>유형화!$F$71*hourly1!B7711/hourly1!$B$8763+유형화!$F$72*hourly1!C7711/hourly1!$C$8763+유형화!$F$73*hourly1!D7711/hourly1!$D$8763+유형화!$F$74*hourly1!E7711/hourly1!$E$8763</f>
        <v>86.927559322062848</v>
      </c>
      <c r="C7710" s="441">
        <f>hourly1!$F7711*유형화!$G$71/hourly1!$F$8763+유형화!$G$72*hourly1!$G7711/hourly1!$F$8763+유형화!$G$74*hourly1!I7711/hourly1!$I$8763</f>
        <v>1.2767763002649222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443">
        <f>유형화!$F$71*hourly1!B7712/hourly1!$B$8763+유형화!$F$72*hourly1!C7712/hourly1!$C$8763+유형화!$F$73*hourly1!D7712/hourly1!$D$8763+유형화!$F$74*hourly1!E7712/hourly1!$E$8763</f>
        <v>88.057666251821928</v>
      </c>
      <c r="C7711" s="441">
        <f>hourly1!$F7712*유형화!$G$71/hourly1!$F$8763+유형화!$G$72*hourly1!$G7712/hourly1!$F$8763+유형화!$G$74*hourly1!I7712/hourly1!$I$8763</f>
        <v>1.5430399954936325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443">
        <f>유형화!$F$71*hourly1!B7713/hourly1!$B$8763+유형화!$F$72*hourly1!C7713/hourly1!$C$8763+유형화!$F$73*hourly1!D7713/hourly1!$D$8763+유형화!$F$74*hourly1!E7713/hourly1!$E$8763</f>
        <v>95.03010286929532</v>
      </c>
      <c r="C7712" s="441">
        <f>hourly1!$F7713*유형화!$G$71/hourly1!$F$8763+유형화!$G$72*hourly1!$G7713/hourly1!$F$8763+유형화!$G$74*hourly1!I7713/hourly1!$I$8763</f>
        <v>6.3713693199638319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443">
        <f>유형화!$F$71*hourly1!B7714/hourly1!$B$8763+유형화!$F$72*hourly1!C7714/hourly1!$C$8763+유형화!$F$73*hourly1!D7714/hourly1!$D$8763+유형화!$F$74*hourly1!E7714/hourly1!$E$8763</f>
        <v>245.65982974257039</v>
      </c>
      <c r="C7713" s="441">
        <f>hourly1!$F7714*유형화!$G$71/hourly1!$F$8763+유형화!$G$72*hourly1!$G7714/hourly1!$F$8763+유형화!$G$74*hourly1!I7714/hourly1!$I$8763</f>
        <v>6.4729354739592502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443">
        <f>유형화!$F$71*hourly1!B7715/hourly1!$B$8763+유형화!$F$72*hourly1!C7715/hourly1!$C$8763+유형화!$F$73*hourly1!D7715/hourly1!$D$8763+유형화!$F$74*hourly1!E7715/hourly1!$E$8763</f>
        <v>384.90537694691528</v>
      </c>
      <c r="C7714" s="441">
        <f>hourly1!$F7715*유형화!$G$71/hourly1!$F$8763+유형화!$G$72*hourly1!$G7715/hourly1!$F$8763+유형화!$G$74*hourly1!I7715/hourly1!$I$8763</f>
        <v>5.7458559012096098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443">
        <f>유형화!$F$71*hourly1!B7716/hourly1!$B$8763+유형화!$F$72*hourly1!C7716/hourly1!$C$8763+유형화!$F$73*hourly1!D7716/hourly1!$D$8763+유형화!$F$74*hourly1!E7716/hourly1!$E$8763</f>
        <v>469.27561005577883</v>
      </c>
      <c r="C7715" s="441">
        <f>hourly1!$F7716*유형화!$G$71/hourly1!$F$8763+유형화!$G$72*hourly1!$G7716/hourly1!$F$8763+유형화!$G$74*hourly1!I7716/hourly1!$I$8763</f>
        <v>4.8579348408906986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443">
        <f>유형화!$F$71*hourly1!B7717/hourly1!$B$8763+유형화!$F$72*hourly1!C7717/hourly1!$C$8763+유형화!$F$73*hourly1!D7717/hourly1!$D$8763+유형화!$F$74*hourly1!E7717/hourly1!$E$8763</f>
        <v>552.04264016733134</v>
      </c>
      <c r="C7716" s="441">
        <f>hourly1!$F7717*유형화!$G$71/hourly1!$F$8763+유형화!$G$72*hourly1!$G7717/hourly1!$F$8763+유형화!$G$74*hourly1!I7717/hourly1!$I$8763</f>
        <v>4.1306739509042218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443">
        <f>유형화!$F$71*hourly1!B7718/hourly1!$B$8763+유형화!$F$72*hourly1!C7718/hourly1!$C$8763+유형화!$F$73*hourly1!D7718/hourly1!$D$8763+유형화!$F$74*hourly1!E7718/hourly1!$E$8763</f>
        <v>462.97689402146096</v>
      </c>
      <c r="C7717" s="441">
        <f>hourly1!$F7718*유형화!$G$71/hourly1!$F$8763+유형화!$G$72*hourly1!$G7718/hourly1!$F$8763+유형화!$G$74*hourly1!I7718/hourly1!$I$8763</f>
        <v>3.5624597504072786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443">
        <f>유형화!$F$71*hourly1!B7719/hourly1!$B$8763+유형화!$F$72*hourly1!C7719/hourly1!$C$8763+유형화!$F$73*hourly1!D7719/hourly1!$D$8763+유형화!$F$74*hourly1!E7719/hourly1!$E$8763</f>
        <v>264.24190542709891</v>
      </c>
      <c r="C7718" s="441">
        <f>hourly1!$F7719*유형화!$G$71/hourly1!$F$8763+유형화!$G$72*hourly1!$G7719/hourly1!$F$8763+유형화!$G$74*hourly1!I7719/hourly1!$I$8763</f>
        <v>2.5193391400040537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443">
        <f>유형화!$F$71*hourly1!B7720/hourly1!$B$8763+유형화!$F$72*hourly1!C7720/hourly1!$C$8763+유형화!$F$73*hourly1!D7720/hourly1!$D$8763+유형화!$F$74*hourly1!E7720/hourly1!$E$8763</f>
        <v>366.21441028814735</v>
      </c>
      <c r="C7719" s="441">
        <f>hourly1!$F7720*유형화!$G$71/hourly1!$F$8763+유형화!$G$72*hourly1!$G7720/hourly1!$F$8763+유형화!$G$74*hourly1!I7720/hourly1!$I$8763</f>
        <v>2.8077015253642594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443">
        <f>유형화!$F$71*hourly1!B7721/hourly1!$B$8763+유형화!$F$72*hourly1!C7721/hourly1!$C$8763+유형화!$F$73*hourly1!D7721/hourly1!$D$8763+유형화!$F$74*hourly1!E7721/hourly1!$E$8763</f>
        <v>533.31701626305528</v>
      </c>
      <c r="C7720" s="441">
        <f>hourly1!$F7721*유형화!$G$71/hourly1!$F$8763+유형화!$G$72*hourly1!$G7721/hourly1!$F$8763+유형화!$G$74*hourly1!I7721/hourly1!$I$8763</f>
        <v>2.7530932610816463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443">
        <f>유형화!$F$71*hourly1!B7722/hourly1!$B$8763+유형화!$F$72*hourly1!C7722/hourly1!$C$8763+유형화!$F$73*hourly1!D7722/hourly1!$D$8763+유형화!$F$74*hourly1!E7722/hourly1!$E$8763</f>
        <v>448.646928828488</v>
      </c>
      <c r="C7721" s="441">
        <f>hourly1!$F7722*유형화!$G$71/hourly1!$F$8763+유형화!$G$72*hourly1!$G7722/hourly1!$F$8763+유형화!$G$74*hourly1!I7722/hourly1!$I$8763</f>
        <v>2.8309331753404687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443">
        <f>유형화!$F$71*hourly1!B7723/hourly1!$B$8763+유형화!$F$72*hourly1!C7723/hourly1!$C$8763+유형화!$F$73*hourly1!D7723/hourly1!$D$8763+유형화!$F$74*hourly1!E7723/hourly1!$E$8763</f>
        <v>393.26955518431316</v>
      </c>
      <c r="C7722" s="441">
        <f>hourly1!$F7723*유형화!$G$71/hourly1!$F$8763+유형화!$G$72*hourly1!$G7723/hourly1!$F$8763+유형화!$G$74*hourly1!I7723/hourly1!$I$8763</f>
        <v>3.0893463799854564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443">
        <f>유형화!$F$71*hourly1!B7724/hourly1!$B$8763+유형화!$F$72*hourly1!C7724/hourly1!$C$8763+유형화!$F$73*hourly1!D7724/hourly1!$D$8763+유형화!$F$74*hourly1!E7724/hourly1!$E$8763</f>
        <v>226.63016877499072</v>
      </c>
      <c r="C7723" s="441">
        <f>hourly1!$F7724*유형화!$G$71/hourly1!$F$8763+유형화!$G$72*hourly1!$G7724/hourly1!$F$8763+유형화!$G$74*hourly1!I7724/hourly1!$I$8763</f>
        <v>3.3493271600725993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443">
        <f>유형화!$F$71*hourly1!B7725/hourly1!$B$8763+유형화!$F$72*hourly1!C7725/hourly1!$C$8763+유형화!$F$73*hourly1!D7725/hourly1!$D$8763+유형화!$F$74*hourly1!E7725/hourly1!$E$8763</f>
        <v>152.21468076828657</v>
      </c>
      <c r="C7724" s="441">
        <f>hourly1!$F7725*유형화!$G$71/hourly1!$F$8763+유형화!$G$72*hourly1!$G7725/hourly1!$F$8763+유형화!$G$74*hourly1!I7725/hourly1!$I$8763</f>
        <v>3.060013435310601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443">
        <f>유형화!$F$71*hourly1!B7726/hourly1!$B$8763+유형화!$F$72*hourly1!C7726/hourly1!$C$8763+유형화!$F$73*hourly1!D7726/hourly1!$D$8763+유형화!$F$74*hourly1!E7726/hourly1!$E$8763</f>
        <v>161.15210123040131</v>
      </c>
      <c r="C7725" s="441">
        <f>hourly1!$F7726*유형화!$G$71/hourly1!$F$8763+유형화!$G$72*hourly1!$G7726/hourly1!$F$8763+유형화!$G$74*hourly1!I7726/hourly1!$I$8763</f>
        <v>3.1115544668712181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443">
        <f>유형화!$F$71*hourly1!B7727/hourly1!$B$8763+유형화!$F$72*hourly1!C7727/hourly1!$C$8763+유형화!$F$73*hourly1!D7727/hourly1!$D$8763+유형화!$F$74*hourly1!E7727/hourly1!$E$8763</f>
        <v>86.849523341529462</v>
      </c>
      <c r="C7726" s="441">
        <f>hourly1!$F7727*유형화!$G$71/hourly1!$F$8763+유형화!$G$72*hourly1!$G7727/hourly1!$F$8763+유형화!$G$74*hourly1!I7727/hourly1!$I$8763</f>
        <v>3.8813829437906064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443">
        <f>유형화!$F$71*hourly1!B7728/hourly1!$B$8763+유형화!$F$72*hourly1!C7728/hourly1!$C$8763+유형화!$F$73*hourly1!D7728/hourly1!$D$8763+유형화!$F$74*hourly1!E7728/hourly1!$E$8763</f>
        <v>85.190456255390274</v>
      </c>
      <c r="C7727" s="441">
        <f>hourly1!$F7728*유형화!$G$71/hourly1!$F$8763+유형화!$G$72*hourly1!$G7728/hourly1!$F$8763+유형화!$G$74*hourly1!I7728/hourly1!$I$8763</f>
        <v>0.39857044793189012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443">
        <f>유형화!$F$71*hourly1!B7729/hourly1!$B$8763+유형화!$F$72*hourly1!C7729/hourly1!$C$8763+유형화!$F$73*hourly1!D7729/hourly1!$D$8763+유형화!$F$74*hourly1!E7729/hourly1!$E$8763</f>
        <v>83.71919010868568</v>
      </c>
      <c r="C7728" s="441">
        <f>hourly1!$F7729*유형화!$G$71/hourly1!$F$8763+유형화!$G$72*hourly1!$G7729/hourly1!$F$8763+유형화!$G$74*hourly1!I7729/hourly1!$I$8763</f>
        <v>0.31994310747901572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443">
        <f>유형화!$F$71*hourly1!B7730/hourly1!$B$8763+유형화!$F$72*hourly1!C7730/hourly1!$C$8763+유형화!$F$73*hourly1!D7730/hourly1!$D$8763+유형화!$F$74*hourly1!E7730/hourly1!$E$8763</f>
        <v>83.485215169777035</v>
      </c>
      <c r="C7729" s="441">
        <f>hourly1!$F7730*유형화!$G$71/hourly1!$F$8763+유형화!$G$72*hourly1!$G7730/hourly1!$F$8763+유형화!$G$74*hourly1!I7730/hourly1!$I$8763</f>
        <v>0.32457385268165961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443">
        <f>유형화!$F$71*hourly1!B7731/hourly1!$B$8763+유형화!$F$72*hourly1!C7731/hourly1!$C$8763+유형화!$F$73*hourly1!D7731/hourly1!$D$8763+유형화!$F$74*hourly1!E7731/hourly1!$E$8763</f>
        <v>84.329089384264719</v>
      </c>
      <c r="C7730" s="441">
        <f>hourly1!$F7731*유형화!$G$71/hourly1!$F$8763+유형화!$G$72*hourly1!$G7731/hourly1!$F$8763+유형화!$G$74*hourly1!I7731/hourly1!$I$8763</f>
        <v>0.58426773917433683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443">
        <f>유형화!$F$71*hourly1!B7732/hourly1!$B$8763+유형화!$F$72*hourly1!C7732/hourly1!$C$8763+유형화!$F$73*hourly1!D7732/hourly1!$D$8763+유형화!$F$74*hourly1!E7732/hourly1!$E$8763</f>
        <v>85.044482937882989</v>
      </c>
      <c r="C7731" s="441">
        <f>hourly1!$F7732*유형화!$G$71/hourly1!$F$8763+유형화!$G$72*hourly1!$G7732/hourly1!$F$8763+유형화!$G$74*hourly1!I7732/hourly1!$I$8763</f>
        <v>1.1116875019038723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443">
        <f>유형화!$F$71*hourly1!B7733/hourly1!$B$8763+유형화!$F$72*hourly1!C7733/hourly1!$C$8763+유형화!$F$73*hourly1!D7733/hourly1!$D$8763+유형화!$F$74*hourly1!E7733/hourly1!$E$8763</f>
        <v>86.168819068686275</v>
      </c>
      <c r="C7732" s="441">
        <f>hourly1!$F7733*유형화!$G$71/hourly1!$F$8763+유형화!$G$72*hourly1!$G7733/hourly1!$F$8763+유형화!$G$74*hourly1!I7733/hourly1!$I$8763</f>
        <v>1.637331204689527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443">
        <f>유형화!$F$71*hourly1!B7734/hourly1!$B$8763+유형화!$F$72*hourly1!C7734/hourly1!$C$8763+유형화!$F$73*hourly1!D7734/hourly1!$D$8763+유형화!$F$74*hourly1!E7734/hourly1!$E$8763</f>
        <v>86.783048203174417</v>
      </c>
      <c r="C7733" s="441">
        <f>hourly1!$F7734*유형화!$G$71/hourly1!$F$8763+유형화!$G$72*hourly1!$G7734/hourly1!$F$8763+유형화!$G$74*hourly1!I7734/hourly1!$I$8763</f>
        <v>2.0019297867014805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443">
        <f>유형화!$F$71*hourly1!B7735/hourly1!$B$8763+유형화!$F$72*hourly1!C7735/hourly1!$C$8763+유형화!$F$73*hourly1!D7735/hourly1!$D$8763+유형화!$F$74*hourly1!E7735/hourly1!$E$8763</f>
        <v>87.387446713791803</v>
      </c>
      <c r="C7734" s="441">
        <f>hourly1!$F7735*유형화!$G$71/hourly1!$F$8763+유형화!$G$72*hourly1!$G7735/hourly1!$F$8763+유형화!$G$74*hourly1!I7735/hourly1!$I$8763</f>
        <v>2.3458804590414228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443">
        <f>유형화!$F$71*hourly1!B7736/hourly1!$B$8763+유형화!$F$72*hourly1!C7736/hourly1!$C$8763+유형화!$F$73*hourly1!D7736/hourly1!$D$8763+유형화!$F$74*hourly1!E7736/hourly1!$E$8763</f>
        <v>88.897914416521203</v>
      </c>
      <c r="C7735" s="441">
        <f>hourly1!$F7736*유형화!$G$71/hourly1!$F$8763+유형화!$G$72*hourly1!$G7736/hourly1!$F$8763+유형화!$G$74*hourly1!I7736/hourly1!$I$8763</f>
        <v>2.6636831846706119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443">
        <f>유형화!$F$71*hourly1!B7737/hourly1!$B$8763+유형화!$F$72*hourly1!C7737/hourly1!$C$8763+유형화!$F$73*hourly1!D7737/hourly1!$D$8763+유형화!$F$74*hourly1!E7737/hourly1!$E$8763</f>
        <v>96.411205984528678</v>
      </c>
      <c r="C7736" s="441">
        <f>hourly1!$F7737*유형화!$G$71/hourly1!$F$8763+유형화!$G$72*hourly1!$G7737/hourly1!$F$8763+유형화!$G$74*hourly1!I7737/hourly1!$I$8763</f>
        <v>7.5295975105338755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443">
        <f>유형화!$F$71*hourly1!B7738/hourly1!$B$8763+유형화!$F$72*hourly1!C7738/hourly1!$C$8763+유형화!$F$73*hourly1!D7738/hourly1!$D$8763+유형화!$F$74*hourly1!E7738/hourly1!$E$8763</f>
        <v>247.63068971117085</v>
      </c>
      <c r="C7737" s="441">
        <f>hourly1!$F7738*유형화!$G$71/hourly1!$F$8763+유형화!$G$72*hourly1!$G7738/hourly1!$F$8763+유형화!$G$74*hourly1!I7738/hourly1!$I$8763</f>
        <v>7.6276487177071912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443">
        <f>유형화!$F$71*hourly1!B7739/hourly1!$B$8763+유형화!$F$72*hourly1!C7739/hourly1!$C$8763+유형화!$F$73*hourly1!D7739/hourly1!$D$8763+유형화!$F$74*hourly1!E7739/hourly1!$E$8763</f>
        <v>386.36814913123982</v>
      </c>
      <c r="C7738" s="441">
        <f>hourly1!$F7739*유형화!$G$71/hourly1!$F$8763+유형화!$G$72*hourly1!$G7739/hourly1!$F$8763+유형화!$G$74*hourly1!I7739/hourly1!$I$8763</f>
        <v>6.9485861941547116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443">
        <f>유형화!$F$71*hourly1!B7740/hourly1!$B$8763+유형화!$F$72*hourly1!C7740/hourly1!$C$8763+유형화!$F$73*hourly1!D7740/hourly1!$D$8763+유형화!$F$74*hourly1!E7740/hourly1!$E$8763</f>
        <v>471.49102693788785</v>
      </c>
      <c r="C7739" s="441">
        <f>hourly1!$F7740*유형화!$G$71/hourly1!$F$8763+유형화!$G$72*hourly1!$G7740/hourly1!$F$8763+유형화!$G$74*hourly1!I7740/hourly1!$I$8763</f>
        <v>6.1217986962017159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443">
        <f>유형화!$F$71*hourly1!B7741/hourly1!$B$8763+유형화!$F$72*hourly1!C7741/hourly1!$C$8763+유형화!$F$73*hourly1!D7741/hourly1!$D$8763+유형화!$F$74*hourly1!E7741/hourly1!$E$8763</f>
        <v>554.92546350755788</v>
      </c>
      <c r="C7740" s="441">
        <f>hourly1!$F7741*유형화!$G$71/hourly1!$F$8763+유형화!$G$72*hourly1!$G7741/hourly1!$F$8763+유형화!$G$74*hourly1!I7741/hourly1!$I$8763</f>
        <v>5.4545844960608143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443">
        <f>유형화!$F$71*hourly1!B7742/hourly1!$B$8763+유형화!$F$72*hourly1!C7742/hourly1!$C$8763+유형화!$F$73*hourly1!D7742/hourly1!$D$8763+유형화!$F$74*hourly1!E7742/hourly1!$E$8763</f>
        <v>466.33697661286021</v>
      </c>
      <c r="C7741" s="441">
        <f>hourly1!$F7742*유형화!$G$71/hourly1!$F$8763+유형화!$G$72*hourly1!$G7742/hourly1!$F$8763+유형화!$G$74*hourly1!I7742/hourly1!$I$8763</f>
        <v>4.8996537540010543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443">
        <f>유형화!$F$71*hourly1!B7743/hourly1!$B$8763+유형화!$F$72*hourly1!C7743/hourly1!$C$8763+유형화!$F$73*hourly1!D7743/hourly1!$D$8763+유형화!$F$74*hourly1!E7743/hourly1!$E$8763</f>
        <v>268.26579212649909</v>
      </c>
      <c r="C7742" s="441">
        <f>hourly1!$F7743*유형화!$G$71/hourly1!$F$8763+유형화!$G$72*hourly1!$G7743/hourly1!$F$8763+유형화!$G$74*hourly1!I7743/hourly1!$I$8763</f>
        <v>3.9296271549842072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443">
        <f>유형화!$F$71*hourly1!B7744/hourly1!$B$8763+유형화!$F$72*hourly1!C7744/hourly1!$C$8763+유형화!$F$73*hourly1!D7744/hourly1!$D$8763+유형화!$F$74*hourly1!E7744/hourly1!$E$8763</f>
        <v>371.08847057480494</v>
      </c>
      <c r="C7743" s="441">
        <f>hourly1!$F7744*유형화!$G$71/hourly1!$F$8763+유형화!$G$72*hourly1!$G7744/hourly1!$F$8763+유형화!$G$74*hourly1!I7744/hourly1!$I$8763</f>
        <v>4.1945742081239441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443">
        <f>유형화!$F$71*hourly1!B7745/hourly1!$B$8763+유형화!$F$72*hourly1!C7745/hourly1!$C$8763+유형화!$F$73*hourly1!D7745/hourly1!$D$8763+유형화!$F$74*hourly1!E7745/hourly1!$E$8763</f>
        <v>539.12320360212311</v>
      </c>
      <c r="C7744" s="441">
        <f>hourly1!$F7745*유형화!$G$71/hourly1!$F$8763+유형화!$G$72*hourly1!$G7745/hourly1!$F$8763+유형화!$G$74*hourly1!I7745/hourly1!$I$8763</f>
        <v>4.106880884547226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443">
        <f>유형화!$F$71*hourly1!B7746/hourly1!$B$8763+유형화!$F$72*hourly1!C7746/hourly1!$C$8763+유형화!$F$73*hourly1!D7746/hourly1!$D$8763+유형화!$F$74*hourly1!E7746/hourly1!$E$8763</f>
        <v>454.42226393478097</v>
      </c>
      <c r="C7745" s="441">
        <f>hourly1!$F7746*유형화!$G$71/hourly1!$F$8763+유형화!$G$72*hourly1!$G7746/hourly1!$F$8763+유형화!$G$74*hourly1!I7746/hourly1!$I$8763</f>
        <v>4.1697335041136272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443">
        <f>유형화!$F$71*hourly1!B7747/hourly1!$B$8763+유형화!$F$72*hourly1!C7747/hourly1!$C$8763+유형화!$F$73*hourly1!D7747/hourly1!$D$8763+유형화!$F$74*hourly1!E7747/hourly1!$E$8763</f>
        <v>399.30158617602075</v>
      </c>
      <c r="C7746" s="441">
        <f>hourly1!$F7747*유형화!$G$71/hourly1!$F$8763+유형화!$G$72*hourly1!$G7747/hourly1!$F$8763+유형화!$G$74*hourly1!I7747/hourly1!$I$8763</f>
        <v>4.4409873043929506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443">
        <f>유형화!$F$71*hourly1!B7748/hourly1!$B$8763+유형화!$F$72*hourly1!C7748/hourly1!$C$8763+유형화!$F$73*hourly1!D7748/hourly1!$D$8763+유형화!$F$74*hourly1!E7748/hourly1!$E$8763</f>
        <v>232.38729305345726</v>
      </c>
      <c r="C7747" s="441">
        <f>hourly1!$F7748*유형화!$G$71/hourly1!$F$8763+유형화!$G$72*hourly1!$G7748/hourly1!$F$8763+유형화!$G$74*hourly1!I7748/hourly1!$I$8763</f>
        <v>4.6980220735495308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443">
        <f>유형화!$F$71*hourly1!B7749/hourly1!$B$8763+유형화!$F$72*hourly1!C7749/hourly1!$C$8763+유형화!$F$73*hourly1!D7749/hourly1!$D$8763+유형화!$F$74*hourly1!E7749/hourly1!$E$8763</f>
        <v>155.87406177516382</v>
      </c>
      <c r="C7748" s="441">
        <f>hourly1!$F7749*유형화!$G$71/hourly1!$F$8763+유형화!$G$72*hourly1!$G7749/hourly1!$F$8763+유형화!$G$74*hourly1!I7749/hourly1!$I$8763</f>
        <v>4.266456789931679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443">
        <f>유형화!$F$71*hourly1!B7750/hourly1!$B$8763+유형화!$F$72*hourly1!C7750/hourly1!$C$8763+유형화!$F$73*hourly1!D7750/hourly1!$D$8763+유형화!$F$74*hourly1!E7750/hourly1!$E$8763</f>
        <v>164.26985467744313</v>
      </c>
      <c r="C7749" s="441">
        <f>hourly1!$F7750*유형화!$G$71/hourly1!$F$8763+유형화!$G$72*hourly1!$G7750/hourly1!$F$8763+유형화!$G$74*hourly1!I7750/hourly1!$I$8763</f>
        <v>4.1412784016863657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443">
        <f>유형화!$F$71*hourly1!B7751/hourly1!$B$8763+유형화!$F$72*hourly1!C7751/hourly1!$C$8763+유형화!$F$73*hourly1!D7751/hourly1!$D$8763+유형화!$F$74*hourly1!E7751/hourly1!$E$8763</f>
        <v>89.051147014639341</v>
      </c>
      <c r="C7750" s="441">
        <f>hourly1!$F7751*유형화!$G$71/hourly1!$F$8763+유형화!$G$72*hourly1!$G7751/hourly1!$F$8763+유형화!$G$74*hourly1!I7751/hourly1!$I$8763</f>
        <v>4.7263418247819491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443">
        <f>유형화!$F$71*hourly1!B7752/hourly1!$B$8763+유형화!$F$72*hourly1!C7752/hourly1!$C$8763+유형화!$F$73*hourly1!D7752/hourly1!$D$8763+유형화!$F$74*hourly1!E7752/hourly1!$E$8763</f>
        <v>87.378443137335083</v>
      </c>
      <c r="C7751" s="441">
        <f>hourly1!$F7752*유형화!$G$71/hourly1!$F$8763+유형화!$G$72*hourly1!$G7752/hourly1!$F$8763+유형화!$G$74*hourly1!I7752/hourly1!$I$8763</f>
        <v>0.40398710329817689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443">
        <f>유형화!$F$71*hourly1!B7753/hourly1!$B$8763+유형화!$F$72*hourly1!C7753/hourly1!$C$8763+유형화!$F$73*hourly1!D7753/hourly1!$D$8763+유형화!$F$74*hourly1!E7753/hourly1!$E$8763</f>
        <v>85.654519529293836</v>
      </c>
      <c r="C7752" s="441">
        <f>hourly1!$F7753*유형화!$G$71/hourly1!$F$8763+유형화!$G$72*hourly1!$G7753/hourly1!$F$8763+유형화!$G$74*hourly1!I7753/hourly1!$I$8763</f>
        <v>0.37000685836861236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443">
        <f>유형화!$F$71*hourly1!B7754/hourly1!$B$8763+유형화!$F$72*hourly1!C7754/hourly1!$C$8763+유형화!$F$73*hourly1!D7754/hourly1!$D$8763+유형화!$F$74*hourly1!E7754/hourly1!$E$8763</f>
        <v>85.140788924289893</v>
      </c>
      <c r="C7753" s="441">
        <f>hourly1!$F7754*유형화!$G$71/hourly1!$F$8763+유형화!$G$72*hourly1!$G7754/hourly1!$F$8763+유형화!$G$74*hourly1!I7754/hourly1!$I$8763</f>
        <v>0.68274106985446792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443">
        <f>유형화!$F$71*hourly1!B7755/hourly1!$B$8763+유형화!$F$72*hourly1!C7755/hourly1!$C$8763+유형화!$F$73*hourly1!D7755/hourly1!$D$8763+유형화!$F$74*hourly1!E7755/hourly1!$E$8763</f>
        <v>85.214945197414096</v>
      </c>
      <c r="C7754" s="441">
        <f>hourly1!$F7755*유형화!$G$71/hourly1!$F$8763+유형화!$G$72*hourly1!$G7755/hourly1!$F$8763+유형화!$G$74*hourly1!I7755/hourly1!$I$8763</f>
        <v>0.88919615265291141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443">
        <f>유형화!$F$71*hourly1!B7756/hourly1!$B$8763+유형화!$F$72*hourly1!C7756/hourly1!$C$8763+유형화!$F$73*hourly1!D7756/hourly1!$D$8763+유형화!$F$74*hourly1!E7756/hourly1!$E$8763</f>
        <v>84.928510963799951</v>
      </c>
      <c r="C7755" s="441">
        <f>hourly1!$F7756*유형화!$G$71/hourly1!$F$8763+유형화!$G$72*hourly1!$G7756/hourly1!$F$8763+유형화!$G$74*hourly1!I7756/hourly1!$I$8763</f>
        <v>1.0940275668841182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443">
        <f>유형화!$F$71*hourly1!B7757/hourly1!$B$8763+유형화!$F$72*hourly1!C7757/hourly1!$C$8763+유형화!$F$73*hourly1!D7757/hourly1!$D$8763+유형화!$F$74*hourly1!E7757/hourly1!$E$8763</f>
        <v>84.918632940585468</v>
      </c>
      <c r="C7756" s="441">
        <f>hourly1!$F7757*유형화!$G$71/hourly1!$F$8763+유형화!$G$72*hourly1!$G7757/hourly1!$F$8763+유형화!$G$74*hourly1!I7757/hourly1!$I$8763</f>
        <v>1.2694074222213143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443">
        <f>유형화!$F$71*hourly1!B7758/hourly1!$B$8763+유형화!$F$72*hourly1!C7758/hourly1!$C$8763+유형화!$F$73*hourly1!D7758/hourly1!$D$8763+유형화!$F$74*hourly1!E7758/hourly1!$E$8763</f>
        <v>85.02383578379353</v>
      </c>
      <c r="C7757" s="441">
        <f>hourly1!$F7758*유형화!$G$71/hourly1!$F$8763+유형화!$G$72*hourly1!$G7758/hourly1!$F$8763+유형화!$G$74*hourly1!I7758/hourly1!$I$8763</f>
        <v>1.4710657848080231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443">
        <f>유형화!$F$71*hourly1!B7759/hourly1!$B$8763+유형화!$F$72*hourly1!C7759/hourly1!$C$8763+유형화!$F$73*hourly1!D7759/hourly1!$D$8763+유형화!$F$74*hourly1!E7759/hourly1!$E$8763</f>
        <v>85.131877847685686</v>
      </c>
      <c r="C7758" s="441">
        <f>hourly1!$F7759*유형화!$G$71/hourly1!$F$8763+유형화!$G$72*hourly1!$G7759/hourly1!$F$8763+유형화!$G$74*hourly1!I7759/hourly1!$I$8763</f>
        <v>1.6593486962323685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443">
        <f>유형화!$F$71*hourly1!B7760/hourly1!$B$8763+유형화!$F$72*hourly1!C7760/hourly1!$C$8763+유형화!$F$73*hourly1!D7760/hourly1!$D$8763+유형화!$F$74*hourly1!E7760/hourly1!$E$8763</f>
        <v>86.23005657956908</v>
      </c>
      <c r="C7759" s="441">
        <f>hourly1!$F7760*유형화!$G$71/hourly1!$F$8763+유형화!$G$72*hourly1!$G7760/hourly1!$F$8763+유형화!$G$74*hourly1!I7760/hourly1!$I$8763</f>
        <v>1.8712116414207365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443">
        <f>유형화!$F$71*hourly1!B7761/hourly1!$B$8763+유형화!$F$72*hourly1!C7761/hourly1!$C$8763+유형화!$F$73*hourly1!D7761/hourly1!$D$8763+유형화!$F$74*hourly1!E7761/hourly1!$E$8763</f>
        <v>93.053744576832671</v>
      </c>
      <c r="C7760" s="441">
        <f>hourly1!$F7761*유형화!$G$71/hourly1!$F$8763+유형화!$G$72*hourly1!$G7761/hourly1!$F$8763+유형화!$G$74*hourly1!I7761/hourly1!$I$8763</f>
        <v>6.6173042602420784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443">
        <f>유형화!$F$71*hourly1!B7762/hourly1!$B$8763+유형화!$F$72*hourly1!C7762/hourly1!$C$8763+유형화!$F$73*hourly1!D7762/hourly1!$D$8763+유형화!$F$74*hourly1!E7762/hourly1!$E$8763</f>
        <v>243.69838328361675</v>
      </c>
      <c r="C7761" s="441">
        <f>hourly1!$F7762*유형화!$G$71/hourly1!$F$8763+유형화!$G$72*hourly1!$G7762/hourly1!$F$8763+유형화!$G$74*hourly1!I7762/hourly1!$I$8763</f>
        <v>6.68890328372225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443">
        <f>유형화!$F$71*hourly1!B7763/hourly1!$B$8763+유형화!$F$72*hourly1!C7763/hourly1!$C$8763+유형화!$F$73*hourly1!D7763/hourly1!$D$8763+유형화!$F$74*hourly1!E7763/hourly1!$E$8763</f>
        <v>381.01440748694944</v>
      </c>
      <c r="C7762" s="441">
        <f>hourly1!$F7763*유형화!$G$71/hourly1!$F$8763+유형화!$G$72*hourly1!$G7763/hourly1!$F$8763+유형화!$G$74*hourly1!I7763/hourly1!$I$8763</f>
        <v>5.9074114391011641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443">
        <f>유형화!$F$71*hourly1!B7764/hourly1!$B$8763+유형화!$F$72*hourly1!C7764/hourly1!$C$8763+유형화!$F$73*hourly1!D7764/hourly1!$D$8763+유형화!$F$74*hourly1!E7764/hourly1!$E$8763</f>
        <v>464.08259958577025</v>
      </c>
      <c r="C7763" s="441">
        <f>hourly1!$F7764*유형화!$G$71/hourly1!$F$8763+유형화!$G$72*hourly1!$G7764/hourly1!$F$8763+유형화!$G$74*hourly1!I7764/hourly1!$I$8763</f>
        <v>4.9438715703539673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443">
        <f>유형화!$F$71*hourly1!B7765/hourly1!$B$8763+유형화!$F$72*hourly1!C7765/hourly1!$C$8763+유형화!$F$73*hourly1!D7765/hourly1!$D$8763+유형화!$F$74*hourly1!E7765/hourly1!$E$8763</f>
        <v>546.47877249275223</v>
      </c>
      <c r="C7764" s="441">
        <f>hourly1!$F7765*유형화!$G$71/hourly1!$F$8763+유형화!$G$72*hourly1!$G7765/hourly1!$F$8763+유형화!$G$74*hourly1!I7765/hourly1!$I$8763</f>
        <v>4.1724257315538349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443">
        <f>유형화!$F$71*hourly1!B7766/hourly1!$B$8763+유형화!$F$72*hourly1!C7766/hourly1!$C$8763+유형화!$F$73*hourly1!D7766/hourly1!$D$8763+유형화!$F$74*hourly1!E7766/hourly1!$E$8763</f>
        <v>457.47201009010695</v>
      </c>
      <c r="C7765" s="441">
        <f>hourly1!$F7766*유형화!$G$71/hourly1!$F$8763+유형화!$G$72*hourly1!$G7766/hourly1!$F$8763+유형화!$G$74*hourly1!I7766/hourly1!$I$8763</f>
        <v>3.5324299775155636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443">
        <f>유형화!$F$71*hourly1!B7767/hourly1!$B$8763+유형화!$F$72*hourly1!C7767/hourly1!$C$8763+유형화!$F$73*hourly1!D7767/hourly1!$D$8763+유형화!$F$74*hourly1!E7767/hourly1!$E$8763</f>
        <v>259.22456640448752</v>
      </c>
      <c r="C7766" s="441">
        <f>hourly1!$F7767*유형화!$G$71/hourly1!$F$8763+유형화!$G$72*hourly1!$G7767/hourly1!$F$8763+유형화!$G$74*hourly1!I7767/hourly1!$I$8763</f>
        <v>2.473331316227509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443">
        <f>유형화!$F$71*hourly1!B7768/hourly1!$B$8763+유형화!$F$72*hourly1!C7768/hourly1!$C$8763+유형화!$F$73*hourly1!D7768/hourly1!$D$8763+유형화!$F$74*hourly1!E7768/hourly1!$E$8763</f>
        <v>361.59587512311651</v>
      </c>
      <c r="C7767" s="441">
        <f>hourly1!$F7768*유형화!$G$71/hourly1!$F$8763+유형화!$G$72*hourly1!$G7768/hourly1!$F$8763+유형화!$G$74*hourly1!I7768/hourly1!$I$8763</f>
        <v>2.7524183243438824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443">
        <f>유형화!$F$71*hourly1!B7769/hourly1!$B$8763+유형화!$F$72*hourly1!C7769/hourly1!$C$8763+유형화!$F$73*hourly1!D7769/hourly1!$D$8763+유형화!$F$74*hourly1!E7769/hourly1!$E$8763</f>
        <v>529.03580800690429</v>
      </c>
      <c r="C7768" s="441">
        <f>hourly1!$F7769*유형화!$G$71/hourly1!$F$8763+유형화!$G$72*hourly1!$G7769/hourly1!$F$8763+유형화!$G$74*hourly1!I7769/hourly1!$I$8763</f>
        <v>2.6644411998747484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443">
        <f>유형화!$F$71*hourly1!B7770/hourly1!$B$8763+유형화!$F$72*hourly1!C7770/hourly1!$C$8763+유형화!$F$73*hourly1!D7770/hourly1!$D$8763+유형화!$F$74*hourly1!E7770/hourly1!$E$8763</f>
        <v>445.05201092896067</v>
      </c>
      <c r="C7769" s="441">
        <f>hourly1!$F7770*유형화!$G$71/hourly1!$F$8763+유형화!$G$72*hourly1!$G7770/hourly1!$F$8763+유형화!$G$74*hourly1!I7770/hourly1!$I$8763</f>
        <v>2.7951133791135141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443">
        <f>유형화!$F$71*hourly1!B7771/hourly1!$B$8763+유형화!$F$72*hourly1!C7771/hourly1!$C$8763+유형화!$F$73*hourly1!D7771/hourly1!$D$8763+유형화!$F$74*hourly1!E7771/hourly1!$E$8763</f>
        <v>390.3638379611088</v>
      </c>
      <c r="C7770" s="441">
        <f>hourly1!$F7771*유형화!$G$71/hourly1!$F$8763+유형화!$G$72*hourly1!$G7771/hourly1!$F$8763+유형화!$G$74*hourly1!I7771/hourly1!$I$8763</f>
        <v>3.1053594208521198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443">
        <f>유형화!$F$71*hourly1!B7772/hourly1!$B$8763+유형화!$F$72*hourly1!C7772/hourly1!$C$8763+유형화!$F$73*hourly1!D7772/hourly1!$D$8763+유형화!$F$74*hourly1!E7772/hourly1!$E$8763</f>
        <v>224.47084427614482</v>
      </c>
      <c r="C7771" s="441">
        <f>hourly1!$F7772*유형화!$G$71/hourly1!$F$8763+유형화!$G$72*hourly1!$G7772/hourly1!$F$8763+유형화!$G$74*hourly1!I7772/hourly1!$I$8763</f>
        <v>3.4178881798970426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443">
        <f>유형화!$F$71*hourly1!B7773/hourly1!$B$8763+유형화!$F$72*hourly1!C7773/hourly1!$C$8763+유형화!$F$73*hourly1!D7773/hourly1!$D$8763+유형화!$F$74*hourly1!E7773/hourly1!$E$8763</f>
        <v>151.18921018844676</v>
      </c>
      <c r="C7772" s="441">
        <f>hourly1!$F7773*유형화!$G$71/hourly1!$F$8763+유형화!$G$72*hourly1!$G7773/hourly1!$F$8763+유형화!$G$74*hourly1!I7773/hourly1!$I$8763</f>
        <v>2.9610310216193749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443">
        <f>유형화!$F$71*hourly1!B7774/hourly1!$B$8763+유형화!$F$72*hourly1!C7774/hourly1!$C$8763+유형화!$F$73*hourly1!D7774/hourly1!$D$8763+유형화!$F$74*hourly1!E7774/hourly1!$E$8763</f>
        <v>159.52060634245734</v>
      </c>
      <c r="C7773" s="441">
        <f>hourly1!$F7774*유형화!$G$71/hourly1!$F$8763+유형화!$G$72*hourly1!$G7774/hourly1!$F$8763+유형화!$G$74*hourly1!I7774/hourly1!$I$8763</f>
        <v>2.8214211154293034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443">
        <f>유형화!$F$71*hourly1!B7775/hourly1!$B$8763+유형화!$F$72*hourly1!C7775/hourly1!$C$8763+유형화!$F$73*hourly1!D7775/hourly1!$D$8763+유형화!$F$74*hourly1!E7775/hourly1!$E$8763</f>
        <v>85.863906129821842</v>
      </c>
      <c r="C7774" s="441">
        <f>hourly1!$F7775*유형화!$G$71/hourly1!$F$8763+유형화!$G$72*hourly1!$G7775/hourly1!$F$8763+유형화!$G$74*hourly1!I7775/hourly1!$I$8763</f>
        <v>3.4619534229496671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443">
        <f>유형화!$F$71*hourly1!B7776/hourly1!$B$8763+유형화!$F$72*hourly1!C7776/hourly1!$C$8763+유형화!$F$73*hourly1!D7776/hourly1!$D$8763+유형화!$F$74*hourly1!E7776/hourly1!$E$8763</f>
        <v>83.870109618834178</v>
      </c>
      <c r="C7775" s="441">
        <f>hourly1!$F7776*유형화!$G$71/hourly1!$F$8763+유형화!$G$72*hourly1!$G7776/hourly1!$F$8763+유형화!$G$74*hourly1!I7776/hourly1!$I$8763</f>
        <v>0.39843109441676272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443">
        <f>유형화!$F$71*hourly1!B7777/hourly1!$B$8763+유형화!$F$72*hourly1!C7777/hourly1!$C$8763+유형화!$F$73*hourly1!D7777/hourly1!$D$8763+유형화!$F$74*hourly1!E7777/hourly1!$E$8763</f>
        <v>81.922432669207851</v>
      </c>
      <c r="C7776" s="441">
        <f>hourly1!$F7777*유형화!$G$71/hourly1!$F$8763+유형화!$G$72*hourly1!$G7777/hourly1!$F$8763+유형화!$G$74*hourly1!I7777/hourly1!$I$8763</f>
        <v>0.3187030552462739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443">
        <f>유형화!$F$71*hourly1!B7778/hourly1!$B$8763+유형화!$F$72*hourly1!C7778/hourly1!$C$8763+유형화!$F$73*hourly1!D7778/hourly1!$D$8763+유형화!$F$74*hourly1!E7778/hourly1!$E$8763</f>
        <v>80.997787674323419</v>
      </c>
      <c r="C7777" s="441">
        <f>hourly1!$F7778*유형화!$G$71/hourly1!$F$8763+유형화!$G$72*hourly1!$G7778/hourly1!$F$8763+유형화!$G$74*hourly1!I7778/hourly1!$I$8763</f>
        <v>0.29513636254984399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443">
        <f>유형화!$F$71*hourly1!B7779/hourly1!$B$8763+유형화!$F$72*hourly1!C7779/hourly1!$C$8763+유형화!$F$73*hourly1!D7779/hourly1!$D$8763+유형화!$F$74*hourly1!E7779/hourly1!$E$8763</f>
        <v>81.304949640911161</v>
      </c>
      <c r="C7778" s="441">
        <f>hourly1!$F7779*유형화!$G$71/hourly1!$F$8763+유형화!$G$72*hourly1!$G7779/hourly1!$F$8763+유형화!$G$74*hourly1!I7779/hourly1!$I$8763</f>
        <v>0.25331927131024407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443">
        <f>유형화!$F$71*hourly1!B7780/hourly1!$B$8763+유형화!$F$72*hourly1!C7780/hourly1!$C$8763+유형화!$F$73*hourly1!D7780/hourly1!$D$8763+유형화!$F$74*hourly1!E7780/hourly1!$E$8763</f>
        <v>81.426647455705847</v>
      </c>
      <c r="C7779" s="441">
        <f>hourly1!$F7780*유형화!$G$71/hourly1!$F$8763+유형화!$G$72*hourly1!$G7780/hourly1!$F$8763+유형화!$G$74*hourly1!I7780/hourly1!$I$8763</f>
        <v>0.24540080192302724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443">
        <f>유형화!$F$71*hourly1!B7781/hourly1!$B$8763+유형화!$F$72*hourly1!C7781/hourly1!$C$8763+유형화!$F$73*hourly1!D7781/hourly1!$D$8763+유형화!$F$74*hourly1!E7781/hourly1!$E$8763</f>
        <v>81.886297850716517</v>
      </c>
      <c r="C7780" s="441">
        <f>hourly1!$F7781*유형화!$G$71/hourly1!$F$8763+유형화!$G$72*hourly1!$G7781/hourly1!$F$8763+유형화!$G$74*hourly1!I7781/hourly1!$I$8763</f>
        <v>0.28210662696178068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443">
        <f>유형화!$F$71*hourly1!B7782/hourly1!$B$8763+유형화!$F$72*hourly1!C7782/hourly1!$C$8763+유형화!$F$73*hourly1!D7782/hourly1!$D$8763+유형화!$F$74*hourly1!E7782/hourly1!$E$8763</f>
        <v>82.093148586359817</v>
      </c>
      <c r="C7781" s="441">
        <f>hourly1!$F7782*유형화!$G$71/hourly1!$F$8763+유형화!$G$72*hourly1!$G7782/hourly1!$F$8763+유형화!$G$74*hourly1!I7782/hourly1!$I$8763</f>
        <v>0.38187889249571122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443">
        <f>유형화!$F$71*hourly1!B7783/hourly1!$B$8763+유형화!$F$72*hourly1!C7783/hourly1!$C$8763+유형화!$F$73*hourly1!D7783/hourly1!$D$8763+유형화!$F$74*hourly1!E7783/hourly1!$E$8763</f>
        <v>82.429954102459774</v>
      </c>
      <c r="C7782" s="441">
        <f>hourly1!$F7783*유형화!$G$71/hourly1!$F$8763+유형화!$G$72*hourly1!$G7783/hourly1!$F$8763+유형화!$G$74*hourly1!I7783/hourly1!$I$8763</f>
        <v>0.67159782186522932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443">
        <f>유형화!$F$71*hourly1!B7784/hourly1!$B$8763+유형화!$F$72*hourly1!C7784/hourly1!$C$8763+유형화!$F$73*hourly1!D7784/hourly1!$D$8763+유형화!$F$74*hourly1!E7784/hourly1!$E$8763</f>
        <v>83.675118198969528</v>
      </c>
      <c r="C7783" s="441">
        <f>hourly1!$F7784*유형화!$G$71/hourly1!$F$8763+유형화!$G$72*hourly1!$G7784/hourly1!$F$8763+유형화!$G$74*hourly1!I7784/hourly1!$I$8763</f>
        <v>0.95011844102108134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443">
        <f>유형화!$F$71*hourly1!B7785/hourly1!$B$8763+유형화!$F$72*hourly1!C7785/hourly1!$C$8763+유형화!$F$73*hourly1!D7785/hourly1!$D$8763+유형화!$F$74*hourly1!E7785/hourly1!$E$8763</f>
        <v>90.797327262475349</v>
      </c>
      <c r="C7784" s="441">
        <f>hourly1!$F7785*유형화!$G$71/hourly1!$F$8763+유형화!$G$72*hourly1!$G7785/hourly1!$F$8763+유형화!$G$74*hourly1!I7785/hourly1!$I$8763</f>
        <v>5.8621234265624569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443">
        <f>유형화!$F$71*hourly1!B7786/hourly1!$B$8763+유형화!$F$72*hourly1!C7786/hourly1!$C$8763+유형화!$F$73*hourly1!D7786/hourly1!$D$8763+유형화!$F$74*hourly1!E7786/hourly1!$E$8763</f>
        <v>238.98194003436393</v>
      </c>
      <c r="C7785" s="441">
        <f>hourly1!$F7786*유형화!$G$71/hourly1!$F$8763+유형화!$G$72*hourly1!$G7786/hourly1!$F$8763+유형화!$G$74*hourly1!I7786/hourly1!$I$8763</f>
        <v>5.988136904997857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443">
        <f>유형화!$F$71*hourly1!B7787/hourly1!$B$8763+유형화!$F$72*hourly1!C7787/hourly1!$C$8763+유형화!$F$73*hourly1!D7787/hourly1!$D$8763+유형화!$F$74*hourly1!E7787/hourly1!$E$8763</f>
        <v>376.16335010175999</v>
      </c>
      <c r="C7786" s="441">
        <f>hourly1!$F7787*유형화!$G$71/hourly1!$F$8763+유형화!$G$72*hourly1!$G7787/hourly1!$F$8763+유형화!$G$74*hourly1!I7787/hourly1!$I$8763</f>
        <v>5.3702601558985519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443">
        <f>유형화!$F$71*hourly1!B7788/hourly1!$B$8763+유형화!$F$72*hourly1!C7788/hourly1!$C$8763+유형화!$F$73*hourly1!D7788/hourly1!$D$8763+유형화!$F$74*hourly1!E7788/hourly1!$E$8763</f>
        <v>459.76737282068927</v>
      </c>
      <c r="C7787" s="441">
        <f>hourly1!$F7788*유형화!$G$71/hourly1!$F$8763+유형화!$G$72*hourly1!$G7788/hourly1!$F$8763+유형화!$G$74*hourly1!I7788/hourly1!$I$8763</f>
        <v>4.5789905215563449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443">
        <f>유형화!$F$71*hourly1!B7789/hourly1!$B$8763+유형화!$F$72*hourly1!C7789/hourly1!$C$8763+유형화!$F$73*hourly1!D7789/hourly1!$D$8763+유형화!$F$74*hourly1!E7789/hourly1!$E$8763</f>
        <v>545.90336342070475</v>
      </c>
      <c r="C7788" s="441">
        <f>hourly1!$F7789*유형화!$G$71/hourly1!$F$8763+유형화!$G$72*hourly1!$G7789/hourly1!$F$8763+유형화!$G$74*hourly1!I7789/hourly1!$I$8763</f>
        <v>4.4542721575781092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443">
        <f>유형화!$F$71*hourly1!B7790/hourly1!$B$8763+유형화!$F$72*hourly1!C7790/hourly1!$C$8763+유형화!$F$73*hourly1!D7790/hourly1!$D$8763+유형화!$F$74*hourly1!E7790/hourly1!$E$8763</f>
        <v>456.68819558394495</v>
      </c>
      <c r="C7789" s="441">
        <f>hourly1!$F7790*유형화!$G$71/hourly1!$F$8763+유형화!$G$72*hourly1!$G7790/hourly1!$F$8763+유형화!$G$74*hourly1!I7790/hourly1!$I$8763</f>
        <v>3.7550578907856944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443">
        <f>유형화!$F$71*hourly1!B7791/hourly1!$B$8763+유형화!$F$72*hourly1!C7791/hourly1!$C$8763+유형화!$F$73*hourly1!D7791/hourly1!$D$8763+유형화!$F$74*hourly1!E7791/hourly1!$E$8763</f>
        <v>260.4977554340565</v>
      </c>
      <c r="C7790" s="441">
        <f>hourly1!$F7791*유형화!$G$71/hourly1!$F$8763+유형화!$G$72*hourly1!$G7791/hourly1!$F$8763+유형화!$G$74*hourly1!I7791/hourly1!$I$8763</f>
        <v>3.041103442257405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443">
        <f>유형화!$F$71*hourly1!B7792/hourly1!$B$8763+유형화!$F$72*hourly1!C7792/hourly1!$C$8763+유형화!$F$73*hourly1!D7792/hourly1!$D$8763+유형화!$F$74*hourly1!E7792/hourly1!$E$8763</f>
        <v>362.30189308656281</v>
      </c>
      <c r="C7791" s="441">
        <f>hourly1!$F7792*유형화!$G$71/hourly1!$F$8763+유형화!$G$72*hourly1!$G7792/hourly1!$F$8763+유형화!$G$74*hourly1!I7792/hourly1!$I$8763</f>
        <v>3.196495831409639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443">
        <f>유형화!$F$71*hourly1!B7793/hourly1!$B$8763+유형화!$F$72*hourly1!C7793/hourly1!$C$8763+유형화!$F$73*hourly1!D7793/hourly1!$D$8763+유형화!$F$74*hourly1!E7793/hourly1!$E$8763</f>
        <v>532.03963713150847</v>
      </c>
      <c r="C7792" s="441">
        <f>hourly1!$F7793*유형화!$G$71/hourly1!$F$8763+유형화!$G$72*hourly1!$G7793/hourly1!$F$8763+유형화!$G$74*hourly1!I7793/hourly1!$I$8763</f>
        <v>3.4641408122639237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443">
        <f>유형화!$F$71*hourly1!B7794/hourly1!$B$8763+유형화!$F$72*hourly1!C7794/hourly1!$C$8763+유형화!$F$73*hourly1!D7794/hourly1!$D$8763+유형화!$F$74*hourly1!E7794/hourly1!$E$8763</f>
        <v>447.74432208729644</v>
      </c>
      <c r="C7793" s="441">
        <f>hourly1!$F7794*유형화!$G$71/hourly1!$F$8763+유형화!$G$72*hourly1!$G7794/hourly1!$F$8763+유형화!$G$74*hourly1!I7794/hourly1!$I$8763</f>
        <v>3.501583913210824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443">
        <f>유형화!$F$71*hourly1!B7795/hourly1!$B$8763+유형화!$F$72*hourly1!C7795/hourly1!$C$8763+유형화!$F$73*hourly1!D7795/hourly1!$D$8763+유형화!$F$74*hourly1!E7795/hourly1!$E$8763</f>
        <v>392.09965406446918</v>
      </c>
      <c r="C7794" s="441">
        <f>hourly1!$F7795*유형화!$G$71/hourly1!$F$8763+유형화!$G$72*hourly1!$G7795/hourly1!$F$8763+유형화!$G$74*hourly1!I7795/hourly1!$I$8763</f>
        <v>3.6068760454612354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443">
        <f>유형화!$F$71*hourly1!B7796/hourly1!$B$8763+유형화!$F$72*hourly1!C7796/hourly1!$C$8763+유형화!$F$73*hourly1!D7796/hourly1!$D$8763+유형화!$F$74*hourly1!E7796/hourly1!$E$8763</f>
        <v>224.42513234913878</v>
      </c>
      <c r="C7795" s="441">
        <f>hourly1!$F7796*유형화!$G$71/hourly1!$F$8763+유형화!$G$72*hourly1!$G7796/hourly1!$F$8763+유형화!$G$74*hourly1!I7796/hourly1!$I$8763</f>
        <v>3.6326774882618693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443">
        <f>유형화!$F$71*hourly1!B7797/hourly1!$B$8763+유형화!$F$72*hourly1!C7797/hourly1!$C$8763+유형화!$F$73*hourly1!D7797/hourly1!$D$8763+유형화!$F$74*hourly1!E7797/hourly1!$E$8763</f>
        <v>151.75487395544184</v>
      </c>
      <c r="C7796" s="441">
        <f>hourly1!$F7797*유형화!$G$71/hourly1!$F$8763+유형화!$G$72*hourly1!$G7797/hourly1!$F$8763+유형화!$G$74*hourly1!I7797/hourly1!$I$8763</f>
        <v>3.265059580088828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443">
        <f>유형화!$F$71*hourly1!B7798/hourly1!$B$8763+유형화!$F$72*hourly1!C7798/hourly1!$C$8763+유형화!$F$73*hourly1!D7798/hourly1!$D$8763+유형화!$F$74*hourly1!E7798/hourly1!$E$8763</f>
        <v>160.25877054076</v>
      </c>
      <c r="C7797" s="441">
        <f>hourly1!$F7798*유형화!$G$71/hourly1!$F$8763+유형화!$G$72*hourly1!$G7798/hourly1!$F$8763+유형화!$G$74*hourly1!I7798/hourly1!$I$8763</f>
        <v>3.161758480894195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443">
        <f>유형화!$F$71*hourly1!B7799/hourly1!$B$8763+유형화!$F$72*hourly1!C7799/hourly1!$C$8763+유형화!$F$73*hourly1!D7799/hourly1!$D$8763+유형화!$F$74*hourly1!E7799/hourly1!$E$8763</f>
        <v>86.635761781583554</v>
      </c>
      <c r="C7798" s="441">
        <f>hourly1!$F7799*유형화!$G$71/hourly1!$F$8763+유형화!$G$72*hourly1!$G7799/hourly1!$F$8763+유형화!$G$74*hourly1!I7799/hourly1!$I$8763</f>
        <v>3.8410816403944019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443">
        <f>유형화!$F$71*hourly1!B7800/hourly1!$B$8763+유형화!$F$72*hourly1!C7800/hourly1!$C$8763+유형화!$F$73*hourly1!D7800/hourly1!$D$8763+유형화!$F$74*hourly1!E7800/hourly1!$E$8763</f>
        <v>84.792003152952688</v>
      </c>
      <c r="C7799" s="441">
        <f>hourly1!$F7800*유형화!$G$71/hourly1!$F$8763+유형화!$G$72*hourly1!$G7800/hourly1!$F$8763+유형화!$G$74*hourly1!I7800/hourly1!$I$8763</f>
        <v>0.3985421891250801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443">
        <f>유형화!$F$71*hourly1!B7801/hourly1!$B$8763+유형화!$F$72*hourly1!C7801/hourly1!$C$8763+유형화!$F$73*hourly1!D7801/hourly1!$D$8763+유형화!$F$74*hourly1!E7801/hourly1!$E$8763</f>
        <v>83.022637794164197</v>
      </c>
      <c r="C7800" s="441">
        <f>hourly1!$F7801*유형화!$G$71/hourly1!$F$8763+유형화!$G$72*hourly1!$G7801/hourly1!$F$8763+유형화!$G$74*hourly1!I7801/hourly1!$I$8763</f>
        <v>0.3191641710552508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443">
        <f>유형화!$F$71*hourly1!B7802/hourly1!$B$8763+유형화!$F$72*hourly1!C7802/hourly1!$C$8763+유형화!$F$73*hourly1!D7802/hourly1!$D$8763+유형화!$F$74*hourly1!E7802/hourly1!$E$8763</f>
        <v>82.464702561281953</v>
      </c>
      <c r="C7801" s="441">
        <f>hourly1!$F7802*유형화!$G$71/hourly1!$F$8763+유형화!$G$72*hourly1!$G7802/hourly1!$F$8763+유형화!$G$74*hourly1!I7802/hourly1!$I$8763</f>
        <v>0.30158767834916073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443">
        <f>유형화!$F$71*hourly1!B7803/hourly1!$B$8763+유형화!$F$72*hourly1!C7803/hourly1!$C$8763+유형화!$F$73*hourly1!D7803/hourly1!$D$8763+유형화!$F$74*hourly1!E7803/hourly1!$E$8763</f>
        <v>82.946009716401591</v>
      </c>
      <c r="C7802" s="441">
        <f>hourly1!$F7803*유형화!$G$71/hourly1!$F$8763+유형화!$G$72*hourly1!$G7803/hourly1!$F$8763+유형화!$G$74*hourly1!I7803/hourly1!$I$8763</f>
        <v>0.30068824782854775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443">
        <f>유형화!$F$71*hourly1!B7804/hourly1!$B$8763+유형화!$F$72*hourly1!C7804/hourly1!$C$8763+유형화!$F$73*hourly1!D7804/hourly1!$D$8763+유형화!$F$74*hourly1!E7804/hourly1!$E$8763</f>
        <v>83.170957521446454</v>
      </c>
      <c r="C7803" s="441">
        <f>hourly1!$F7804*유형화!$G$71/hourly1!$F$8763+유형화!$G$72*hourly1!$G7804/hourly1!$F$8763+유형화!$G$74*hourly1!I7804/hourly1!$I$8763</f>
        <v>0.5138210200868758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443">
        <f>유형화!$F$71*hourly1!B7805/hourly1!$B$8763+유형화!$F$72*hourly1!C7805/hourly1!$C$8763+유형화!$F$73*hourly1!D7805/hourly1!$D$8763+유형화!$F$74*hourly1!E7805/hourly1!$E$8763</f>
        <v>83.823788681394703</v>
      </c>
      <c r="C7804" s="441">
        <f>hourly1!$F7805*유형화!$G$71/hourly1!$F$8763+유형화!$G$72*hourly1!$G7805/hourly1!$F$8763+유형화!$G$74*hourly1!I7805/hourly1!$I$8763</f>
        <v>0.92789458741907405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443">
        <f>유형화!$F$71*hourly1!B7806/hourly1!$B$8763+유형화!$F$72*hourly1!C7806/hourly1!$C$8763+유형화!$F$73*hourly1!D7806/hourly1!$D$8763+유형화!$F$74*hourly1!E7806/hourly1!$E$8763</f>
        <v>84.252620023171005</v>
      </c>
      <c r="C7805" s="441">
        <f>hourly1!$F7806*유형화!$G$71/hourly1!$F$8763+유형화!$G$72*hourly1!$G7806/hourly1!$F$8763+유형화!$G$74*hourly1!I7806/hourly1!$I$8763</f>
        <v>1.241677042970418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443">
        <f>유형화!$F$71*hourly1!B7807/hourly1!$B$8763+유형화!$F$72*hourly1!C7807/hourly1!$C$8763+유형화!$F$73*hourly1!D7807/hourly1!$D$8763+유형화!$F$74*hourly1!E7807/hourly1!$E$8763</f>
        <v>84.669881185164812</v>
      </c>
      <c r="C7806" s="441">
        <f>hourly1!$F7807*유형화!$G$71/hourly1!$F$8763+유형화!$G$72*hourly1!$G7807/hourly1!$F$8763+유형화!$G$74*hourly1!I7807/hourly1!$I$8763</f>
        <v>1.5281362037560919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443">
        <f>유형화!$F$71*hourly1!B7808/hourly1!$B$8763+유형화!$F$72*hourly1!C7808/hourly1!$C$8763+유형화!$F$73*hourly1!D7808/hourly1!$D$8763+유형화!$F$74*hourly1!E7808/hourly1!$E$8763</f>
        <v>85.996903948140201</v>
      </c>
      <c r="C7807" s="441">
        <f>hourly1!$F7808*유형화!$G$71/hourly1!$F$8763+유형화!$G$72*hourly1!$G7808/hourly1!$F$8763+유형화!$G$74*hourly1!I7808/hourly1!$I$8763</f>
        <v>1.8186673009359182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443">
        <f>유형화!$F$71*hourly1!B7809/hourly1!$B$8763+유형화!$F$72*hourly1!C7809/hourly1!$C$8763+유형화!$F$73*hourly1!D7809/hourly1!$D$8763+유형화!$F$74*hourly1!E7809/hourly1!$E$8763</f>
        <v>93.060878178050373</v>
      </c>
      <c r="C7808" s="441">
        <f>hourly1!$F7809*유형화!$G$71/hourly1!$F$8763+유형화!$G$72*hourly1!$G7809/hourly1!$F$8763+유형화!$G$74*hourly1!I7809/hourly1!$I$8763</f>
        <v>6.6533397572755071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443">
        <f>유형화!$F$71*hourly1!B7810/hourly1!$B$8763+유형화!$F$72*hourly1!C7810/hourly1!$C$8763+유형화!$F$73*hourly1!D7810/hourly1!$D$8763+유형화!$F$74*hourly1!E7810/hourly1!$E$8763</f>
        <v>242.64438303884032</v>
      </c>
      <c r="C7809" s="441">
        <f>hourly1!$F7810*유형화!$G$71/hourly1!$F$8763+유형화!$G$72*hourly1!$G7810/hourly1!$F$8763+유형화!$G$74*hourly1!I7810/hourly1!$I$8763</f>
        <v>6.7756864432829982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443">
        <f>유형화!$F$71*hourly1!B7811/hourly1!$B$8763+유형화!$F$72*hourly1!C7811/hourly1!$C$8763+유형화!$F$73*hourly1!D7811/hourly1!$D$8763+유형화!$F$74*hourly1!E7811/hourly1!$E$8763</f>
        <v>381.01852648991161</v>
      </c>
      <c r="C7810" s="441">
        <f>hourly1!$F7811*유형화!$G$71/hourly1!$F$8763+유형화!$G$72*hourly1!$G7811/hourly1!$F$8763+유형화!$G$74*hourly1!I7811/hourly1!$I$8763</f>
        <v>6.2676711420846711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443">
        <f>유형화!$F$71*hourly1!B7812/hourly1!$B$8763+유형화!$F$72*hourly1!C7812/hourly1!$C$8763+유형화!$F$73*hourly1!D7812/hourly1!$D$8763+유형화!$F$74*hourly1!E7812/hourly1!$E$8763</f>
        <v>465.32521603869185</v>
      </c>
      <c r="C7811" s="441">
        <f>hourly1!$F7812*유형화!$G$71/hourly1!$F$8763+유형화!$G$72*hourly1!$G7812/hourly1!$F$8763+유형화!$G$74*hourly1!I7812/hourly1!$I$8763</f>
        <v>5.5014049727774026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443">
        <f>유형화!$F$71*hourly1!B7813/hourly1!$B$8763+유형화!$F$72*hourly1!C7813/hourly1!$C$8763+유형화!$F$73*hourly1!D7813/hourly1!$D$8763+유형화!$F$74*hourly1!E7813/hourly1!$E$8763</f>
        <v>548.4970460247954</v>
      </c>
      <c r="C7812" s="441">
        <f>hourly1!$F7813*유형화!$G$71/hourly1!$F$8763+유형화!$G$72*hourly1!$G7813/hourly1!$F$8763+유형화!$G$74*hourly1!I7813/hourly1!$I$8763</f>
        <v>4.8352227042147922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443">
        <f>유형화!$F$71*hourly1!B7814/hourly1!$B$8763+유형화!$F$72*hourly1!C7814/hourly1!$C$8763+유형화!$F$73*hourly1!D7814/hourly1!$D$8763+유형화!$F$74*hourly1!E7814/hourly1!$E$8763</f>
        <v>461.15137940019702</v>
      </c>
      <c r="C7813" s="441">
        <f>hourly1!$F7814*유형화!$G$71/hourly1!$F$8763+유형화!$G$72*hourly1!$G7814/hourly1!$F$8763+유형화!$G$74*hourly1!I7814/hourly1!$I$8763</f>
        <v>4.4710057373772125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443">
        <f>유형화!$F$71*hourly1!B7815/hourly1!$B$8763+유형화!$F$72*hourly1!C7815/hourly1!$C$8763+유형화!$F$73*hourly1!D7815/hourly1!$D$8763+유형화!$F$74*hourly1!E7815/hourly1!$E$8763</f>
        <v>264.87634564171503</v>
      </c>
      <c r="C7814" s="441">
        <f>hourly1!$F7815*유형화!$G$71/hourly1!$F$8763+유형화!$G$72*hourly1!$G7815/hourly1!$F$8763+유형화!$G$74*hourly1!I7815/hourly1!$I$8763</f>
        <v>3.7876972977809813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443">
        <f>유형화!$F$71*hourly1!B7816/hourly1!$B$8763+유형화!$F$72*hourly1!C7816/hourly1!$C$8763+유형화!$F$73*hourly1!D7816/hourly1!$D$8763+유형화!$F$74*hourly1!E7816/hourly1!$E$8763</f>
        <v>369.46608584070856</v>
      </c>
      <c r="C7815" s="441">
        <f>hourly1!$F7816*유형화!$G$71/hourly1!$F$8763+유형화!$G$72*hourly1!$G7816/hourly1!$F$8763+유형화!$G$74*hourly1!I7816/hourly1!$I$8763</f>
        <v>4.3463435878065209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443">
        <f>유형화!$F$71*hourly1!B7817/hourly1!$B$8763+유형화!$F$72*hourly1!C7817/hourly1!$C$8763+유형화!$F$73*hourly1!D7817/hourly1!$D$8763+유형화!$F$74*hourly1!E7817/hourly1!$E$8763</f>
        <v>537.83495106114549</v>
      </c>
      <c r="C7816" s="441">
        <f>hourly1!$F7817*유형화!$G$71/hourly1!$F$8763+유형화!$G$72*hourly1!$G7817/hourly1!$F$8763+유형화!$G$74*hourly1!I7817/hourly1!$I$8763</f>
        <v>4.3177977054784051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443">
        <f>유형화!$F$71*hourly1!B7818/hourly1!$B$8763+유형화!$F$72*hourly1!C7818/hourly1!$C$8763+유형화!$F$73*hourly1!D7818/hourly1!$D$8763+유형화!$F$74*hourly1!E7818/hourly1!$E$8763</f>
        <v>453.22511767221289</v>
      </c>
      <c r="C7817" s="441">
        <f>hourly1!$F7818*유형화!$G$71/hourly1!$F$8763+유형화!$G$72*hourly1!$G7818/hourly1!$F$8763+유형화!$G$74*hourly1!I7818/hourly1!$I$8763</f>
        <v>4.3449379244119744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443">
        <f>유형화!$F$71*hourly1!B7819/hourly1!$B$8763+유형화!$F$72*hourly1!C7819/hourly1!$C$8763+유형화!$F$73*hourly1!D7819/hourly1!$D$8763+유형화!$F$74*hourly1!E7819/hourly1!$E$8763</f>
        <v>397.36864094239763</v>
      </c>
      <c r="C7818" s="441">
        <f>hourly1!$F7819*유형화!$G$71/hourly1!$F$8763+유형화!$G$72*hourly1!$G7819/hourly1!$F$8763+유형화!$G$74*hourly1!I7819/hourly1!$I$8763</f>
        <v>4.4438732198781112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443">
        <f>유형화!$F$71*hourly1!B7820/hourly1!$B$8763+유형화!$F$72*hourly1!C7820/hourly1!$C$8763+유형화!$F$73*hourly1!D7820/hourly1!$D$8763+유형화!$F$74*hourly1!E7820/hourly1!$E$8763</f>
        <v>229.55619187701026</v>
      </c>
      <c r="C7819" s="441">
        <f>hourly1!$F7820*유형화!$G$71/hourly1!$F$8763+유형화!$G$72*hourly1!$G7820/hourly1!$F$8763+유형화!$G$74*hourly1!I7820/hourly1!$I$8763</f>
        <v>4.4863299546675703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443">
        <f>유형화!$F$71*hourly1!B7821/hourly1!$B$8763+유형화!$F$72*hourly1!C7821/hourly1!$C$8763+유형화!$F$73*hourly1!D7821/hourly1!$D$8763+유형화!$F$74*hourly1!E7821/hourly1!$E$8763</f>
        <v>154.38853790589235</v>
      </c>
      <c r="C7820" s="441">
        <f>hourly1!$F7821*유형화!$G$71/hourly1!$F$8763+유형화!$G$72*hourly1!$G7821/hourly1!$F$8763+유형화!$G$74*hourly1!I7821/hourly1!$I$8763</f>
        <v>4.0154725587756808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443">
        <f>유형화!$F$71*hourly1!B7822/hourly1!$B$8763+유형화!$F$72*hourly1!C7822/hourly1!$C$8763+유형화!$F$73*hourly1!D7822/hourly1!$D$8763+유형화!$F$74*hourly1!E7822/hourly1!$E$8763</f>
        <v>162.66177506525713</v>
      </c>
      <c r="C7821" s="441">
        <f>hourly1!$F7822*유형화!$G$71/hourly1!$F$8763+유형화!$G$72*hourly1!$G7822/hourly1!$F$8763+유형화!$G$74*hourly1!I7822/hourly1!$I$8763</f>
        <v>3.8438857508787336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443">
        <f>유형화!$F$71*hourly1!B7823/hourly1!$B$8763+유형화!$F$72*hourly1!C7823/hourly1!$C$8763+유형화!$F$73*hourly1!D7823/hourly1!$D$8763+유형화!$F$74*hourly1!E7823/hourly1!$E$8763</f>
        <v>87.882596776089031</v>
      </c>
      <c r="C7822" s="441">
        <f>hourly1!$F7823*유형화!$G$71/hourly1!$F$8763+유형화!$G$72*hourly1!$G7823/hourly1!$F$8763+유형화!$G$74*hourly1!I7823/hourly1!$I$8763</f>
        <v>4.4246286085932036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443">
        <f>유형화!$F$71*hourly1!B7824/hourly1!$B$8763+유형화!$F$72*hourly1!C7824/hourly1!$C$8763+유형화!$F$73*hourly1!D7824/hourly1!$D$8763+유형화!$F$74*hourly1!E7824/hourly1!$E$8763</f>
        <v>85.935962612022777</v>
      </c>
      <c r="C7823" s="441">
        <f>hourly1!$F7824*유형화!$G$71/hourly1!$F$8763+유형화!$G$72*hourly1!$G7824/hourly1!$F$8763+유형화!$G$74*hourly1!I7824/hourly1!$I$8763</f>
        <v>0.3992758872014619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443">
        <f>유형화!$F$71*hourly1!B7825/hourly1!$B$8763+유형화!$F$72*hourly1!C7825/hourly1!$C$8763+유형화!$F$73*hourly1!D7825/hourly1!$D$8763+유형화!$F$74*hourly1!E7825/hourly1!$E$8763</f>
        <v>84.658683019097523</v>
      </c>
      <c r="C7824" s="441">
        <f>hourly1!$F7825*유형화!$G$71/hourly1!$F$8763+유형화!$G$72*hourly1!$G7825/hourly1!$F$8763+유형화!$G$74*hourly1!I7825/hourly1!$I$8763</f>
        <v>0.33277066525183324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443">
        <f>유형화!$F$71*hourly1!B7826/hourly1!$B$8763+유형화!$F$72*hourly1!C7826/hourly1!$C$8763+유형화!$F$73*hourly1!D7826/hourly1!$D$8763+유형화!$F$74*hourly1!E7826/hourly1!$E$8763</f>
        <v>83.369134177203662</v>
      </c>
      <c r="C7825" s="441">
        <f>hourly1!$F7826*유형화!$G$71/hourly1!$F$8763+유형화!$G$72*hourly1!$G7826/hourly1!$F$8763+유형화!$G$74*hourly1!I7826/hourly1!$I$8763</f>
        <v>0.34116613844670551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443">
        <f>유형화!$F$71*hourly1!B7827/hourly1!$B$8763+유형화!$F$72*hourly1!C7827/hourly1!$C$8763+유형화!$F$73*hourly1!D7827/hourly1!$D$8763+유형화!$F$74*hourly1!E7827/hourly1!$E$8763</f>
        <v>82.833782290466118</v>
      </c>
      <c r="C7826" s="441">
        <f>hourly1!$F7827*유형화!$G$71/hourly1!$F$8763+유형화!$G$72*hourly1!$G7827/hourly1!$F$8763+유형화!$G$74*hourly1!I7827/hourly1!$I$8763</f>
        <v>0.43450637208811177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443">
        <f>유형화!$F$71*hourly1!B7828/hourly1!$B$8763+유형화!$F$72*hourly1!C7828/hourly1!$C$8763+유형화!$F$73*hourly1!D7828/hourly1!$D$8763+유형화!$F$74*hourly1!E7828/hourly1!$E$8763</f>
        <v>82.428143447532733</v>
      </c>
      <c r="C7827" s="441">
        <f>hourly1!$F7828*유형화!$G$71/hourly1!$F$8763+유형화!$G$72*hourly1!$G7828/hourly1!$F$8763+유형화!$G$74*hourly1!I7828/hourly1!$I$8763</f>
        <v>0.67275139972348386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443">
        <f>유형화!$F$71*hourly1!B7829/hourly1!$B$8763+유형화!$F$72*hourly1!C7829/hourly1!$C$8763+유형화!$F$73*hourly1!D7829/hourly1!$D$8763+유형화!$F$74*hourly1!E7829/hourly1!$E$8763</f>
        <v>82.482922868977013</v>
      </c>
      <c r="C7828" s="441">
        <f>hourly1!$F7829*유형화!$G$71/hourly1!$F$8763+유형화!$G$72*hourly1!$G7829/hourly1!$F$8763+유형화!$G$74*hourly1!I7829/hourly1!$I$8763</f>
        <v>0.93613336371094225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443">
        <f>유형화!$F$71*hourly1!B7830/hourly1!$B$8763+유형화!$F$72*hourly1!C7830/hourly1!$C$8763+유형화!$F$73*hourly1!D7830/hourly1!$D$8763+유형화!$F$74*hourly1!E7830/hourly1!$E$8763</f>
        <v>82.477917498288676</v>
      </c>
      <c r="C7829" s="441">
        <f>hourly1!$F7830*유형화!$G$71/hourly1!$F$8763+유형화!$G$72*hourly1!$G7830/hourly1!$F$8763+유형화!$G$74*hourly1!I7830/hourly1!$I$8763</f>
        <v>1.1528304447415263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443">
        <f>유형화!$F$71*hourly1!B7831/hourly1!$B$8763+유형화!$F$72*hourly1!C7831/hourly1!$C$8763+유형화!$F$73*hourly1!D7831/hourly1!$D$8763+유형화!$F$74*hourly1!E7831/hourly1!$E$8763</f>
        <v>82.498327655659892</v>
      </c>
      <c r="C7830" s="441">
        <f>hourly1!$F7831*유형화!$G$71/hourly1!$F$8763+유형화!$G$72*hourly1!$G7831/hourly1!$F$8763+유형화!$G$74*hourly1!I7831/hourly1!$I$8763</f>
        <v>1.3550294844130435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443">
        <f>유형화!$F$71*hourly1!B7832/hourly1!$B$8763+유형화!$F$72*hourly1!C7832/hourly1!$C$8763+유형화!$F$73*hourly1!D7832/hourly1!$D$8763+유형화!$F$74*hourly1!E7832/hourly1!$E$8763</f>
        <v>83.559975713400178</v>
      </c>
      <c r="C7831" s="441">
        <f>hourly1!$F7832*유형화!$G$71/hourly1!$F$8763+유형화!$G$72*hourly1!$G7832/hourly1!$F$8763+유형화!$G$74*hourly1!I7832/hourly1!$I$8763</f>
        <v>1.4788315596125201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443">
        <f>유형화!$F$71*hourly1!B7833/hourly1!$B$8763+유형화!$F$72*hourly1!C7833/hourly1!$C$8763+유형화!$F$73*hourly1!D7833/hourly1!$D$8763+유형화!$F$74*hourly1!E7833/hourly1!$E$8763</f>
        <v>90.389119375116749</v>
      </c>
      <c r="C7832" s="441">
        <f>hourly1!$F7833*유형화!$G$71/hourly1!$F$8763+유형화!$G$72*hourly1!$G7833/hourly1!$F$8763+유형화!$G$74*hourly1!I7833/hourly1!$I$8763</f>
        <v>6.0965225882581455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443">
        <f>유형화!$F$71*hourly1!B7834/hourly1!$B$8763+유형화!$F$72*hourly1!C7834/hourly1!$C$8763+유형화!$F$73*hourly1!D7834/hourly1!$D$8763+유형화!$F$74*hourly1!E7834/hourly1!$E$8763</f>
        <v>153.66648683647108</v>
      </c>
      <c r="C7833" s="441">
        <f>hourly1!$F7834*유형화!$G$71/hourly1!$F$8763+유형화!$G$72*hourly1!$G7834/hourly1!$F$8763+유형화!$G$74*hourly1!I7834/hourly1!$I$8763</f>
        <v>6.4062497231086111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443">
        <f>유형화!$F$71*hourly1!B7835/hourly1!$B$8763+유형화!$F$72*hourly1!C7835/hourly1!$C$8763+유형화!$F$73*hourly1!D7835/hourly1!$D$8763+유형화!$F$74*hourly1!E7835/hourly1!$E$8763</f>
        <v>155.83960698541568</v>
      </c>
      <c r="C7834" s="441">
        <f>hourly1!$F7835*유형화!$G$71/hourly1!$F$8763+유형화!$G$72*hourly1!$G7835/hourly1!$F$8763+유형화!$G$74*hourly1!I7835/hourly1!$I$8763</f>
        <v>6.1169988832879474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443">
        <f>유형화!$F$71*hourly1!B7836/hourly1!$B$8763+유형화!$F$72*hourly1!C7836/hourly1!$C$8763+유형화!$F$73*hourly1!D7836/hourly1!$D$8763+유형화!$F$74*hourly1!E7836/hourly1!$E$8763</f>
        <v>159.23227528766191</v>
      </c>
      <c r="C7835" s="441">
        <f>hourly1!$F7836*유형화!$G$71/hourly1!$F$8763+유형화!$G$72*hourly1!$G7836/hourly1!$F$8763+유형화!$G$74*hourly1!I7836/hourly1!$I$8763</f>
        <v>5.5905020192297386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443">
        <f>유형화!$F$71*hourly1!B7837/hourly1!$B$8763+유형화!$F$72*hourly1!C7837/hourly1!$C$8763+유형화!$F$73*hourly1!D7837/hourly1!$D$8763+유형화!$F$74*hourly1!E7837/hourly1!$E$8763</f>
        <v>160.90498652934409</v>
      </c>
      <c r="C7836" s="441">
        <f>hourly1!$F7837*유형화!$G$71/hourly1!$F$8763+유형화!$G$72*hourly1!$G7837/hourly1!$F$8763+유형화!$G$74*hourly1!I7837/hourly1!$I$8763</f>
        <v>4.8179870151444799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443">
        <f>유형화!$F$71*hourly1!B7838/hourly1!$B$8763+유형화!$F$72*hourly1!C7838/hourly1!$C$8763+유형화!$F$73*hourly1!D7838/hourly1!$D$8763+유형화!$F$74*hourly1!E7838/hourly1!$E$8763</f>
        <v>157.2959531052808</v>
      </c>
      <c r="C7837" s="441">
        <f>hourly1!$F7838*유형화!$G$71/hourly1!$F$8763+유형화!$G$72*hourly1!$G7838/hourly1!$F$8763+유형화!$G$74*hourly1!I7838/hourly1!$I$8763</f>
        <v>4.2868151984369218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443">
        <f>유형화!$F$71*hourly1!B7839/hourly1!$B$8763+유형화!$F$72*hourly1!C7839/hourly1!$C$8763+유형화!$F$73*hourly1!D7839/hourly1!$D$8763+유형화!$F$74*hourly1!E7839/hourly1!$E$8763</f>
        <v>155.02718651327152</v>
      </c>
      <c r="C7838" s="441">
        <f>hourly1!$F7839*유형화!$G$71/hourly1!$F$8763+유형화!$G$72*hourly1!$G7839/hourly1!$F$8763+유형화!$G$74*hourly1!I7839/hourly1!$I$8763</f>
        <v>3.2548072122086951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443">
        <f>유형화!$F$71*hourly1!B7840/hourly1!$B$8763+유형화!$F$72*hourly1!C7840/hourly1!$C$8763+유형화!$F$73*hourly1!D7840/hourly1!$D$8763+유형화!$F$74*hourly1!E7840/hourly1!$E$8763</f>
        <v>147.74948931184252</v>
      </c>
      <c r="C7839" s="441">
        <f>hourly1!$F7840*유형화!$G$71/hourly1!$F$8763+유형화!$G$72*hourly1!$G7840/hourly1!$F$8763+유형화!$G$74*hourly1!I7840/hourly1!$I$8763</f>
        <v>3.6027049606783708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443">
        <f>유형화!$F$71*hourly1!B7841/hourly1!$B$8763+유형화!$F$72*hourly1!C7841/hourly1!$C$8763+유형화!$F$73*hourly1!D7841/hourly1!$D$8763+유형화!$F$74*hourly1!E7841/hourly1!$E$8763</f>
        <v>150.23728896327603</v>
      </c>
      <c r="C7840" s="441">
        <f>hourly1!$F7841*유형화!$G$71/hourly1!$F$8763+유형화!$G$72*hourly1!$G7841/hourly1!$F$8763+유형화!$G$74*hourly1!I7841/hourly1!$I$8763</f>
        <v>3.5681603885896416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443">
        <f>유형화!$F$71*hourly1!B7842/hourly1!$B$8763+유형화!$F$72*hourly1!C7842/hourly1!$C$8763+유형화!$F$73*hourly1!D7842/hourly1!$D$8763+유형화!$F$74*hourly1!E7842/hourly1!$E$8763</f>
        <v>148.82464632478488</v>
      </c>
      <c r="C7841" s="441">
        <f>hourly1!$F7842*유형화!$G$71/hourly1!$F$8763+유형화!$G$72*hourly1!$G7842/hourly1!$F$8763+유형화!$G$74*hourly1!I7842/hourly1!$I$8763</f>
        <v>3.5794118205088132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443">
        <f>유형화!$F$71*hourly1!B7843/hourly1!$B$8763+유형화!$F$72*hourly1!C7843/hourly1!$C$8763+유형화!$F$73*hourly1!D7843/hourly1!$D$8763+유형화!$F$74*hourly1!E7843/hourly1!$E$8763</f>
        <v>147.45136410125204</v>
      </c>
      <c r="C7842" s="441">
        <f>hourly1!$F7843*유형화!$G$71/hourly1!$F$8763+유형화!$G$72*hourly1!$G7843/hourly1!$F$8763+유형화!$G$74*hourly1!I7843/hourly1!$I$8763</f>
        <v>3.6891644174264124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443">
        <f>유형화!$F$71*hourly1!B7844/hourly1!$B$8763+유형화!$F$72*hourly1!C7844/hourly1!$C$8763+유형화!$F$73*hourly1!D7844/hourly1!$D$8763+유형화!$F$74*hourly1!E7844/hourly1!$E$8763</f>
        <v>145.84729203243839</v>
      </c>
      <c r="C7843" s="441">
        <f>hourly1!$F7844*유형화!$G$71/hourly1!$F$8763+유형화!$G$72*hourly1!$G7844/hourly1!$F$8763+유형화!$G$74*hourly1!I7844/hourly1!$I$8763</f>
        <v>3.8042818821115532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443">
        <f>유형화!$F$71*hourly1!B7845/hourly1!$B$8763+유형화!$F$72*hourly1!C7845/hourly1!$C$8763+유형화!$F$73*hourly1!D7845/hourly1!$D$8763+유형화!$F$74*hourly1!E7845/hourly1!$E$8763</f>
        <v>152.43401649104442</v>
      </c>
      <c r="C7844" s="441">
        <f>hourly1!$F7845*유형화!$G$71/hourly1!$F$8763+유형화!$G$72*hourly1!$G7845/hourly1!$F$8763+유형화!$G$74*hourly1!I7845/hourly1!$I$8763</f>
        <v>3.4485233340513903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443">
        <f>유형화!$F$71*hourly1!B7846/hourly1!$B$8763+유형화!$F$72*hourly1!C7846/hourly1!$C$8763+유형화!$F$73*hourly1!D7846/hourly1!$D$8763+유형화!$F$74*hourly1!E7846/hourly1!$E$8763</f>
        <v>160.05935202219942</v>
      </c>
      <c r="C7845" s="441">
        <f>hourly1!$F7846*유형화!$G$71/hourly1!$F$8763+유형화!$G$72*hourly1!$G7846/hourly1!$F$8763+유형화!$G$74*hourly1!I7846/hourly1!$I$8763</f>
        <v>3.0305396210902042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443">
        <f>유형화!$F$71*hourly1!B7847/hourly1!$B$8763+유형화!$F$72*hourly1!C7847/hourly1!$C$8763+유형화!$F$73*hourly1!D7847/hourly1!$D$8763+유형화!$F$74*hourly1!E7847/hourly1!$E$8763</f>
        <v>86.182202202230485</v>
      </c>
      <c r="C7846" s="441">
        <f>hourly1!$F7847*유형화!$G$71/hourly1!$F$8763+유형화!$G$72*hourly1!$G7847/hourly1!$F$8763+유형화!$G$74*hourly1!I7847/hourly1!$I$8763</f>
        <v>3.5554463511737939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443">
        <f>유형화!$F$71*hourly1!B7848/hourly1!$B$8763+유형화!$F$72*hourly1!C7848/hourly1!$C$8763+유형화!$F$73*hourly1!D7848/hourly1!$D$8763+유형화!$F$74*hourly1!E7848/hourly1!$E$8763</f>
        <v>84.052208417228826</v>
      </c>
      <c r="C7847" s="441">
        <f>hourly1!$F7848*유형화!$G$71/hourly1!$F$8763+유형화!$G$72*hourly1!$G7848/hourly1!$F$8763+유형화!$G$74*hourly1!I7848/hourly1!$I$8763</f>
        <v>0.3659081185568363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443">
        <f>유형화!$F$71*hourly1!B7849/hourly1!$B$8763+유형화!$F$72*hourly1!C7849/hourly1!$C$8763+유형화!$F$73*hourly1!D7849/hourly1!$D$8763+유형화!$F$74*hourly1!E7849/hourly1!$E$8763</f>
        <v>81.925670044378421</v>
      </c>
      <c r="C7848" s="441">
        <f>hourly1!$F7849*유형화!$G$71/hourly1!$F$8763+유형화!$G$72*hourly1!$G7849/hourly1!$F$8763+유형화!$G$74*hourly1!I7849/hourly1!$I$8763</f>
        <v>0.33858579405062755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443">
        <f>유형화!$F$71*hourly1!B7850/hourly1!$B$8763+유형화!$F$72*hourly1!C7850/hourly1!$C$8763+유형화!$F$73*hourly1!D7850/hourly1!$D$8763+유형화!$F$74*hourly1!E7850/hourly1!$E$8763</f>
        <v>80.942453680558543</v>
      </c>
      <c r="C7849" s="441">
        <f>hourly1!$F7850*유형화!$G$71/hourly1!$F$8763+유형화!$G$72*hourly1!$G7850/hourly1!$F$8763+유형화!$G$74*hourly1!I7850/hourly1!$I$8763</f>
        <v>0.29100657443530614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443">
        <f>유형화!$F$71*hourly1!B7851/hourly1!$B$8763+유형화!$F$72*hourly1!C7851/hourly1!$C$8763+유형화!$F$73*hourly1!D7851/hourly1!$D$8763+유형화!$F$74*hourly1!E7851/hourly1!$E$8763</f>
        <v>82.301881075945531</v>
      </c>
      <c r="C7850" s="441">
        <f>hourly1!$F7851*유형화!$G$71/hourly1!$F$8763+유형화!$G$72*hourly1!$G7851/hourly1!$F$8763+유형화!$G$74*hourly1!I7851/hourly1!$I$8763</f>
        <v>0.27563548148472328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443">
        <f>유형화!$F$71*hourly1!B7852/hourly1!$B$8763+유형화!$F$72*hourly1!C7852/hourly1!$C$8763+유형화!$F$73*hourly1!D7852/hourly1!$D$8763+유형화!$F$74*hourly1!E7852/hourly1!$E$8763</f>
        <v>81.247620134779055</v>
      </c>
      <c r="C7851" s="441">
        <f>hourly1!$F7852*유형화!$G$71/hourly1!$F$8763+유형화!$G$72*hourly1!$G7852/hourly1!$F$8763+유형화!$G$74*hourly1!I7852/hourly1!$I$8763</f>
        <v>0.26432504566206155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443">
        <f>유형화!$F$71*hourly1!B7853/hourly1!$B$8763+유형화!$F$72*hourly1!C7853/hourly1!$C$8763+유형화!$F$73*hourly1!D7853/hourly1!$D$8763+유형화!$F$74*hourly1!E7853/hourly1!$E$8763</f>
        <v>80.959489004662615</v>
      </c>
      <c r="C7852" s="441">
        <f>hourly1!$F7853*유형화!$G$71/hourly1!$F$8763+유형화!$G$72*hourly1!$G7853/hourly1!$F$8763+유형화!$G$74*hourly1!I7853/hourly1!$I$8763</f>
        <v>0.27183849236540708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443">
        <f>유형화!$F$71*hourly1!B7854/hourly1!$B$8763+유형화!$F$72*hourly1!C7854/hourly1!$C$8763+유형화!$F$73*hourly1!D7854/hourly1!$D$8763+유형화!$F$74*hourly1!E7854/hourly1!$E$8763</f>
        <v>80.827026798927363</v>
      </c>
      <c r="C7853" s="441">
        <f>hourly1!$F7854*유형화!$G$71/hourly1!$F$8763+유형화!$G$72*hourly1!$G7854/hourly1!$F$8763+유형화!$G$74*hourly1!I7854/hourly1!$I$8763</f>
        <v>0.29333422688293498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443">
        <f>유형화!$F$71*hourly1!B7855/hourly1!$B$8763+유형화!$F$72*hourly1!C7855/hourly1!$C$8763+유형화!$F$73*hourly1!D7855/hourly1!$D$8763+유형화!$F$74*hourly1!E7855/hourly1!$E$8763</f>
        <v>80.56611237192881</v>
      </c>
      <c r="C7854" s="441">
        <f>hourly1!$F7855*유형화!$G$71/hourly1!$F$8763+유형화!$G$72*hourly1!$G7855/hourly1!$F$8763+유형화!$G$74*hourly1!I7855/hourly1!$I$8763</f>
        <v>0.3220853797283223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443">
        <f>유형화!$F$71*hourly1!B7856/hourly1!$B$8763+유형화!$F$72*hourly1!C7856/hourly1!$C$8763+유형화!$F$73*hourly1!D7856/hourly1!$D$8763+유형화!$F$74*hourly1!E7856/hourly1!$E$8763</f>
        <v>81.772797681271939</v>
      </c>
      <c r="C7855" s="441">
        <f>hourly1!$F7856*유형화!$G$71/hourly1!$F$8763+유형화!$G$72*hourly1!$G7856/hourly1!$F$8763+유형화!$G$74*hourly1!I7856/hourly1!$I$8763</f>
        <v>0.42926866895121618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443">
        <f>유형화!$F$71*hourly1!B7857/hourly1!$B$8763+유형화!$F$72*hourly1!C7857/hourly1!$C$8763+유형화!$F$73*hourly1!D7857/hourly1!$D$8763+유형화!$F$74*hourly1!E7857/hourly1!$E$8763</f>
        <v>88.470142728064189</v>
      </c>
      <c r="C7856" s="441">
        <f>hourly1!$F7857*유형화!$G$71/hourly1!$F$8763+유형화!$G$72*hourly1!$G7857/hourly1!$F$8763+유형화!$G$74*hourly1!I7857/hourly1!$I$8763</f>
        <v>5.0650196827207337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443">
        <f>유형화!$F$71*hourly1!B7858/hourly1!$B$8763+유형화!$F$72*hourly1!C7858/hourly1!$C$8763+유형화!$F$73*hourly1!D7858/hourly1!$D$8763+유형화!$F$74*hourly1!E7858/hourly1!$E$8763</f>
        <v>83.716559445113674</v>
      </c>
      <c r="C7857" s="441">
        <f>hourly1!$F7858*유형화!$G$71/hourly1!$F$8763+유형화!$G$72*hourly1!$G7858/hourly1!$F$8763+유형화!$G$74*hourly1!I7858/hourly1!$I$8763</f>
        <v>5.3858997681550518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443">
        <f>유형화!$F$71*hourly1!B7859/hourly1!$B$8763+유형화!$F$72*hourly1!C7859/hourly1!$C$8763+유형화!$F$73*hourly1!D7859/hourly1!$D$8763+유형화!$F$74*hourly1!E7859/hourly1!$E$8763</f>
        <v>87.58732026605125</v>
      </c>
      <c r="C7858" s="441">
        <f>hourly1!$F7859*유형화!$G$71/hourly1!$F$8763+유형화!$G$72*hourly1!$G7859/hourly1!$F$8763+유형화!$G$74*hourly1!I7859/hourly1!$I$8763</f>
        <v>5.3816211664956324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443">
        <f>유형화!$F$71*hourly1!B7860/hourly1!$B$8763+유형화!$F$72*hourly1!C7860/hourly1!$C$8763+유형화!$F$73*hourly1!D7860/hourly1!$D$8763+유형화!$F$74*hourly1!E7860/hourly1!$E$8763</f>
        <v>92.210148473710646</v>
      </c>
      <c r="C7859" s="441">
        <f>hourly1!$F7860*유형화!$G$71/hourly1!$F$8763+유형화!$G$72*hourly1!$G7860/hourly1!$F$8763+유형화!$G$74*hourly1!I7860/hourly1!$I$8763</f>
        <v>5.1207169419662213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443">
        <f>유형화!$F$71*hourly1!B7861/hourly1!$B$8763+유형화!$F$72*hourly1!C7861/hourly1!$C$8763+유형화!$F$73*hourly1!D7861/hourly1!$D$8763+유형화!$F$74*hourly1!E7861/hourly1!$E$8763</f>
        <v>96.176272217460763</v>
      </c>
      <c r="C7860" s="441">
        <f>hourly1!$F7861*유형화!$G$71/hourly1!$F$8763+유형화!$G$72*hourly1!$G7861/hourly1!$F$8763+유형화!$G$74*hourly1!I7861/hourly1!$I$8763</f>
        <v>4.9403335798695984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443">
        <f>유형화!$F$71*hourly1!B7862/hourly1!$B$8763+유형화!$F$72*hourly1!C7862/hourly1!$C$8763+유형화!$F$73*hourly1!D7862/hourly1!$D$8763+유형화!$F$74*hourly1!E7862/hourly1!$E$8763</f>
        <v>94.161657914746598</v>
      </c>
      <c r="C7861" s="441">
        <f>hourly1!$F7862*유형화!$G$71/hourly1!$F$8763+유형화!$G$72*hourly1!$G7862/hourly1!$F$8763+유형화!$G$74*hourly1!I7862/hourly1!$I$8763</f>
        <v>4.7116676206894308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443">
        <f>유형화!$F$71*hourly1!B7863/hourly1!$B$8763+유형화!$F$72*hourly1!C7863/hourly1!$C$8763+유형화!$F$73*hourly1!D7863/hourly1!$D$8763+유형화!$F$74*hourly1!E7863/hourly1!$E$8763</f>
        <v>92.836768672435312</v>
      </c>
      <c r="C7862" s="441">
        <f>hourly1!$F7863*유형화!$G$71/hourly1!$F$8763+유형화!$G$72*hourly1!$G7863/hourly1!$F$8763+유형화!$G$74*hourly1!I7863/hourly1!$I$8763</f>
        <v>3.7991323513031956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443">
        <f>유형화!$F$71*hourly1!B7864/hourly1!$B$8763+유형화!$F$72*hourly1!C7864/hourly1!$C$8763+유형화!$F$73*hourly1!D7864/hourly1!$D$8763+유형화!$F$74*hourly1!E7864/hourly1!$E$8763</f>
        <v>84.45921236125902</v>
      </c>
      <c r="C7863" s="441">
        <f>hourly1!$F7864*유형화!$G$71/hourly1!$F$8763+유형화!$G$72*hourly1!$G7864/hourly1!$F$8763+유형화!$G$74*hourly1!I7864/hourly1!$I$8763</f>
        <v>3.5262537302735217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443">
        <f>유형화!$F$71*hourly1!B7865/hourly1!$B$8763+유형화!$F$72*hourly1!C7865/hourly1!$C$8763+유형화!$F$73*hourly1!D7865/hourly1!$D$8763+유형화!$F$74*hourly1!E7865/hourly1!$E$8763</f>
        <v>86.384016828744436</v>
      </c>
      <c r="C7864" s="441">
        <f>hourly1!$F7865*유형화!$G$71/hourly1!$F$8763+유형화!$G$72*hourly1!$G7865/hourly1!$F$8763+유형화!$G$74*hourly1!I7865/hourly1!$I$8763</f>
        <v>3.1643444649233854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443">
        <f>유형화!$F$71*hourly1!B7866/hourly1!$B$8763+유형화!$F$72*hourly1!C7866/hourly1!$C$8763+유형화!$F$73*hourly1!D7866/hourly1!$D$8763+유형화!$F$74*hourly1!E7866/hourly1!$E$8763</f>
        <v>84.297142226651673</v>
      </c>
      <c r="C7865" s="441">
        <f>hourly1!$F7866*유형화!$G$71/hourly1!$F$8763+유형화!$G$72*hourly1!$G7866/hourly1!$F$8763+유형화!$G$74*hourly1!I7866/hourly1!$I$8763</f>
        <v>2.8820473533793431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443">
        <f>유형화!$F$71*hourly1!B7867/hourly1!$B$8763+유형화!$F$72*hourly1!C7867/hourly1!$C$8763+유형화!$F$73*hourly1!D7867/hourly1!$D$8763+유형화!$F$74*hourly1!E7867/hourly1!$E$8763</f>
        <v>82.852661449037754</v>
      </c>
      <c r="C7866" s="441">
        <f>hourly1!$F7867*유형화!$G$71/hourly1!$F$8763+유형화!$G$72*hourly1!$G7867/hourly1!$F$8763+유형화!$G$74*hourly1!I7867/hourly1!$I$8763</f>
        <v>2.8580760624875561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443">
        <f>유형화!$F$71*hourly1!B7868/hourly1!$B$8763+유형화!$F$72*hourly1!C7868/hourly1!$C$8763+유형화!$F$73*hourly1!D7868/hourly1!$D$8763+유형화!$F$74*hourly1!E7868/hourly1!$E$8763</f>
        <v>81.139637248934108</v>
      </c>
      <c r="C7867" s="441">
        <f>hourly1!$F7868*유형화!$G$71/hourly1!$F$8763+유형화!$G$72*hourly1!$G7868/hourly1!$F$8763+유형화!$G$74*hourly1!I7868/hourly1!$I$8763</f>
        <v>3.0072473905388861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443">
        <f>유형화!$F$71*hourly1!B7869/hourly1!$B$8763+유형화!$F$72*hourly1!C7869/hourly1!$C$8763+유형화!$F$73*hourly1!D7869/hourly1!$D$8763+유형화!$F$74*hourly1!E7869/hourly1!$E$8763</f>
        <v>87.548855905544258</v>
      </c>
      <c r="C7868" s="441">
        <f>hourly1!$F7869*유형화!$G$71/hourly1!$F$8763+유형화!$G$72*hourly1!$G7869/hourly1!$F$8763+유형화!$G$74*hourly1!I7869/hourly1!$I$8763</f>
        <v>2.6177278761874092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443">
        <f>유형화!$F$71*hourly1!B7870/hourly1!$B$8763+유형화!$F$72*hourly1!C7870/hourly1!$C$8763+유형화!$F$73*hourly1!D7870/hourly1!$D$8763+유형화!$F$74*hourly1!E7870/hourly1!$E$8763</f>
        <v>96.087704766862288</v>
      </c>
      <c r="C7869" s="441">
        <f>hourly1!$F7870*유형화!$G$71/hourly1!$F$8763+유형화!$G$72*hourly1!$G7870/hourly1!$F$8763+유형화!$G$74*hourly1!I7870/hourly1!$I$8763</f>
        <v>2.573220679950174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443">
        <f>유형화!$F$71*hourly1!B7871/hourly1!$B$8763+유형화!$F$72*hourly1!C7871/hourly1!$C$8763+유형화!$F$73*hourly1!D7871/hourly1!$D$8763+유형화!$F$74*hourly1!E7871/hourly1!$E$8763</f>
        <v>85.370388903780636</v>
      </c>
      <c r="C7870" s="441">
        <f>hourly1!$F7871*유형화!$G$71/hourly1!$F$8763+유형화!$G$72*hourly1!$G7871/hourly1!$F$8763+유형화!$G$74*hourly1!I7871/hourly1!$I$8763</f>
        <v>3.1692372408217935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443">
        <f>유형화!$F$71*hourly1!B7872/hourly1!$B$8763+유형화!$F$72*hourly1!C7872/hourly1!$C$8763+유형화!$F$73*hourly1!D7872/hourly1!$D$8763+유형화!$F$74*hourly1!E7872/hourly1!$E$8763</f>
        <v>83.615404505852382</v>
      </c>
      <c r="C7871" s="441">
        <f>hourly1!$F7872*유형화!$G$71/hourly1!$F$8763+유형화!$G$72*hourly1!$G7872/hourly1!$F$8763+유형화!$G$74*hourly1!I7872/hourly1!$I$8763</f>
        <v>0.35850261321855836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443">
        <f>유형화!$F$71*hourly1!B7873/hourly1!$B$8763+유형화!$F$72*hourly1!C7873/hourly1!$C$8763+유형화!$F$73*hourly1!D7873/hourly1!$D$8763+유형화!$F$74*hourly1!E7873/hourly1!$E$8763</f>
        <v>81.762621042192492</v>
      </c>
      <c r="C7872" s="441">
        <f>hourly1!$F7873*유형화!$G$71/hourly1!$F$8763+유형화!$G$72*hourly1!$G7873/hourly1!$F$8763+유형화!$G$74*hourly1!I7873/hourly1!$I$8763</f>
        <v>0.34722553006487838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443">
        <f>유형화!$F$71*hourly1!B7874/hourly1!$B$8763+유형화!$F$72*hourly1!C7874/hourly1!$C$8763+유형화!$F$73*hourly1!D7874/hourly1!$D$8763+유형화!$F$74*hourly1!E7874/hourly1!$E$8763</f>
        <v>80.977979488616427</v>
      </c>
      <c r="C7873" s="441">
        <f>hourly1!$F7874*유형화!$G$71/hourly1!$F$8763+유형화!$G$72*hourly1!$G7874/hourly1!$F$8763+유형화!$G$74*hourly1!I7874/hourly1!$I$8763</f>
        <v>0.29084187289175256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443">
        <f>유형화!$F$71*hourly1!B7875/hourly1!$B$8763+유형화!$F$72*hourly1!C7875/hourly1!$C$8763+유형화!$F$73*hourly1!D7875/hourly1!$D$8763+유형화!$F$74*hourly1!E7875/hourly1!$E$8763</f>
        <v>86.570684923865926</v>
      </c>
      <c r="C7874" s="441">
        <f>hourly1!$F7875*유형화!$G$71/hourly1!$F$8763+유형화!$G$72*hourly1!$G7875/hourly1!$F$8763+유형화!$G$74*hourly1!I7875/hourly1!$I$8763</f>
        <v>0.25349403929570852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443">
        <f>유형화!$F$71*hourly1!B7876/hourly1!$B$8763+유형화!$F$72*hourly1!C7876/hourly1!$C$8763+유형화!$F$73*hourly1!D7876/hourly1!$D$8763+유형화!$F$74*hourly1!E7876/hourly1!$E$8763</f>
        <v>86.819735295151531</v>
      </c>
      <c r="C7875" s="441">
        <f>hourly1!$F7876*유형화!$G$71/hourly1!$F$8763+유형화!$G$72*hourly1!$G7876/hourly1!$F$8763+유형화!$G$74*hourly1!I7876/hourly1!$I$8763</f>
        <v>0.25627128572121149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443">
        <f>유형화!$F$71*hourly1!B7877/hourly1!$B$8763+유형화!$F$72*hourly1!C7877/hourly1!$C$8763+유형화!$F$73*hourly1!D7877/hourly1!$D$8763+유형화!$F$74*hourly1!E7877/hourly1!$E$8763</f>
        <v>87.521307200164429</v>
      </c>
      <c r="C7876" s="441">
        <f>hourly1!$F7877*유형화!$G$71/hourly1!$F$8763+유형화!$G$72*hourly1!$G7877/hourly1!$F$8763+유형화!$G$74*hourly1!I7877/hourly1!$I$8763</f>
        <v>0.39015684301333442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443">
        <f>유형화!$F$71*hourly1!B7878/hourly1!$B$8763+유형화!$F$72*hourly1!C7878/hourly1!$C$8763+유형화!$F$73*hourly1!D7878/hourly1!$D$8763+유형화!$F$74*hourly1!E7878/hourly1!$E$8763</f>
        <v>87.808177507740041</v>
      </c>
      <c r="C7877" s="441">
        <f>hourly1!$F7878*유형화!$G$71/hourly1!$F$8763+유형화!$G$72*hourly1!$G7878/hourly1!$F$8763+유형화!$G$74*hourly1!I7878/hourly1!$I$8763</f>
        <v>0.74599252670067007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443">
        <f>유형화!$F$71*hourly1!B7879/hourly1!$B$8763+유형화!$F$72*hourly1!C7879/hourly1!$C$8763+유형화!$F$73*hourly1!D7879/hourly1!$D$8763+유형화!$F$74*hourly1!E7879/hourly1!$E$8763</f>
        <v>88.214873356036549</v>
      </c>
      <c r="C7878" s="441">
        <f>hourly1!$F7879*유형화!$G$71/hourly1!$F$8763+유형화!$G$72*hourly1!$G7879/hourly1!$F$8763+유형화!$G$74*hourly1!I7879/hourly1!$I$8763</f>
        <v>1.1003691220818772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443">
        <f>유형화!$F$71*hourly1!B7880/hourly1!$B$8763+유형화!$F$72*hourly1!C7880/hourly1!$C$8763+유형화!$F$73*hourly1!D7880/hourly1!$D$8763+유형화!$F$74*hourly1!E7880/hourly1!$E$8763</f>
        <v>89.453472643452315</v>
      </c>
      <c r="C7879" s="441">
        <f>hourly1!$F7880*유형화!$G$71/hourly1!$F$8763+유형화!$G$72*hourly1!$G7880/hourly1!$F$8763+유형화!$G$74*hourly1!I7880/hourly1!$I$8763</f>
        <v>1.41891197375638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443">
        <f>유형화!$F$71*hourly1!B7881/hourly1!$B$8763+유형화!$F$72*hourly1!C7881/hourly1!$C$8763+유형화!$F$73*hourly1!D7881/hourly1!$D$8763+유형화!$F$74*hourly1!E7881/hourly1!$E$8763</f>
        <v>96.636656222616125</v>
      </c>
      <c r="C7880" s="441">
        <f>hourly1!$F7881*유형화!$G$71/hourly1!$F$8763+유형화!$G$72*hourly1!$G7881/hourly1!$F$8763+유형화!$G$74*hourly1!I7881/hourly1!$I$8763</f>
        <v>6.3016344681148793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443">
        <f>유형화!$F$71*hourly1!B7882/hourly1!$B$8763+유형화!$F$72*hourly1!C7882/hourly1!$C$8763+유형화!$F$73*hourly1!D7882/hourly1!$D$8763+유형화!$F$74*hourly1!E7882/hourly1!$E$8763</f>
        <v>246.09719770613614</v>
      </c>
      <c r="C7881" s="441">
        <f>hourly1!$F7882*유형화!$G$71/hourly1!$F$8763+유형화!$G$72*hourly1!$G7882/hourly1!$F$8763+유형화!$G$74*hourly1!I7882/hourly1!$I$8763</f>
        <v>6.4921996723570334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443">
        <f>유형화!$F$71*hourly1!B7883/hourly1!$B$8763+유형화!$F$72*hourly1!C7883/hourly1!$C$8763+유형화!$F$73*hourly1!D7883/hourly1!$D$8763+유형화!$F$74*hourly1!E7883/hourly1!$E$8763</f>
        <v>386.7041583383666</v>
      </c>
      <c r="C7882" s="441">
        <f>hourly1!$F7883*유형화!$G$71/hourly1!$F$8763+유형화!$G$72*hourly1!$G7883/hourly1!$F$8763+유형화!$G$74*hourly1!I7883/hourly1!$I$8763</f>
        <v>6.100779480362112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443">
        <f>유형화!$F$71*hourly1!B7884/hourly1!$B$8763+유형화!$F$72*hourly1!C7884/hourly1!$C$8763+유형화!$F$73*hourly1!D7884/hourly1!$D$8763+유형화!$F$74*hourly1!E7884/hourly1!$E$8763</f>
        <v>473.56224079684205</v>
      </c>
      <c r="C7883" s="441">
        <f>hourly1!$F7884*유형화!$G$71/hourly1!$F$8763+유형화!$G$72*hourly1!$G7884/hourly1!$F$8763+유형화!$G$74*hourly1!I7884/hourly1!$I$8763</f>
        <v>5.5044839698953725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443">
        <f>유형화!$F$71*hourly1!B7885/hourly1!$B$8763+유형화!$F$72*hourly1!C7885/hourly1!$C$8763+유형화!$F$73*hourly1!D7885/hourly1!$D$8763+유형화!$F$74*hourly1!E7885/hourly1!$E$8763</f>
        <v>557.80246620838545</v>
      </c>
      <c r="C7884" s="441">
        <f>hourly1!$F7885*유형화!$G$71/hourly1!$F$8763+유형화!$G$72*hourly1!$G7885/hourly1!$F$8763+유형화!$G$74*hourly1!I7885/hourly1!$I$8763</f>
        <v>4.981406906590899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443">
        <f>유형화!$F$71*hourly1!B7886/hourly1!$B$8763+유형화!$F$72*hourly1!C7886/hourly1!$C$8763+유형화!$F$73*hourly1!D7886/hourly1!$D$8763+유형화!$F$74*hourly1!E7886/hourly1!$E$8763</f>
        <v>469.56506151209203</v>
      </c>
      <c r="C7885" s="441">
        <f>hourly1!$F7886*유형화!$G$71/hourly1!$F$8763+유형화!$G$72*hourly1!$G7886/hourly1!$F$8763+유형화!$G$74*hourly1!I7886/hourly1!$I$8763</f>
        <v>4.5007334563703845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443">
        <f>유형화!$F$71*hourly1!B7887/hourly1!$B$8763+유형화!$F$72*hourly1!C7887/hourly1!$C$8763+유형화!$F$73*hourly1!D7887/hourly1!$D$8763+유형화!$F$74*hourly1!E7887/hourly1!$E$8763</f>
        <v>271.83618560562729</v>
      </c>
      <c r="C7886" s="441">
        <f>hourly1!$F7887*유형화!$G$71/hourly1!$F$8763+유형화!$G$72*hourly1!$G7887/hourly1!$F$8763+유형화!$G$74*hourly1!I7887/hourly1!$I$8763</f>
        <v>3.7237704797085081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443">
        <f>유형화!$F$71*hourly1!B7888/hourly1!$B$8763+유형화!$F$72*hourly1!C7888/hourly1!$C$8763+유형화!$F$73*hourly1!D7888/hourly1!$D$8763+유형화!$F$74*hourly1!E7888/hourly1!$E$8763</f>
        <v>374.2737538667302</v>
      </c>
      <c r="C7887" s="441">
        <f>hourly1!$F7888*유형화!$G$71/hourly1!$F$8763+유형화!$G$72*hourly1!$G7888/hourly1!$F$8763+유형화!$G$74*hourly1!I7888/hourly1!$I$8763</f>
        <v>3.9637205564234383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443">
        <f>유형화!$F$71*hourly1!B7889/hourly1!$B$8763+유형화!$F$72*hourly1!C7889/hourly1!$C$8763+유형화!$F$73*hourly1!D7889/hourly1!$D$8763+유형화!$F$74*hourly1!E7889/hourly1!$E$8763</f>
        <v>541.58856670311263</v>
      </c>
      <c r="C7888" s="441">
        <f>hourly1!$F7889*유형화!$G$71/hourly1!$F$8763+유형화!$G$72*hourly1!$G7889/hourly1!$F$8763+유형화!$G$74*hourly1!I7889/hourly1!$I$8763</f>
        <v>3.8928802758419923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443">
        <f>유형화!$F$71*hourly1!B7890/hourly1!$B$8763+유형화!$F$72*hourly1!C7890/hourly1!$C$8763+유형화!$F$73*hourly1!D7890/hourly1!$D$8763+유형화!$F$74*hourly1!E7890/hourly1!$E$8763</f>
        <v>456.11362893367601</v>
      </c>
      <c r="C7889" s="441">
        <f>hourly1!$F7890*유형화!$G$71/hourly1!$F$8763+유형화!$G$72*hourly1!$G7890/hourly1!$F$8763+유형화!$G$74*hourly1!I7890/hourly1!$I$8763</f>
        <v>3.8823353747342919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443">
        <f>유형화!$F$71*hourly1!B7891/hourly1!$B$8763+유형화!$F$72*hourly1!C7891/hourly1!$C$8763+유형화!$F$73*hourly1!D7891/hourly1!$D$8763+유형화!$F$74*hourly1!E7891/hourly1!$E$8763</f>
        <v>399.91022218795956</v>
      </c>
      <c r="C7890" s="441">
        <f>hourly1!$F7891*유형화!$G$71/hourly1!$F$8763+유형화!$G$72*hourly1!$G7891/hourly1!$F$8763+유형화!$G$74*hourly1!I7891/hourly1!$I$8763</f>
        <v>4.0265984027358277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443">
        <f>유형화!$F$71*hourly1!B7892/hourly1!$B$8763+유형화!$F$72*hourly1!C7892/hourly1!$C$8763+유형화!$F$73*hourly1!D7892/hourly1!$D$8763+유형화!$F$74*hourly1!E7892/hourly1!$E$8763</f>
        <v>231.84475068628961</v>
      </c>
      <c r="C7891" s="441">
        <f>hourly1!$F7892*유형화!$G$71/hourly1!$F$8763+유형화!$G$72*hourly1!$G7892/hourly1!$F$8763+유형화!$G$74*hourly1!I7892/hourly1!$I$8763</f>
        <v>4.10388466268956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443">
        <f>유형화!$F$71*hourly1!B7893/hourly1!$B$8763+유형화!$F$72*hourly1!C7893/hourly1!$C$8763+유형화!$F$73*hourly1!D7893/hourly1!$D$8763+유형화!$F$74*hourly1!E7893/hourly1!$E$8763</f>
        <v>154.804377087577</v>
      </c>
      <c r="C7892" s="441">
        <f>hourly1!$F7893*유형화!$G$71/hourly1!$F$8763+유형화!$G$72*hourly1!$G7893/hourly1!$F$8763+유형화!$G$74*hourly1!I7893/hourly1!$I$8763</f>
        <v>3.8028805848845888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443">
        <f>유형화!$F$71*hourly1!B7894/hourly1!$B$8763+유형화!$F$72*hourly1!C7894/hourly1!$C$8763+유형화!$F$73*hourly1!D7894/hourly1!$D$8763+유형화!$F$74*hourly1!E7894/hourly1!$E$8763</f>
        <v>163.4515903283239</v>
      </c>
      <c r="C7893" s="441">
        <f>hourly1!$F7894*유형화!$G$71/hourly1!$F$8763+유형화!$G$72*hourly1!$G7894/hourly1!$F$8763+유형화!$G$74*hourly1!I7894/hourly1!$I$8763</f>
        <v>3.7678923010159626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443">
        <f>유형화!$F$71*hourly1!B7895/hourly1!$B$8763+유형화!$F$72*hourly1!C7895/hourly1!$C$8763+유형화!$F$73*hourly1!D7895/hourly1!$D$8763+유형화!$F$74*hourly1!E7895/hourly1!$E$8763</f>
        <v>88.205969318201525</v>
      </c>
      <c r="C7894" s="441">
        <f>hourly1!$F7895*유형화!$G$71/hourly1!$F$8763+유형화!$G$72*hourly1!$G7895/hourly1!$F$8763+유형화!$G$74*hourly1!I7895/hourly1!$I$8763</f>
        <v>4.4930172860808417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443">
        <f>유형화!$F$71*hourly1!B7896/hourly1!$B$8763+유형화!$F$72*hourly1!C7896/hourly1!$C$8763+유형화!$F$73*hourly1!D7896/hourly1!$D$8763+유형화!$F$74*hourly1!E7896/hourly1!$E$8763</f>
        <v>86.937633981421072</v>
      </c>
      <c r="C7895" s="441">
        <f>hourly1!$F7896*유형화!$G$71/hourly1!$F$8763+유형화!$G$72*hourly1!$G7896/hourly1!$F$8763+유형화!$G$74*hourly1!I7896/hourly1!$I$8763</f>
        <v>0.40194682957473754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443">
        <f>유형화!$F$71*hourly1!B7897/hourly1!$B$8763+유형화!$F$72*hourly1!C7897/hourly1!$C$8763+유형화!$F$73*hourly1!D7897/hourly1!$D$8763+유형화!$F$74*hourly1!E7897/hourly1!$E$8763</f>
        <v>85.498736846487944</v>
      </c>
      <c r="C7896" s="441">
        <f>hourly1!$F7897*유형화!$G$71/hourly1!$F$8763+유형화!$G$72*hourly1!$G7897/hourly1!$F$8763+유형화!$G$74*hourly1!I7897/hourly1!$I$8763</f>
        <v>0.36124850813521853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443">
        <f>유형화!$F$71*hourly1!B7898/hourly1!$B$8763+유형화!$F$72*hourly1!C7898/hourly1!$C$8763+유형화!$F$73*hourly1!D7898/hourly1!$D$8763+유형화!$F$74*hourly1!E7898/hourly1!$E$8763</f>
        <v>85.210556018193017</v>
      </c>
      <c r="C7897" s="441">
        <f>hourly1!$F7898*유형화!$G$71/hourly1!$F$8763+유형화!$G$72*hourly1!$G7898/hourly1!$F$8763+유형화!$G$74*hourly1!I7898/hourly1!$I$8763</f>
        <v>0.73609776007324257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443">
        <f>유형화!$F$71*hourly1!B7899/hourly1!$B$8763+유형화!$F$72*hourly1!C7899/hourly1!$C$8763+유형화!$F$73*hourly1!D7899/hourly1!$D$8763+유형화!$F$74*hourly1!E7899/hourly1!$E$8763</f>
        <v>85.890921456861562</v>
      </c>
      <c r="C7898" s="441">
        <f>hourly1!$F7899*유형화!$G$71/hourly1!$F$8763+유형화!$G$72*hourly1!$G7899/hourly1!$F$8763+유형화!$G$74*hourly1!I7899/hourly1!$I$8763</f>
        <v>1.1240025807574872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443">
        <f>유형화!$F$71*hourly1!B7900/hourly1!$B$8763+유형화!$F$72*hourly1!C7900/hourly1!$C$8763+유형화!$F$73*hourly1!D7900/hourly1!$D$8763+유형화!$F$74*hourly1!E7900/hourly1!$E$8763</f>
        <v>86.32257779951874</v>
      </c>
      <c r="C7899" s="441">
        <f>hourly1!$F7900*유형화!$G$71/hourly1!$F$8763+유형화!$G$72*hourly1!$G7900/hourly1!$F$8763+유형화!$G$74*hourly1!I7900/hourly1!$I$8763</f>
        <v>1.5438961888270026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443">
        <f>유형화!$F$71*hourly1!B7901/hourly1!$B$8763+유형화!$F$72*hourly1!C7901/hourly1!$C$8763+유형화!$F$73*hourly1!D7901/hourly1!$D$8763+유형화!$F$74*hourly1!E7901/hourly1!$E$8763</f>
        <v>86.897029404824622</v>
      </c>
      <c r="C7900" s="441">
        <f>hourly1!$F7901*유형화!$G$71/hourly1!$F$8763+유형화!$G$72*hourly1!$G7901/hourly1!$F$8763+유형화!$G$74*hourly1!I7901/hourly1!$I$8763</f>
        <v>1.8919055171347265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443">
        <f>유형화!$F$71*hourly1!B7902/hourly1!$B$8763+유형화!$F$72*hourly1!C7902/hourly1!$C$8763+유형화!$F$73*hourly1!D7902/hourly1!$D$8763+유형화!$F$74*hourly1!E7902/hourly1!$E$8763</f>
        <v>87.308839642299887</v>
      </c>
      <c r="C7901" s="441">
        <f>hourly1!$F7902*유형화!$G$71/hourly1!$F$8763+유형화!$G$72*hourly1!$G7902/hourly1!$F$8763+유형화!$G$74*hourly1!I7902/hourly1!$I$8763</f>
        <v>2.1781456418470091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443">
        <f>유형화!$F$71*hourly1!B7903/hourly1!$B$8763+유형화!$F$72*hourly1!C7903/hourly1!$C$8763+유형화!$F$73*hourly1!D7903/hourly1!$D$8763+유형화!$F$74*hourly1!E7903/hourly1!$E$8763</f>
        <v>87.788293483083223</v>
      </c>
      <c r="C7902" s="441">
        <f>hourly1!$F7903*유형화!$G$71/hourly1!$F$8763+유형화!$G$72*hourly1!$G7903/hourly1!$F$8763+유형화!$G$74*hourly1!I7903/hourly1!$I$8763</f>
        <v>2.4475017965437078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443">
        <f>유형화!$F$71*hourly1!B7904/hourly1!$B$8763+유형화!$F$72*hourly1!C7904/hourly1!$C$8763+유형화!$F$73*hourly1!D7904/hourly1!$D$8763+유형화!$F$74*hourly1!E7904/hourly1!$E$8763</f>
        <v>89.163706235980314</v>
      </c>
      <c r="C7903" s="441">
        <f>hourly1!$F7904*유형화!$G$71/hourly1!$F$8763+유형화!$G$72*hourly1!$G7904/hourly1!$F$8763+유형화!$G$74*hourly1!I7904/hourly1!$I$8763</f>
        <v>2.699683570439793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443">
        <f>유형화!$F$71*hourly1!B7905/hourly1!$B$8763+유형화!$F$72*hourly1!C7905/hourly1!$C$8763+유형화!$F$73*hourly1!D7905/hourly1!$D$8763+유형화!$F$74*hourly1!E7905/hourly1!$E$8763</f>
        <v>96.607372908115579</v>
      </c>
      <c r="C7904" s="441">
        <f>hourly1!$F7905*유형화!$G$71/hourly1!$F$8763+유형화!$G$72*hourly1!$G7905/hourly1!$F$8763+유형화!$G$74*hourly1!I7905/hourly1!$I$8763</f>
        <v>7.4877447622590738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443">
        <f>유형화!$F$71*hourly1!B7906/hourly1!$B$8763+유형화!$F$72*hourly1!C7906/hourly1!$C$8763+유형화!$F$73*hourly1!D7906/hourly1!$D$8763+유형화!$F$74*hourly1!E7906/hourly1!$E$8763</f>
        <v>247.69917702279571</v>
      </c>
      <c r="C7905" s="441">
        <f>hourly1!$F7906*유형화!$G$71/hourly1!$F$8763+유형화!$G$72*hourly1!$G7906/hourly1!$F$8763+유형화!$G$74*hourly1!I7906/hourly1!$I$8763</f>
        <v>7.5925068902788171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443">
        <f>유형화!$F$71*hourly1!B7907/hourly1!$B$8763+유형화!$F$72*hourly1!C7907/hourly1!$C$8763+유형화!$F$73*hourly1!D7907/hourly1!$D$8763+유형화!$F$74*hourly1!E7907/hourly1!$E$8763</f>
        <v>386.49117886759075</v>
      </c>
      <c r="C7906" s="441">
        <f>hourly1!$F7907*유형화!$G$71/hourly1!$F$8763+유형화!$G$72*hourly1!$G7907/hourly1!$F$8763+유형화!$G$74*hourly1!I7907/hourly1!$I$8763</f>
        <v>6.7943632708594661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443">
        <f>유형화!$F$71*hourly1!B7908/hourly1!$B$8763+유형화!$F$72*hourly1!C7908/hourly1!$C$8763+유형화!$F$73*hourly1!D7908/hourly1!$D$8763+유형화!$F$74*hourly1!E7908/hourly1!$E$8763</f>
        <v>470.6983914138745</v>
      </c>
      <c r="C7907" s="441">
        <f>hourly1!$F7908*유형화!$G$71/hourly1!$F$8763+유형화!$G$72*hourly1!$G7908/hourly1!$F$8763+유형화!$G$74*hourly1!I7908/hourly1!$I$8763</f>
        <v>5.770575989840645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443">
        <f>유형화!$F$71*hourly1!B7909/hourly1!$B$8763+유형화!$F$72*hourly1!C7909/hourly1!$C$8763+유형화!$F$73*hourly1!D7909/hourly1!$D$8763+유형화!$F$74*hourly1!E7909/hourly1!$E$8763</f>
        <v>553.02105741874016</v>
      </c>
      <c r="C7908" s="441">
        <f>hourly1!$F7909*유형화!$G$71/hourly1!$F$8763+유형화!$G$72*hourly1!$G7909/hourly1!$F$8763+유형화!$G$74*hourly1!I7909/hourly1!$I$8763</f>
        <v>4.9269420587849009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443">
        <f>유형화!$F$71*hourly1!B7910/hourly1!$B$8763+유형화!$F$72*hourly1!C7910/hourly1!$C$8763+유형화!$F$73*hourly1!D7910/hourly1!$D$8763+유형화!$F$74*hourly1!E7910/hourly1!$E$8763</f>
        <v>463.65428752128338</v>
      </c>
      <c r="C7909" s="441">
        <f>hourly1!$F7910*유형화!$G$71/hourly1!$F$8763+유형화!$G$72*hourly1!$G7910/hourly1!$F$8763+유형화!$G$74*hourly1!I7910/hourly1!$I$8763</f>
        <v>4.2303550120487925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443">
        <f>유형화!$F$71*hourly1!B7911/hourly1!$B$8763+유형화!$F$72*hourly1!C7911/hourly1!$C$8763+유형화!$F$73*hourly1!D7911/hourly1!$D$8763+유형화!$F$74*hourly1!E7911/hourly1!$E$8763</f>
        <v>264.90075156375508</v>
      </c>
      <c r="C7910" s="441">
        <f>hourly1!$F7911*유형화!$G$71/hourly1!$F$8763+유형화!$G$72*hourly1!$G7911/hourly1!$F$8763+유형화!$G$74*hourly1!I7911/hourly1!$I$8763</f>
        <v>3.1260621501836883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443">
        <f>유형화!$F$71*hourly1!B7912/hourly1!$B$8763+유형화!$F$72*hourly1!C7912/hourly1!$C$8763+유형화!$F$73*hourly1!D7912/hourly1!$D$8763+유형화!$F$74*hourly1!E7912/hourly1!$E$8763</f>
        <v>367.05897179311791</v>
      </c>
      <c r="C7911" s="441">
        <f>hourly1!$F7912*유형화!$G$71/hourly1!$F$8763+유형화!$G$72*hourly1!$G7912/hourly1!$F$8763+유형화!$G$74*hourly1!I7912/hourly1!$I$8763</f>
        <v>3.3235701066423124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443">
        <f>유형화!$F$71*hourly1!B7913/hourly1!$B$8763+유형화!$F$72*hourly1!C7913/hourly1!$C$8763+유형화!$F$73*hourly1!D7913/hourly1!$D$8763+유형화!$F$74*hourly1!E7913/hourly1!$E$8763</f>
        <v>534.44668482001794</v>
      </c>
      <c r="C7912" s="441">
        <f>hourly1!$F7913*유형화!$G$71/hourly1!$F$8763+유형화!$G$72*hourly1!$G7913/hourly1!$F$8763+유형화!$G$74*hourly1!I7913/hourly1!$I$8763</f>
        <v>3.2155910833787251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443">
        <f>유형화!$F$71*hourly1!B7914/hourly1!$B$8763+유형화!$F$72*hourly1!C7914/hourly1!$C$8763+유형화!$F$73*hourly1!D7914/hourly1!$D$8763+유형화!$F$74*hourly1!E7914/hourly1!$E$8763</f>
        <v>450.23891162357404</v>
      </c>
      <c r="C7913" s="441">
        <f>hourly1!$F7914*유형화!$G$71/hourly1!$F$8763+유형화!$G$72*hourly1!$G7914/hourly1!$F$8763+유형화!$G$74*hourly1!I7914/hourly1!$I$8763</f>
        <v>3.3379465017214276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443">
        <f>유형화!$F$71*hourly1!B7915/hourly1!$B$8763+유형화!$F$72*hourly1!C7915/hourly1!$C$8763+유형화!$F$73*hourly1!D7915/hourly1!$D$8763+유형화!$F$74*hourly1!E7915/hourly1!$E$8763</f>
        <v>395.80099771027056</v>
      </c>
      <c r="C7914" s="441">
        <f>hourly1!$F7915*유형화!$G$71/hourly1!$F$8763+유형화!$G$72*hourly1!$G7915/hourly1!$F$8763+유형화!$G$74*hourly1!I7915/hourly1!$I$8763</f>
        <v>3.7179878546016663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443">
        <f>유형화!$F$71*hourly1!B7916/hourly1!$B$8763+유형화!$F$72*hourly1!C7916/hourly1!$C$8763+유형화!$F$73*hourly1!D7916/hourly1!$D$8763+유형화!$F$74*hourly1!E7916/hourly1!$E$8763</f>
        <v>229.84371155559379</v>
      </c>
      <c r="C7915" s="441">
        <f>hourly1!$F7916*유형화!$G$71/hourly1!$F$8763+유형화!$G$72*hourly1!$G7916/hourly1!$F$8763+유형화!$G$74*hourly1!I7916/hourly1!$I$8763</f>
        <v>4.1126079016586923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443">
        <f>유형화!$F$71*hourly1!B7917/hourly1!$B$8763+유형화!$F$72*hourly1!C7917/hourly1!$C$8763+유형화!$F$73*hourly1!D7917/hourly1!$D$8763+유형화!$F$74*hourly1!E7917/hourly1!$E$8763</f>
        <v>154.42275075213144</v>
      </c>
      <c r="C7916" s="441">
        <f>hourly1!$F7917*유형화!$G$71/hourly1!$F$8763+유형화!$G$72*hourly1!$G7917/hourly1!$F$8763+유형화!$G$74*hourly1!I7917/hourly1!$I$8763</f>
        <v>3.7827054341350839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443">
        <f>유형화!$F$71*hourly1!B7918/hourly1!$B$8763+유형화!$F$72*hourly1!C7918/hourly1!$C$8763+유형화!$F$73*hourly1!D7918/hourly1!$D$8763+유형화!$F$74*hourly1!E7918/hourly1!$E$8763</f>
        <v>163.19219742025615</v>
      </c>
      <c r="C7917" s="441">
        <f>hourly1!$F7918*유형화!$G$71/hourly1!$F$8763+유형화!$G$72*hourly1!$G7918/hourly1!$F$8763+유형화!$G$74*hourly1!I7918/hourly1!$I$8763</f>
        <v>3.7744690834918617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443">
        <f>유형화!$F$71*hourly1!B7919/hourly1!$B$8763+유형화!$F$72*hourly1!C7919/hourly1!$C$8763+유형화!$F$73*hourly1!D7919/hourly1!$D$8763+유형화!$F$74*hourly1!E7919/hourly1!$E$8763</f>
        <v>88.262104360873906</v>
      </c>
      <c r="C7918" s="441">
        <f>hourly1!$F7919*유형화!$G$71/hourly1!$F$8763+유형화!$G$72*hourly1!$G7919/hourly1!$F$8763+유형화!$G$74*hourly1!I7919/hourly1!$I$8763</f>
        <v>4.4906978201974175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443">
        <f>유형화!$F$71*hourly1!B7920/hourly1!$B$8763+유형화!$F$72*hourly1!C7920/hourly1!$C$8763+유형화!$F$73*hourly1!D7920/hourly1!$D$8763+유형화!$F$74*hourly1!E7920/hourly1!$E$8763</f>
        <v>86.927357803720056</v>
      </c>
      <c r="C7919" s="441">
        <f>hourly1!$F7920*유형화!$G$71/hourly1!$F$8763+유형화!$G$72*hourly1!$G7920/hourly1!$F$8763+유형화!$G$74*hourly1!I7920/hourly1!$I$8763</f>
        <v>0.40201456581337869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443">
        <f>유형화!$F$71*hourly1!B7921/hourly1!$B$8763+유형화!$F$72*hourly1!C7921/hourly1!$C$8763+유형화!$F$73*hourly1!D7921/hourly1!$D$8763+유형화!$F$74*hourly1!E7921/hourly1!$E$8763</f>
        <v>85.449052854484918</v>
      </c>
      <c r="C7920" s="441">
        <f>hourly1!$F7921*유형화!$G$71/hourly1!$F$8763+유형화!$G$72*hourly1!$G7921/hourly1!$F$8763+유형화!$G$74*hourly1!I7921/hourly1!$I$8763</f>
        <v>0.35586611505615906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443">
        <f>유형화!$F$71*hourly1!B7922/hourly1!$B$8763+유형화!$F$72*hourly1!C7922/hourly1!$C$8763+유형화!$F$73*hourly1!D7922/hourly1!$D$8763+유형화!$F$74*hourly1!E7922/hourly1!$E$8763</f>
        <v>85.119241182671374</v>
      </c>
      <c r="C7921" s="441">
        <f>hourly1!$F7922*유형화!$G$71/hourly1!$F$8763+유형화!$G$72*hourly1!$G7922/hourly1!$F$8763+유형화!$G$74*hourly1!I7922/hourly1!$I$8763</f>
        <v>0.69449940170094659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443">
        <f>유형화!$F$71*hourly1!B7923/hourly1!$B$8763+유형화!$F$72*hourly1!C7923/hourly1!$C$8763+유형화!$F$73*hourly1!D7923/hourly1!$D$8763+유형화!$F$74*hourly1!E7923/hourly1!$E$8763</f>
        <v>85.946179611676669</v>
      </c>
      <c r="C7922" s="441">
        <f>hourly1!$F7923*유형화!$G$71/hourly1!$F$8763+유형화!$G$72*hourly1!$G7923/hourly1!$F$8763+유형화!$G$74*hourly1!I7923/hourly1!$I$8763</f>
        <v>1.124824996933355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443">
        <f>유형화!$F$71*hourly1!B7924/hourly1!$B$8763+유형화!$F$72*hourly1!C7924/hourly1!$C$8763+유형화!$F$73*hourly1!D7924/hourly1!$D$8763+유형화!$F$74*hourly1!E7924/hourly1!$E$8763</f>
        <v>86.590156574233092</v>
      </c>
      <c r="C7923" s="441">
        <f>hourly1!$F7924*유형화!$G$71/hourly1!$F$8763+유형화!$G$72*hourly1!$G7924/hourly1!$F$8763+유형화!$G$74*hourly1!I7924/hourly1!$I$8763</f>
        <v>1.5974296481913743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443">
        <f>유형화!$F$71*hourly1!B7925/hourly1!$B$8763+유형화!$F$72*hourly1!C7925/hourly1!$C$8763+유형화!$F$73*hourly1!D7925/hourly1!$D$8763+유형화!$F$74*hourly1!E7925/hourly1!$E$8763</f>
        <v>87.396940802322817</v>
      </c>
      <c r="C7924" s="441">
        <f>hourly1!$F7925*유형화!$G$71/hourly1!$F$8763+유형화!$G$72*hourly1!$G7925/hourly1!$F$8763+유형화!$G$74*hourly1!I7925/hourly1!$I$8763</f>
        <v>2.0191007715939682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443">
        <f>유형화!$F$71*hourly1!B7926/hourly1!$B$8763+유형화!$F$72*hourly1!C7926/hourly1!$C$8763+유형화!$F$73*hourly1!D7926/hourly1!$D$8763+유형화!$F$74*hourly1!E7926/hourly1!$E$8763</f>
        <v>87.739363140644073</v>
      </c>
      <c r="C7925" s="441">
        <f>hourly1!$F7926*유형화!$G$71/hourly1!$F$8763+유형화!$G$72*hourly1!$G7926/hourly1!$F$8763+유형화!$G$74*hourly1!I7926/hourly1!$I$8763</f>
        <v>2.3017801047245539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443">
        <f>유형화!$F$71*hourly1!B7927/hourly1!$B$8763+유형화!$F$72*hourly1!C7927/hourly1!$C$8763+유형화!$F$73*hourly1!D7927/hourly1!$D$8763+유형화!$F$74*hourly1!E7927/hourly1!$E$8763</f>
        <v>88.189140252374642</v>
      </c>
      <c r="C7926" s="441">
        <f>hourly1!$F7927*유형화!$G$71/hourly1!$F$8763+유형화!$G$72*hourly1!$G7927/hourly1!$F$8763+유형화!$G$74*hourly1!I7927/hourly1!$I$8763</f>
        <v>2.5922153887825847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443">
        <f>유형화!$F$71*hourly1!B7928/hourly1!$B$8763+유형화!$F$72*hourly1!C7928/hourly1!$C$8763+유형화!$F$73*hourly1!D7928/hourly1!$D$8763+유형화!$F$74*hourly1!E7928/hourly1!$E$8763</f>
        <v>89.744021140094361</v>
      </c>
      <c r="C7927" s="441">
        <f>hourly1!$F7928*유형화!$G$71/hourly1!$F$8763+유형화!$G$72*hourly1!$G7928/hourly1!$F$8763+유형화!$G$74*hourly1!I7928/hourly1!$I$8763</f>
        <v>2.8892818504875675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443">
        <f>유형화!$F$71*hourly1!B7929/hourly1!$B$8763+유형화!$F$72*hourly1!C7929/hourly1!$C$8763+유형화!$F$73*hourly1!D7929/hourly1!$D$8763+유형화!$F$74*hourly1!E7929/hourly1!$E$8763</f>
        <v>97.119845131678289</v>
      </c>
      <c r="C7928" s="441">
        <f>hourly1!$F7929*유형화!$G$71/hourly1!$F$8763+유형화!$G$72*hourly1!$G7929/hourly1!$F$8763+유형화!$G$74*hourly1!I7929/hourly1!$I$8763</f>
        <v>7.6883917506398216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443">
        <f>유형화!$F$71*hourly1!B7930/hourly1!$B$8763+유형화!$F$72*hourly1!C7930/hourly1!$C$8763+유형화!$F$73*hourly1!D7930/hourly1!$D$8763+유형화!$F$74*hourly1!E7930/hourly1!$E$8763</f>
        <v>248.1542865606857</v>
      </c>
      <c r="C7929" s="441">
        <f>hourly1!$F7930*유형화!$G$71/hourly1!$F$8763+유형화!$G$72*hourly1!$G7930/hourly1!$F$8763+유형화!$G$74*hourly1!I7930/hourly1!$I$8763</f>
        <v>7.7836383015578541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443">
        <f>유형화!$F$71*hourly1!B7931/hourly1!$B$8763+유형화!$F$72*hourly1!C7931/hourly1!$C$8763+유형화!$F$73*hourly1!D7931/hourly1!$D$8763+유형화!$F$74*hourly1!E7931/hourly1!$E$8763</f>
        <v>387.62212720683175</v>
      </c>
      <c r="C7930" s="441">
        <f>hourly1!$F7931*유형화!$G$71/hourly1!$F$8763+유형화!$G$72*hourly1!$G7931/hourly1!$F$8763+유형화!$G$74*hourly1!I7931/hourly1!$I$8763</f>
        <v>7.2547006891835002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443">
        <f>유형화!$F$71*hourly1!B7932/hourly1!$B$8763+유형화!$F$72*hourly1!C7932/hourly1!$C$8763+유형화!$F$73*hourly1!D7932/hourly1!$D$8763+유형화!$F$74*hourly1!E7932/hourly1!$E$8763</f>
        <v>473.19430339183964</v>
      </c>
      <c r="C7931" s="441">
        <f>hourly1!$F7932*유형화!$G$71/hourly1!$F$8763+유형화!$G$72*hourly1!$G7932/hourly1!$F$8763+유형화!$G$74*hourly1!I7932/hourly1!$I$8763</f>
        <v>6.4983479639982926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443">
        <f>유형화!$F$71*hourly1!B7933/hourly1!$B$8763+유형화!$F$72*hourly1!C7933/hourly1!$C$8763+유형화!$F$73*hourly1!D7933/hourly1!$D$8763+유형화!$F$74*hourly1!E7933/hourly1!$E$8763</f>
        <v>556.65514139591698</v>
      </c>
      <c r="C7932" s="441">
        <f>hourly1!$F7933*유형화!$G$71/hourly1!$F$8763+유형화!$G$72*hourly1!$G7933/hourly1!$F$8763+유형화!$G$74*hourly1!I7933/hourly1!$I$8763</f>
        <v>5.7537911682137493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443">
        <f>유형화!$F$71*hourly1!B7934/hourly1!$B$8763+유형화!$F$72*hourly1!C7934/hourly1!$C$8763+유형화!$F$73*hourly1!D7934/hourly1!$D$8763+유형화!$F$74*hourly1!E7934/hourly1!$E$8763</f>
        <v>467.24669325559779</v>
      </c>
      <c r="C7933" s="441">
        <f>hourly1!$F7934*유형화!$G$71/hourly1!$F$8763+유형화!$G$72*hourly1!$G7934/hourly1!$F$8763+유형화!$G$74*hourly1!I7934/hourly1!$I$8763</f>
        <v>5.0255982227322686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443">
        <f>유형화!$F$71*hourly1!B7935/hourly1!$B$8763+유형화!$F$72*hourly1!C7935/hourly1!$C$8763+유형화!$F$73*hourly1!D7935/hourly1!$D$8763+유형화!$F$74*hourly1!E7935/hourly1!$E$8763</f>
        <v>269.13124726214591</v>
      </c>
      <c r="C7934" s="441">
        <f>hourly1!$F7935*유형화!$G$71/hourly1!$F$8763+유형화!$G$72*hourly1!$G7935/hourly1!$F$8763+유형화!$G$74*hourly1!I7935/hourly1!$I$8763</f>
        <v>4.0892157950240771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443">
        <f>유형화!$F$71*hourly1!B7936/hourly1!$B$8763+유형화!$F$72*hourly1!C7936/hourly1!$C$8763+유형화!$F$73*hourly1!D7936/hourly1!$D$8763+유형화!$F$74*hourly1!E7936/hourly1!$E$8763</f>
        <v>372.23892374395365</v>
      </c>
      <c r="C7935" s="441">
        <f>hourly1!$F7936*유형화!$G$71/hourly1!$F$8763+유형화!$G$72*hourly1!$G7936/hourly1!$F$8763+유형화!$G$74*hourly1!I7936/hourly1!$I$8763</f>
        <v>4.4324413803403617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443">
        <f>유형화!$F$71*hourly1!B7937/hourly1!$B$8763+유형화!$F$72*hourly1!C7937/hourly1!$C$8763+유형화!$F$73*hourly1!D7937/hourly1!$D$8763+유형화!$F$74*hourly1!E7937/hourly1!$E$8763</f>
        <v>540.35407449769082</v>
      </c>
      <c r="C7936" s="441">
        <f>hourly1!$F7937*유형화!$G$71/hourly1!$F$8763+유형화!$G$72*hourly1!$G7937/hourly1!$F$8763+유형화!$G$74*hourly1!I7937/hourly1!$I$8763</f>
        <v>4.3575362583870678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443">
        <f>유형화!$F$71*hourly1!B7938/hourly1!$B$8763+유형화!$F$72*hourly1!C7938/hourly1!$C$8763+유형화!$F$73*hourly1!D7938/hourly1!$D$8763+유형화!$F$74*hourly1!E7938/hourly1!$E$8763</f>
        <v>455.39348122589081</v>
      </c>
      <c r="C7937" s="441">
        <f>hourly1!$F7938*유형화!$G$71/hourly1!$F$8763+유형화!$G$72*hourly1!$G7938/hourly1!$F$8763+유형화!$G$74*hourly1!I7938/hourly1!$I$8763</f>
        <v>4.3555202411501615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443">
        <f>유형화!$F$71*hourly1!B7939/hourly1!$B$8763+유형화!$F$72*hourly1!C7939/hourly1!$C$8763+유형화!$F$73*hourly1!D7939/hourly1!$D$8763+유형화!$F$74*hourly1!E7939/hourly1!$E$8763</f>
        <v>399.95438415642855</v>
      </c>
      <c r="C7938" s="441">
        <f>hourly1!$F7939*유형화!$G$71/hourly1!$F$8763+유형화!$G$72*hourly1!$G7939/hourly1!$F$8763+유형화!$G$74*hourly1!I7939/hourly1!$I$8763</f>
        <v>4.5590005084403034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443">
        <f>유형화!$F$71*hourly1!B7940/hourly1!$B$8763+유형화!$F$72*hourly1!C7940/hourly1!$C$8763+유형화!$F$73*hourly1!D7940/hourly1!$D$8763+유형화!$F$74*hourly1!E7940/hourly1!$E$8763</f>
        <v>232.96973144816636</v>
      </c>
      <c r="C7939" s="441">
        <f>hourly1!$F7940*유형화!$G$71/hourly1!$F$8763+유형화!$G$72*hourly1!$G7940/hourly1!$F$8763+유형화!$G$74*hourly1!I7940/hourly1!$I$8763</f>
        <v>4.805053820372815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443">
        <f>유형화!$F$71*hourly1!B7941/hourly1!$B$8763+유형화!$F$72*hourly1!C7941/hourly1!$C$8763+유형화!$F$73*hourly1!D7941/hourly1!$D$8763+유형화!$F$74*hourly1!E7941/hourly1!$E$8763</f>
        <v>156.36766905995793</v>
      </c>
      <c r="C7940" s="441">
        <f>hourly1!$F7941*유형화!$G$71/hourly1!$F$8763+유형화!$G$72*hourly1!$G7941/hourly1!$F$8763+유형화!$G$74*hourly1!I7941/hourly1!$I$8763</f>
        <v>4.3869500984445153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443">
        <f>유형화!$F$71*hourly1!B7942/hourly1!$B$8763+유형화!$F$72*hourly1!C7942/hourly1!$C$8763+유형화!$F$73*hourly1!D7942/hourly1!$D$8763+유형화!$F$74*hourly1!E7942/hourly1!$E$8763</f>
        <v>165.09700640349482</v>
      </c>
      <c r="C7941" s="441">
        <f>hourly1!$F7942*유형화!$G$71/hourly1!$F$8763+유형화!$G$72*hourly1!$G7942/hourly1!$F$8763+유형화!$G$74*hourly1!I7942/hourly1!$I$8763</f>
        <v>4.2981060471467094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443">
        <f>유형화!$F$71*hourly1!B7943/hourly1!$B$8763+유형화!$F$72*hourly1!C7943/hourly1!$C$8763+유형화!$F$73*hourly1!D7943/hourly1!$D$8763+유형화!$F$74*hourly1!E7943/hourly1!$E$8763</f>
        <v>89.696351620196012</v>
      </c>
      <c r="C7942" s="441">
        <f>hourly1!$F7943*유형화!$G$71/hourly1!$F$8763+유형화!$G$72*hourly1!$G7943/hourly1!$F$8763+유형화!$G$74*hourly1!I7943/hourly1!$I$8763</f>
        <v>4.9294710400707533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443">
        <f>유형화!$F$71*hourly1!B7944/hourly1!$B$8763+유형화!$F$72*hourly1!C7944/hourly1!$C$8763+유형화!$F$73*hourly1!D7944/hourly1!$D$8763+유형화!$F$74*hourly1!E7944/hourly1!$E$8763</f>
        <v>88.010556044178514</v>
      </c>
      <c r="C7943" s="441">
        <f>hourly1!$F7944*유형화!$G$71/hourly1!$F$8763+유형화!$G$72*hourly1!$G7944/hourly1!$F$8763+유형화!$G$74*hourly1!I7944/hourly1!$I$8763</f>
        <v>0.42219796376829943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443">
        <f>유형화!$F$71*hourly1!B7945/hourly1!$B$8763+유형화!$F$72*hourly1!C7945/hourly1!$C$8763+유형화!$F$73*hourly1!D7945/hourly1!$D$8763+유형화!$F$74*hourly1!E7945/hourly1!$E$8763</f>
        <v>86.363471512111474</v>
      </c>
      <c r="C7944" s="441">
        <f>hourly1!$F7945*유형화!$G$71/hourly1!$F$8763+유형화!$G$72*hourly1!$G7945/hourly1!$F$8763+유형화!$G$74*hourly1!I7945/hourly1!$I$8763</f>
        <v>0.47689852398217303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443">
        <f>유형화!$F$71*hourly1!B7946/hourly1!$B$8763+유형화!$F$72*hourly1!C7946/hourly1!$C$8763+유형화!$F$73*hourly1!D7946/hourly1!$D$8763+유형화!$F$74*hourly1!E7946/hourly1!$E$8763</f>
        <v>85.882816169099243</v>
      </c>
      <c r="C7945" s="441">
        <f>hourly1!$F7946*유형화!$G$71/hourly1!$F$8763+유형화!$G$72*hourly1!$G7946/hourly1!$F$8763+유형화!$G$74*hourly1!I7946/hourly1!$I$8763</f>
        <v>0.92660644670178205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443">
        <f>유형화!$F$71*hourly1!B7947/hourly1!$B$8763+유형화!$F$72*hourly1!C7947/hourly1!$C$8763+유형화!$F$73*hourly1!D7947/hourly1!$D$8763+유형화!$F$74*hourly1!E7947/hourly1!$E$8763</f>
        <v>86.209985398637258</v>
      </c>
      <c r="C7946" s="441">
        <f>hourly1!$F7947*유형화!$G$71/hourly1!$F$8763+유형화!$G$72*hourly1!$G7947/hourly1!$F$8763+유형화!$G$74*hourly1!I7947/hourly1!$I$8763</f>
        <v>1.2078225072823072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443">
        <f>유형화!$F$71*hourly1!B7948/hourly1!$B$8763+유형화!$F$72*hourly1!C7948/hourly1!$C$8763+유형화!$F$73*hourly1!D7948/hourly1!$D$8763+유형화!$F$74*hourly1!E7948/hourly1!$E$8763</f>
        <v>86.19861903603244</v>
      </c>
      <c r="C7947" s="441">
        <f>hourly1!$F7948*유형화!$G$71/hourly1!$F$8763+유형화!$G$72*hourly1!$G7948/hourly1!$F$8763+유형화!$G$74*hourly1!I7948/hourly1!$I$8763</f>
        <v>1.483410395933985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443">
        <f>유형화!$F$71*hourly1!B7949/hourly1!$B$8763+유형화!$F$72*hourly1!C7949/hourly1!$C$8763+유형화!$F$73*hourly1!D7949/hourly1!$D$8763+유형화!$F$74*hourly1!E7949/hourly1!$E$8763</f>
        <v>86.454158377462335</v>
      </c>
      <c r="C7948" s="441">
        <f>hourly1!$F7949*유형화!$G$71/hourly1!$F$8763+유형화!$G$72*hourly1!$G7949/hourly1!$F$8763+유형화!$G$74*hourly1!I7949/hourly1!$I$8763</f>
        <v>1.7367931691194947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443">
        <f>유형화!$F$71*hourly1!B7950/hourly1!$B$8763+유형화!$F$72*hourly1!C7950/hourly1!$C$8763+유형화!$F$73*hourly1!D7950/hourly1!$D$8763+유형화!$F$74*hourly1!E7950/hourly1!$E$8763</f>
        <v>86.579169406377417</v>
      </c>
      <c r="C7949" s="441">
        <f>hourly1!$F7950*유형화!$G$71/hourly1!$F$8763+유형화!$G$72*hourly1!$G7950/hourly1!$F$8763+유형화!$G$74*hourly1!I7950/hourly1!$I$8763</f>
        <v>1.9442602931772892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443">
        <f>유형화!$F$71*hourly1!B7951/hourly1!$B$8763+유형화!$F$72*hourly1!C7951/hourly1!$C$8763+유형화!$F$73*hourly1!D7951/hourly1!$D$8763+유형화!$F$74*hourly1!E7951/hourly1!$E$8763</f>
        <v>86.794916998821805</v>
      </c>
      <c r="C7950" s="441">
        <f>hourly1!$F7951*유형화!$G$71/hourly1!$F$8763+유형화!$G$72*hourly1!$G7951/hourly1!$F$8763+유형화!$G$74*hourly1!I7951/hourly1!$I$8763</f>
        <v>2.1636836213704362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443">
        <f>유형화!$F$71*hourly1!B7952/hourly1!$B$8763+유형화!$F$72*hourly1!C7952/hourly1!$C$8763+유형화!$F$73*hourly1!D7952/hourly1!$D$8763+유형화!$F$74*hourly1!E7952/hourly1!$E$8763</f>
        <v>87.890019513303002</v>
      </c>
      <c r="C7951" s="441">
        <f>hourly1!$F7952*유형화!$G$71/hourly1!$F$8763+유형화!$G$72*hourly1!$G7952/hourly1!$F$8763+유형화!$G$74*hourly1!I7952/hourly1!$I$8763</f>
        <v>2.3742951137773978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443">
        <f>유형화!$F$71*hourly1!B7953/hourly1!$B$8763+유형화!$F$72*hourly1!C7953/hourly1!$C$8763+유형화!$F$73*hourly1!D7953/hourly1!$D$8763+유형화!$F$74*hourly1!E7953/hourly1!$E$8763</f>
        <v>94.811833631769304</v>
      </c>
      <c r="C7952" s="441">
        <f>hourly1!$F7953*유형화!$G$71/hourly1!$F$8763+유형화!$G$72*hourly1!$G7953/hourly1!$F$8763+유형화!$G$74*hourly1!I7953/hourly1!$I$8763</f>
        <v>7.1148874529951325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443">
        <f>유형화!$F$71*hourly1!B7954/hourly1!$B$8763+유형화!$F$72*hourly1!C7954/hourly1!$C$8763+유형화!$F$73*hourly1!D7954/hourly1!$D$8763+유형화!$F$74*hourly1!E7954/hourly1!$E$8763</f>
        <v>246.08121464746083</v>
      </c>
      <c r="C7953" s="441">
        <f>hourly1!$F7954*유형화!$G$71/hourly1!$F$8763+유형화!$G$72*hourly1!$G7954/hourly1!$F$8763+유형화!$G$74*hourly1!I7954/hourly1!$I$8763</f>
        <v>7.2004093358974837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443">
        <f>유형화!$F$71*hourly1!B7955/hourly1!$B$8763+유형화!$F$72*hourly1!C7955/hourly1!$C$8763+유형화!$F$73*hourly1!D7955/hourly1!$D$8763+유형화!$F$74*hourly1!E7955/hourly1!$E$8763</f>
        <v>385.3074940186163</v>
      </c>
      <c r="C7954" s="441">
        <f>hourly1!$F7955*유형화!$G$71/hourly1!$F$8763+유형화!$G$72*hourly1!$G7955/hourly1!$F$8763+유형화!$G$74*hourly1!I7955/hourly1!$I$8763</f>
        <v>6.7179461208181861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443">
        <f>유형화!$F$71*hourly1!B7956/hourly1!$B$8763+유형화!$F$72*hourly1!C7956/hourly1!$C$8763+유형화!$F$73*hourly1!D7956/hourly1!$D$8763+유형화!$F$74*hourly1!E7956/hourly1!$E$8763</f>
        <v>470.60350266784235</v>
      </c>
      <c r="C7955" s="441">
        <f>hourly1!$F7956*유형화!$G$71/hourly1!$F$8763+유형화!$G$72*hourly1!$G7956/hourly1!$F$8763+유형화!$G$74*hourly1!I7956/hourly1!$I$8763</f>
        <v>5.9770802526655373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443">
        <f>유형화!$F$71*hourly1!B7957/hourly1!$B$8763+유형화!$F$72*hourly1!C7957/hourly1!$C$8763+유형화!$F$73*hourly1!D7957/hourly1!$D$8763+유형화!$F$74*hourly1!E7957/hourly1!$E$8763</f>
        <v>552.93474321397241</v>
      </c>
      <c r="C7956" s="441">
        <f>hourly1!$F7957*유형화!$G$71/hourly1!$F$8763+유형화!$G$72*hourly1!$G7957/hourly1!$F$8763+유형화!$G$74*hourly1!I7957/hourly1!$I$8763</f>
        <v>5.1792876246063058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443">
        <f>유형화!$F$71*hourly1!B7958/hourly1!$B$8763+유형화!$F$72*hourly1!C7958/hourly1!$C$8763+유형화!$F$73*hourly1!D7958/hourly1!$D$8763+유형화!$F$74*hourly1!E7958/hourly1!$E$8763</f>
        <v>463.16475658004219</v>
      </c>
      <c r="C7957" s="441">
        <f>hourly1!$F7958*유형화!$G$71/hourly1!$F$8763+유형화!$G$72*hourly1!$G7958/hourly1!$F$8763+유형화!$G$74*hourly1!I7958/hourly1!$I$8763</f>
        <v>4.3813071907000998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443">
        <f>유형화!$F$71*hourly1!B7959/hourly1!$B$8763+유형화!$F$72*hourly1!C7959/hourly1!$C$8763+유형화!$F$73*hourly1!D7959/hourly1!$D$8763+유형화!$F$74*hourly1!E7959/hourly1!$E$8763</f>
        <v>264.76983457662249</v>
      </c>
      <c r="C7958" s="441">
        <f>hourly1!$F7959*유형화!$G$71/hourly1!$F$8763+유형화!$G$72*hourly1!$G7959/hourly1!$F$8763+유형화!$G$74*hourly1!I7959/hourly1!$I$8763</f>
        <v>3.3594906279295804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443">
        <f>유형화!$F$71*hourly1!B7960/hourly1!$B$8763+유형화!$F$72*hourly1!C7960/hourly1!$C$8763+유형화!$F$73*hourly1!D7960/hourly1!$D$8763+유형화!$F$74*hourly1!E7960/hourly1!$E$8763</f>
        <v>366.79282921851581</v>
      </c>
      <c r="C7959" s="441">
        <f>hourly1!$F7960*유형화!$G$71/hourly1!$F$8763+유형화!$G$72*hourly1!$G7960/hourly1!$F$8763+유형화!$G$74*hourly1!I7960/hourly1!$I$8763</f>
        <v>3.4645730628539289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443">
        <f>유형화!$F$71*hourly1!B7961/hourly1!$B$8763+유형화!$F$72*hourly1!C7961/hourly1!$C$8763+유형화!$F$73*hourly1!D7961/hourly1!$D$8763+유형화!$F$74*hourly1!E7961/hourly1!$E$8763</f>
        <v>533.88769488060734</v>
      </c>
      <c r="C7960" s="441">
        <f>hourly1!$F7961*유형화!$G$71/hourly1!$F$8763+유형화!$G$72*hourly1!$G7961/hourly1!$F$8763+유형화!$G$74*hourly1!I7961/hourly1!$I$8763</f>
        <v>3.2858239208961941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443">
        <f>유형화!$F$71*hourly1!B7962/hourly1!$B$8763+유형화!$F$72*hourly1!C7962/hourly1!$C$8763+유형화!$F$73*hourly1!D7962/hourly1!$D$8763+유형화!$F$74*hourly1!E7962/hourly1!$E$8763</f>
        <v>448.75348255298991</v>
      </c>
      <c r="C7961" s="441">
        <f>hourly1!$F7962*유형화!$G$71/hourly1!$F$8763+유형화!$G$72*hourly1!$G7962/hourly1!$F$8763+유형화!$G$74*hourly1!I7962/hourly1!$I$8763</f>
        <v>3.2382656831417229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443">
        <f>유형화!$F$71*hourly1!B7963/hourly1!$B$8763+유형화!$F$72*hourly1!C7963/hourly1!$C$8763+유형화!$F$73*hourly1!D7963/hourly1!$D$8763+유형화!$F$74*hourly1!E7963/hourly1!$E$8763</f>
        <v>393.98298166517048</v>
      </c>
      <c r="C7962" s="441">
        <f>hourly1!$F7963*유형화!$G$71/hourly1!$F$8763+유형화!$G$72*hourly1!$G7963/hourly1!$F$8763+유형화!$G$74*hourly1!I7963/hourly1!$I$8763</f>
        <v>3.5533889766273439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443">
        <f>유형화!$F$71*hourly1!B7964/hourly1!$B$8763+유형화!$F$72*hourly1!C7964/hourly1!$C$8763+유형화!$F$73*hourly1!D7964/hourly1!$D$8763+유형화!$F$74*hourly1!E7964/hourly1!$E$8763</f>
        <v>227.55546084204823</v>
      </c>
      <c r="C7963" s="441">
        <f>hourly1!$F7964*유형화!$G$71/hourly1!$F$8763+유형화!$G$72*hourly1!$G7964/hourly1!$F$8763+유형화!$G$74*hourly1!I7964/hourly1!$I$8763</f>
        <v>3.8388256052232537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443">
        <f>유형화!$F$71*hourly1!B7965/hourly1!$B$8763+유형화!$F$72*hourly1!C7965/hourly1!$C$8763+유형화!$F$73*hourly1!D7965/hourly1!$D$8763+유형화!$F$74*hourly1!E7965/hourly1!$E$8763</f>
        <v>153.11248121603305</v>
      </c>
      <c r="C7964" s="441">
        <f>hourly1!$F7965*유형화!$G$71/hourly1!$F$8763+유형화!$G$72*hourly1!$G7965/hourly1!$F$8763+유형화!$G$74*hourly1!I7965/hourly1!$I$8763</f>
        <v>3.4440826990619429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443">
        <f>유형화!$F$71*hourly1!B7966/hourly1!$B$8763+유형화!$F$72*hourly1!C7966/hourly1!$C$8763+유형화!$F$73*hourly1!D7966/hourly1!$D$8763+유형화!$F$74*hourly1!E7966/hourly1!$E$8763</f>
        <v>161.53235772481565</v>
      </c>
      <c r="C7965" s="441">
        <f>hourly1!$F7966*유형화!$G$71/hourly1!$F$8763+유형화!$G$72*hourly1!$G7966/hourly1!$F$8763+유형화!$G$74*hourly1!I7966/hourly1!$I$8763</f>
        <v>3.3336897308998874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443">
        <f>유형화!$F$71*hourly1!B7967/hourly1!$B$8763+유형화!$F$72*hourly1!C7967/hourly1!$C$8763+유형화!$F$73*hourly1!D7967/hourly1!$D$8763+유형화!$F$74*hourly1!E7967/hourly1!$E$8763</f>
        <v>87.064095430251598</v>
      </c>
      <c r="C7966" s="441">
        <f>hourly1!$F7967*유형화!$G$71/hourly1!$F$8763+유형화!$G$72*hourly1!$G7967/hourly1!$F$8763+유형화!$G$74*hourly1!I7967/hourly1!$I$8763</f>
        <v>3.9623995481669012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443">
        <f>유형화!$F$71*hourly1!B7968/hourly1!$B$8763+유형화!$F$72*hourly1!C7968/hourly1!$C$8763+유형화!$F$73*hourly1!D7968/hourly1!$D$8763+유형화!$F$74*hourly1!E7968/hourly1!$E$8763</f>
        <v>85.235997544759257</v>
      </c>
      <c r="C7967" s="441">
        <f>hourly1!$F7968*유형화!$G$71/hourly1!$F$8763+유형화!$G$72*hourly1!$G7968/hourly1!$F$8763+유형화!$G$74*hourly1!I7968/hourly1!$I$8763</f>
        <v>0.3986543147340752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443">
        <f>유형화!$F$71*hourly1!B7969/hourly1!$B$8763+유형화!$F$72*hourly1!C7969/hourly1!$C$8763+유형화!$F$73*hourly1!D7969/hourly1!$D$8763+유형화!$F$74*hourly1!E7969/hourly1!$E$8763</f>
        <v>83.466902362229462</v>
      </c>
      <c r="C7968" s="441">
        <f>hourly1!$F7969*유형화!$G$71/hourly1!$F$8763+유형화!$G$72*hourly1!$G7969/hourly1!$F$8763+유형화!$G$74*hourly1!I7969/hourly1!$I$8763</f>
        <v>0.31959714933985039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443">
        <f>유형화!$F$71*hourly1!B7970/hourly1!$B$8763+유형화!$F$72*hourly1!C7970/hourly1!$C$8763+유형화!$F$73*hourly1!D7970/hourly1!$D$8763+유형화!$F$74*hourly1!E7970/hourly1!$E$8763</f>
        <v>82.838612283582989</v>
      </c>
      <c r="C7969" s="441">
        <f>hourly1!$F7970*유형화!$G$71/hourly1!$F$8763+유형화!$G$72*hourly1!$G7970/hourly1!$F$8763+유형화!$G$74*hourly1!I7970/hourly1!$I$8763</f>
        <v>0.30302833172552435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443">
        <f>유형화!$F$71*hourly1!B7971/hourly1!$B$8763+유형화!$F$72*hourly1!C7971/hourly1!$C$8763+유형화!$F$73*hourly1!D7971/hourly1!$D$8763+유형화!$F$74*hourly1!E7971/hourly1!$E$8763</f>
        <v>83.391080073308743</v>
      </c>
      <c r="C7970" s="441">
        <f>hourly1!$F7971*유형화!$G$71/hourly1!$F$8763+유형화!$G$72*hourly1!$G7971/hourly1!$F$8763+유형화!$G$74*hourly1!I7971/hourly1!$I$8763</f>
        <v>0.3216684713660497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443">
        <f>유형화!$F$71*hourly1!B7972/hourly1!$B$8763+유형화!$F$72*hourly1!C7972/hourly1!$C$8763+유형화!$F$73*hourly1!D7972/hourly1!$D$8763+유형화!$F$74*hourly1!E7972/hourly1!$E$8763</f>
        <v>83.505265092136597</v>
      </c>
      <c r="C7971" s="441">
        <f>hourly1!$F7972*유형화!$G$71/hourly1!$F$8763+유형화!$G$72*hourly1!$G7972/hourly1!$F$8763+유형화!$G$74*hourly1!I7972/hourly1!$I$8763</f>
        <v>0.54901427126669811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443">
        <f>유형화!$F$71*hourly1!B7973/hourly1!$B$8763+유형화!$F$72*hourly1!C7973/hourly1!$C$8763+유형화!$F$73*hourly1!D7973/hourly1!$D$8763+유형화!$F$74*hourly1!E7973/hourly1!$E$8763</f>
        <v>84.191925163640491</v>
      </c>
      <c r="C7972" s="441">
        <f>hourly1!$F7973*유형화!$G$71/hourly1!$F$8763+유형화!$G$72*hourly1!$G7973/hourly1!$F$8763+유형화!$G$74*hourly1!I7973/hourly1!$I$8763</f>
        <v>0.94871908431303986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443">
        <f>유형화!$F$71*hourly1!B7974/hourly1!$B$8763+유형화!$F$72*hourly1!C7974/hourly1!$C$8763+유형화!$F$73*hourly1!D7974/hourly1!$D$8763+유형화!$F$74*hourly1!E7974/hourly1!$E$8763</f>
        <v>84.645944516626813</v>
      </c>
      <c r="C7973" s="441">
        <f>hourly1!$F7974*유형화!$G$71/hourly1!$F$8763+유형화!$G$72*hourly1!$G7974/hourly1!$F$8763+유형화!$G$74*hourly1!I7974/hourly1!$I$8763</f>
        <v>1.2715028794516141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443">
        <f>유형화!$F$71*hourly1!B7975/hourly1!$B$8763+유형화!$F$72*hourly1!C7975/hourly1!$C$8763+유형화!$F$73*hourly1!D7975/hourly1!$D$8763+유형화!$F$74*hourly1!E7975/hourly1!$E$8763</f>
        <v>84.979436818606359</v>
      </c>
      <c r="C7974" s="441">
        <f>hourly1!$F7975*유형화!$G$71/hourly1!$F$8763+유형화!$G$72*hourly1!$G7975/hourly1!$F$8763+유형화!$G$74*hourly1!I7975/hourly1!$I$8763</f>
        <v>1.5409053033963609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443">
        <f>유형화!$F$71*hourly1!B7976/hourly1!$B$8763+유형화!$F$72*hourly1!C7976/hourly1!$C$8763+유형화!$F$73*hourly1!D7976/hourly1!$D$8763+유형화!$F$74*hourly1!E7976/hourly1!$E$8763</f>
        <v>86.294647665146769</v>
      </c>
      <c r="C7975" s="441">
        <f>hourly1!$F7976*유형화!$G$71/hourly1!$F$8763+유형화!$G$72*hourly1!$G7976/hourly1!$F$8763+유형화!$G$74*hourly1!I7976/hourly1!$I$8763</f>
        <v>1.8299979302836247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443">
        <f>유형화!$F$71*hourly1!B7977/hourly1!$B$8763+유형화!$F$72*hourly1!C7977/hourly1!$C$8763+유형화!$F$73*hourly1!D7977/hourly1!$D$8763+유형화!$F$74*hourly1!E7977/hourly1!$E$8763</f>
        <v>93.336301544137086</v>
      </c>
      <c r="C7976" s="441">
        <f>hourly1!$F7977*유형화!$G$71/hourly1!$F$8763+유형화!$G$72*hourly1!$G7977/hourly1!$F$8763+유형화!$G$74*hourly1!I7977/hourly1!$I$8763</f>
        <v>6.6509434589709935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443">
        <f>유형화!$F$71*hourly1!B7978/hourly1!$B$8763+유형화!$F$72*hourly1!C7978/hourly1!$C$8763+유형화!$F$73*hourly1!D7978/hourly1!$D$8763+유형화!$F$74*hourly1!E7978/hourly1!$E$8763</f>
        <v>243.59342217706117</v>
      </c>
      <c r="C7977" s="441">
        <f>hourly1!$F7978*유형화!$G$71/hourly1!$F$8763+유형화!$G$72*hourly1!$G7978/hourly1!$F$8763+유형화!$G$74*hourly1!I7978/hourly1!$I$8763</f>
        <v>6.7823098588543225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443">
        <f>유형화!$F$71*hourly1!B7979/hourly1!$B$8763+유형화!$F$72*hourly1!C7979/hourly1!$C$8763+유형화!$F$73*hourly1!D7979/hourly1!$D$8763+유형화!$F$74*hourly1!E7979/hourly1!$E$8763</f>
        <v>381.33750511286866</v>
      </c>
      <c r="C7978" s="441">
        <f>hourly1!$F7979*유형화!$G$71/hourly1!$F$8763+유형화!$G$72*hourly1!$G7979/hourly1!$F$8763+유형화!$G$74*hourly1!I7979/hourly1!$I$8763</f>
        <v>6.1193254441936809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443">
        <f>유형화!$F$71*hourly1!B7980/hourly1!$B$8763+유형화!$F$72*hourly1!C7980/hourly1!$C$8763+유형화!$F$73*hourly1!D7980/hourly1!$D$8763+유형화!$F$74*hourly1!E7980/hourly1!$E$8763</f>
        <v>465.17018226551539</v>
      </c>
      <c r="C7979" s="441">
        <f>hourly1!$F7980*유형화!$G$71/hourly1!$F$8763+유형화!$G$72*hourly1!$G7980/hourly1!$F$8763+유형화!$G$74*hourly1!I7980/hourly1!$I$8763</f>
        <v>5.2696985236516527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443">
        <f>유형화!$F$71*hourly1!B7981/hourly1!$B$8763+유형화!$F$72*hourly1!C7981/hourly1!$C$8763+유형화!$F$73*hourly1!D7981/hourly1!$D$8763+유형화!$F$74*hourly1!E7981/hourly1!$E$8763</f>
        <v>547.91793032407543</v>
      </c>
      <c r="C7980" s="441">
        <f>hourly1!$F7981*유형화!$G$71/hourly1!$F$8763+유형화!$G$72*hourly1!$G7981/hourly1!$F$8763+유형화!$G$74*hourly1!I7981/hourly1!$I$8763</f>
        <v>4.541861481468823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443">
        <f>유형화!$F$71*hourly1!B7982/hourly1!$B$8763+유형화!$F$72*hourly1!C7982/hourly1!$C$8763+유형화!$F$73*hourly1!D7982/hourly1!$D$8763+유형화!$F$74*hourly1!E7982/hourly1!$E$8763</f>
        <v>459.31137005964803</v>
      </c>
      <c r="C7981" s="441">
        <f>hourly1!$F7982*유형화!$G$71/hourly1!$F$8763+유형화!$G$72*hourly1!$G7982/hourly1!$F$8763+유형화!$G$74*hourly1!I7982/hourly1!$I$8763</f>
        <v>3.9290111615087167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443">
        <f>유형화!$F$71*hourly1!B7983/hourly1!$B$8763+유형화!$F$72*hourly1!C7983/hourly1!$C$8763+유형화!$F$73*hourly1!D7983/hourly1!$D$8763+유형화!$F$74*hourly1!E7983/hourly1!$E$8763</f>
        <v>261.55917841604702</v>
      </c>
      <c r="C7982" s="441">
        <f>hourly1!$F7983*유형화!$G$71/hourly1!$F$8763+유형화!$G$72*hourly1!$G7983/hourly1!$F$8763+유형화!$G$74*hourly1!I7983/hourly1!$I$8763</f>
        <v>2.9712774466602965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443">
        <f>유형화!$F$71*hourly1!B7984/hourly1!$B$8763+유형화!$F$72*hourly1!C7984/hourly1!$C$8763+유형화!$F$73*hourly1!D7984/hourly1!$D$8763+유형화!$F$74*hourly1!E7984/hourly1!$E$8763</f>
        <v>364.29937252655128</v>
      </c>
      <c r="C7983" s="441">
        <f>hourly1!$F7984*유형화!$G$71/hourly1!$F$8763+유형화!$G$72*hourly1!$G7984/hourly1!$F$8763+유형화!$G$74*hourly1!I7984/hourly1!$I$8763</f>
        <v>3.2787547317436854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443">
        <f>유형화!$F$71*hourly1!B7985/hourly1!$B$8763+유형화!$F$72*hourly1!C7985/hourly1!$C$8763+유형화!$F$73*hourly1!D7985/hourly1!$D$8763+유형화!$F$74*hourly1!E7985/hourly1!$E$8763</f>
        <v>532.22895958987363</v>
      </c>
      <c r="C7984" s="441">
        <f>hourly1!$F7985*유형화!$G$71/hourly1!$F$8763+유형화!$G$72*hourly1!$G7985/hourly1!$F$8763+유형화!$G$74*hourly1!I7985/hourly1!$I$8763</f>
        <v>3.2562686048810425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443">
        <f>유형화!$F$71*hourly1!B7986/hourly1!$B$8763+유형화!$F$72*hourly1!C7986/hourly1!$C$8763+유형화!$F$73*hourly1!D7986/hourly1!$D$8763+유형화!$F$74*hourly1!E7986/hourly1!$E$8763</f>
        <v>448.10855286362624</v>
      </c>
      <c r="C7985" s="441">
        <f>hourly1!$F7986*유형화!$G$71/hourly1!$F$8763+유형화!$G$72*hourly1!$G7986/hourly1!$F$8763+유형화!$G$74*hourly1!I7986/hourly1!$I$8763</f>
        <v>3.3425012028387924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443">
        <f>유형화!$F$71*hourly1!B7987/hourly1!$B$8763+유형화!$F$72*hourly1!C7987/hourly1!$C$8763+유형화!$F$73*hourly1!D7987/hourly1!$D$8763+유형화!$F$74*hourly1!E7987/hourly1!$E$8763</f>
        <v>393.09695047444961</v>
      </c>
      <c r="C7986" s="441">
        <f>hourly1!$F7987*유형화!$G$71/hourly1!$F$8763+유형화!$G$72*hourly1!$G7987/hourly1!$F$8763+유형화!$G$74*hourly1!I7987/hourly1!$I$8763</f>
        <v>3.5858778114824768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443">
        <f>유형화!$F$71*hourly1!B7988/hourly1!$B$8763+유형화!$F$72*hourly1!C7988/hourly1!$C$8763+유형화!$F$73*hourly1!D7988/hourly1!$D$8763+유형화!$F$74*hourly1!E7988/hourly1!$E$8763</f>
        <v>226.7563363478906</v>
      </c>
      <c r="C7987" s="441">
        <f>hourly1!$F7988*유형화!$G$71/hourly1!$F$8763+유형화!$G$72*hourly1!$G7988/hourly1!$F$8763+유형화!$G$74*hourly1!I7988/hourly1!$I$8763</f>
        <v>3.8552018869757312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443">
        <f>유형화!$F$71*hourly1!B7989/hourly1!$B$8763+유형화!$F$72*hourly1!C7989/hourly1!$C$8763+유형화!$F$73*hourly1!D7989/hourly1!$D$8763+유형화!$F$74*hourly1!E7989/hourly1!$E$8763</f>
        <v>152.69248037197687</v>
      </c>
      <c r="C7988" s="441">
        <f>hourly1!$F7989*유형화!$G$71/hourly1!$F$8763+유형화!$G$72*hourly1!$G7989/hourly1!$F$8763+유형화!$G$74*hourly1!I7989/hourly1!$I$8763</f>
        <v>3.4216411434933032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443">
        <f>유형화!$F$71*hourly1!B7990/hourly1!$B$8763+유형화!$F$72*hourly1!C7990/hourly1!$C$8763+유형화!$F$73*hourly1!D7990/hourly1!$D$8763+유형화!$F$74*hourly1!E7990/hourly1!$E$8763</f>
        <v>161.13611817172605</v>
      </c>
      <c r="C7989" s="441">
        <f>hourly1!$F7990*유형화!$G$71/hourly1!$F$8763+유형화!$G$72*hourly1!$G7990/hourly1!$F$8763+유형화!$G$74*hourly1!I7990/hourly1!$I$8763</f>
        <v>3.3120185613435207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443">
        <f>유형화!$F$71*hourly1!B7991/hourly1!$B$8763+유형화!$F$72*hourly1!C7991/hourly1!$C$8763+유형화!$F$73*hourly1!D7991/hourly1!$D$8763+유형화!$F$74*hourly1!E7991/hourly1!$E$8763</f>
        <v>86.909151715828074</v>
      </c>
      <c r="C7990" s="441">
        <f>hourly1!$F7991*유형화!$G$71/hourly1!$F$8763+유형화!$G$72*hourly1!$G7991/hourly1!$F$8763+유형화!$G$74*hourly1!I7991/hourly1!$I$8763</f>
        <v>3.9345296334772275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443">
        <f>유형화!$F$71*hourly1!B7992/hourly1!$B$8763+유형화!$F$72*hourly1!C7992/hourly1!$C$8763+유형화!$F$73*hourly1!D7992/hourly1!$D$8763+유형화!$F$74*hourly1!E7992/hourly1!$E$8763</f>
        <v>84.921033646208443</v>
      </c>
      <c r="C7991" s="441">
        <f>hourly1!$F7992*유형화!$G$71/hourly1!$F$8763+유형화!$G$72*hourly1!$G7992/hourly1!$F$8763+유형화!$G$74*hourly1!I7992/hourly1!$I$8763</f>
        <v>0.39856680945891032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443">
        <f>유형화!$F$71*hourly1!B7993/hourly1!$B$8763+유형화!$F$72*hourly1!C7993/hourly1!$C$8763+유형화!$F$73*hourly1!D7993/hourly1!$D$8763+유형화!$F$74*hourly1!E7993/hourly1!$E$8763</f>
        <v>83.008849325099433</v>
      </c>
      <c r="C7992" s="441">
        <f>hourly1!$F7993*유형화!$G$71/hourly1!$F$8763+유형화!$G$72*hourly1!$G7993/hourly1!$F$8763+유형화!$G$74*hourly1!I7993/hourly1!$I$8763</f>
        <v>0.31936640951171236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443">
        <f>유형화!$F$71*hourly1!B7994/hourly1!$B$8763+유형화!$F$72*hourly1!C7994/hourly1!$C$8763+유형화!$F$73*hourly1!D7994/hourly1!$D$8763+유형화!$F$74*hourly1!E7994/hourly1!$E$8763</f>
        <v>82.35272161193339</v>
      </c>
      <c r="C7993" s="441">
        <f>hourly1!$F7994*유형화!$G$71/hourly1!$F$8763+유형화!$G$72*hourly1!$G7994/hourly1!$F$8763+유형화!$G$74*hourly1!I7994/hourly1!$I$8763</f>
        <v>0.2998185315039355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443">
        <f>유형화!$F$71*hourly1!B7995/hourly1!$B$8763+유형화!$F$72*hourly1!C7995/hourly1!$C$8763+유형화!$F$73*hourly1!D7995/hourly1!$D$8763+유형화!$F$74*hourly1!E7995/hourly1!$E$8763</f>
        <v>82.087133609651943</v>
      </c>
      <c r="C7994" s="441">
        <f>hourly1!$F7995*유형화!$G$71/hourly1!$F$8763+유형화!$G$72*hourly1!$G7995/hourly1!$F$8763+유형화!$G$74*hourly1!I7995/hourly1!$I$8763</f>
        <v>0.27597992359348028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443">
        <f>유형화!$F$71*hourly1!B7996/hourly1!$B$8763+유형화!$F$72*hourly1!C7996/hourly1!$C$8763+유형화!$F$73*hourly1!D7996/hourly1!$D$8763+유형화!$F$74*hourly1!E7996/hourly1!$E$8763</f>
        <v>81.870803005280777</v>
      </c>
      <c r="C7995" s="441">
        <f>hourly1!$F7996*유형화!$G$71/hourly1!$F$8763+유형화!$G$72*hourly1!$G7996/hourly1!$F$8763+유형화!$G$74*hourly1!I7996/hourly1!$I$8763</f>
        <v>0.34875999540290525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443">
        <f>유형화!$F$71*hourly1!B7997/hourly1!$B$8763+유형화!$F$72*hourly1!C7997/hourly1!$C$8763+유형화!$F$73*hourly1!D7997/hourly1!$D$8763+유형화!$F$74*hourly1!E7997/hourly1!$E$8763</f>
        <v>81.882382664931939</v>
      </c>
      <c r="C7996" s="441">
        <f>hourly1!$F7997*유형화!$G$71/hourly1!$F$8763+유형화!$G$72*hourly1!$G7997/hourly1!$F$8763+유형화!$G$74*hourly1!I7997/hourly1!$I$8763</f>
        <v>0.50769449864222449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443">
        <f>유형화!$F$71*hourly1!B7998/hourly1!$B$8763+유형화!$F$72*hourly1!C7998/hourly1!$C$8763+유형화!$F$73*hourly1!D7998/hourly1!$D$8763+유형화!$F$74*hourly1!E7998/hourly1!$E$8763</f>
        <v>81.85318940918431</v>
      </c>
      <c r="C7997" s="441">
        <f>hourly1!$F7998*유형화!$G$71/hourly1!$F$8763+유형화!$G$72*hourly1!$G7998/hourly1!$F$8763+유형화!$G$74*hourly1!I7998/hourly1!$I$8763</f>
        <v>0.7346258158292529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443">
        <f>유형화!$F$71*hourly1!B7999/hourly1!$B$8763+유형화!$F$72*hourly1!C7999/hourly1!$C$8763+유형화!$F$73*hourly1!D7999/hourly1!$D$8763+유형화!$F$74*hourly1!E7999/hourly1!$E$8763</f>
        <v>81.898512661572482</v>
      </c>
      <c r="C7998" s="441">
        <f>hourly1!$F7999*유형화!$G$71/hourly1!$F$8763+유형화!$G$72*hourly1!$G7999/hourly1!$F$8763+유형화!$G$74*hourly1!I7999/hourly1!$I$8763</f>
        <v>0.9805485065817886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443">
        <f>유형화!$F$71*hourly1!B8000/hourly1!$B$8763+유형화!$F$72*hourly1!C8000/hourly1!$C$8763+유형화!$F$73*hourly1!D8000/hourly1!$D$8763+유형화!$F$74*hourly1!E8000/hourly1!$E$8763</f>
        <v>82.965019152035893</v>
      </c>
      <c r="C7999" s="441">
        <f>hourly1!$F8000*유형화!$G$71/hourly1!$F$8763+유형화!$G$72*hourly1!$G8000/hourly1!$F$8763+유형화!$G$74*hourly1!I8000/hourly1!$I$8763</f>
        <v>1.1274781107890355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443">
        <f>유형화!$F$71*hourly1!B8001/hourly1!$B$8763+유형화!$F$72*hourly1!C8001/hourly1!$C$8763+유형화!$F$73*hourly1!D8001/hourly1!$D$8763+유형화!$F$74*hourly1!E8001/hourly1!$E$8763</f>
        <v>89.777288647416711</v>
      </c>
      <c r="C8000" s="441">
        <f>hourly1!$F8001*유형화!$G$71/hourly1!$F$8763+유형화!$G$72*hourly1!$G8001/hourly1!$F$8763+유형화!$G$74*hourly1!I8001/hourly1!$I$8763</f>
        <v>5.77746568099281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443">
        <f>유형화!$F$71*hourly1!B8002/hourly1!$B$8763+유형화!$F$72*hourly1!C8002/hourly1!$C$8763+유형화!$F$73*hourly1!D8002/hourly1!$D$8763+유형화!$F$74*hourly1!E8002/hourly1!$E$8763</f>
        <v>152.45907861600506</v>
      </c>
      <c r="C8001" s="441">
        <f>hourly1!$F8002*유형화!$G$71/hourly1!$F$8763+유형화!$G$72*hourly1!$G8002/hourly1!$F$8763+유형화!$G$74*hourly1!I8002/hourly1!$I$8763</f>
        <v>6.0684805737965259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443">
        <f>유형화!$F$71*hourly1!B8003/hourly1!$B$8763+유형화!$F$72*hourly1!C8003/hourly1!$C$8763+유형화!$F$73*hourly1!D8003/hourly1!$D$8763+유형화!$F$74*hourly1!E8003/hourly1!$E$8763</f>
        <v>153.86179827303761</v>
      </c>
      <c r="C8002" s="441">
        <f>hourly1!$F8003*유형화!$G$71/hourly1!$F$8763+유형화!$G$72*hourly1!$G8003/hourly1!$F$8763+유형화!$G$74*hourly1!I8003/hourly1!$I$8763</f>
        <v>5.5726614946677415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443">
        <f>유형화!$F$71*hourly1!B8004/hourly1!$B$8763+유형화!$F$72*hourly1!C8004/hourly1!$C$8763+유형화!$F$73*hourly1!D8004/hourly1!$D$8763+유형화!$F$74*hourly1!E8004/hourly1!$E$8763</f>
        <v>156.17013549051248</v>
      </c>
      <c r="C8003" s="441">
        <f>hourly1!$F8004*유형화!$G$71/hourly1!$F$8763+유형화!$G$72*hourly1!$G8004/hourly1!$F$8763+유형화!$G$74*hourly1!I8004/hourly1!$I$8763</f>
        <v>4.7375987144105842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443">
        <f>유형화!$F$71*hourly1!B8005/hourly1!$B$8763+유형화!$F$72*hourly1!C8005/hourly1!$C$8763+유형화!$F$73*hourly1!D8005/hourly1!$D$8763+유형화!$F$74*hourly1!E8005/hourly1!$E$8763</f>
        <v>157.4936036283236</v>
      </c>
      <c r="C8004" s="441">
        <f>hourly1!$F8005*유형화!$G$71/hourly1!$F$8763+유형화!$G$72*hourly1!$G8005/hourly1!$F$8763+유형화!$G$74*hourly1!I8005/hourly1!$I$8763</f>
        <v>3.8632534638327991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443">
        <f>유형화!$F$71*hourly1!B8006/hourly1!$B$8763+유형화!$F$72*hourly1!C8006/hourly1!$C$8763+유형화!$F$73*hourly1!D8006/hourly1!$D$8763+유형화!$F$74*hourly1!E8006/hourly1!$E$8763</f>
        <v>153.60292330435385</v>
      </c>
      <c r="C8005" s="441">
        <f>hourly1!$F8006*유형화!$G$71/hourly1!$F$8763+유형화!$G$72*hourly1!$G8006/hourly1!$F$8763+유형화!$G$74*hourly1!I8006/hourly1!$I$8763</f>
        <v>3.2096493963614492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443">
        <f>유형화!$F$71*hourly1!B8007/hourly1!$B$8763+유형화!$F$72*hourly1!C8007/hourly1!$C$8763+유형화!$F$73*hourly1!D8007/hourly1!$D$8763+유형화!$F$74*hourly1!E8007/hourly1!$E$8763</f>
        <v>151.13046751292205</v>
      </c>
      <c r="C8006" s="441">
        <f>hourly1!$F8007*유형화!$G$71/hourly1!$F$8763+유형화!$G$72*hourly1!$G8007/hourly1!$F$8763+유형화!$G$74*hourly1!I8007/hourly1!$I$8763</f>
        <v>2.0637604198490651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443">
        <f>유형화!$F$71*hourly1!B8008/hourly1!$B$8763+유형화!$F$72*hourly1!C8008/hourly1!$C$8763+유형화!$F$73*hourly1!D8008/hourly1!$D$8763+유형화!$F$74*hourly1!E8008/hourly1!$E$8763</f>
        <v>143.56458230216424</v>
      </c>
      <c r="C8007" s="441">
        <f>hourly1!$F8008*유형화!$G$71/hourly1!$F$8763+유형화!$G$72*hourly1!$G8008/hourly1!$F$8763+유형화!$G$74*hourly1!I8008/hourly1!$I$8763</f>
        <v>2.3248240094949986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443">
        <f>유형화!$F$71*hourly1!B8009/hourly1!$B$8763+유형화!$F$72*hourly1!C8009/hourly1!$C$8763+유형화!$F$73*hourly1!D8009/hourly1!$D$8763+유형화!$F$74*hourly1!E8009/hourly1!$E$8763</f>
        <v>146.11739963326823</v>
      </c>
      <c r="C8008" s="441">
        <f>hourly1!$F8009*유형화!$G$71/hourly1!$F$8763+유형화!$G$72*hourly1!$G8009/hourly1!$F$8763+유형화!$G$74*hourly1!I8009/hourly1!$I$8763</f>
        <v>2.2731503555942596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443">
        <f>유형화!$F$71*hourly1!B8010/hourly1!$B$8763+유형화!$F$72*hourly1!C8010/hourly1!$C$8763+유형화!$F$73*hourly1!D8010/hourly1!$D$8763+유형화!$F$74*hourly1!E8010/hourly1!$E$8763</f>
        <v>144.96859596127817</v>
      </c>
      <c r="C8009" s="441">
        <f>hourly1!$F8010*유형화!$G$71/hourly1!$F$8763+유형화!$G$72*hourly1!$G8010/hourly1!$F$8763+유형화!$G$74*hourly1!I8010/hourly1!$I$8763</f>
        <v>2.3949498759068546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443">
        <f>유형화!$F$71*hourly1!B8011/hourly1!$B$8763+유형화!$F$72*hourly1!C8011/hourly1!$C$8763+유형화!$F$73*hourly1!D8011/hourly1!$D$8763+유형화!$F$74*hourly1!E8011/hourly1!$E$8763</f>
        <v>144.30198107219951</v>
      </c>
      <c r="C8010" s="441">
        <f>hourly1!$F8011*유형화!$G$71/hourly1!$F$8763+유형화!$G$72*hourly1!$G8011/hourly1!$F$8763+유형화!$G$74*hourly1!I8011/hourly1!$I$8763</f>
        <v>2.777367212284132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443">
        <f>유형화!$F$71*hourly1!B8012/hourly1!$B$8763+유형화!$F$72*hourly1!C8012/hourly1!$C$8763+유형화!$F$73*hourly1!D8012/hourly1!$D$8763+유형화!$F$74*hourly1!E8012/hourly1!$E$8763</f>
        <v>143.18122115074146</v>
      </c>
      <c r="C8011" s="441">
        <f>hourly1!$F8012*유형화!$G$71/hourly1!$F$8763+유형화!$G$72*hourly1!$G8012/hourly1!$F$8763+유형화!$G$74*hourly1!I8012/hourly1!$I$8763</f>
        <v>3.0346352681999469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443">
        <f>유형화!$F$71*hourly1!B8013/hourly1!$B$8763+유형화!$F$72*hourly1!C8013/hourly1!$C$8763+유형화!$F$73*hourly1!D8013/hourly1!$D$8763+유형화!$F$74*hourly1!E8013/hourly1!$E$8763</f>
        <v>149.53585946315056</v>
      </c>
      <c r="C8012" s="441">
        <f>hourly1!$F8013*유형화!$G$71/hourly1!$F$8763+유형화!$G$72*hourly1!$G8013/hourly1!$F$8763+유형화!$G$74*hourly1!I8013/hourly1!$I$8763</f>
        <v>2.6058657265785738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443">
        <f>유형화!$F$71*hourly1!B8014/hourly1!$B$8763+유형화!$F$72*hourly1!C8014/hourly1!$C$8763+유형화!$F$73*hourly1!D8014/hourly1!$D$8763+유형화!$F$74*hourly1!E8014/hourly1!$E$8763</f>
        <v>158.0134067533395</v>
      </c>
      <c r="C8013" s="441">
        <f>hourly1!$F8014*유형화!$G$71/hourly1!$F$8763+유형화!$G$72*hourly1!$G8014/hourly1!$F$8763+유형화!$G$74*hourly1!I8014/hourly1!$I$8763</f>
        <v>2.4216270385125243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443">
        <f>유형화!$F$71*hourly1!B8015/hourly1!$B$8763+유형화!$F$72*hourly1!C8015/hourly1!$C$8763+유형화!$F$73*hourly1!D8015/hourly1!$D$8763+유형화!$F$74*hourly1!E8015/hourly1!$E$8763</f>
        <v>85.020889843454</v>
      </c>
      <c r="C8014" s="441">
        <f>hourly1!$F8015*유형화!$G$71/hourly1!$F$8763+유형화!$G$72*hourly1!$G8015/hourly1!$F$8763+유형화!$G$74*hourly1!I8015/hourly1!$I$8763</f>
        <v>3.0094122819618834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443">
        <f>유형화!$F$71*hourly1!B8016/hourly1!$B$8763+유형화!$F$72*hourly1!C8016/hourly1!$C$8763+유형화!$F$73*hourly1!D8016/hourly1!$D$8763+유형화!$F$74*hourly1!E8016/hourly1!$E$8763</f>
        <v>83.075170486719983</v>
      </c>
      <c r="C8015" s="441">
        <f>hourly1!$F8016*유형화!$G$71/hourly1!$F$8763+유형화!$G$72*hourly1!$G8016/hourly1!$F$8763+유형화!$G$74*hourly1!I8016/hourly1!$I$8763</f>
        <v>0.36577228223225544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443">
        <f>유형화!$F$71*hourly1!B8017/hourly1!$B$8763+유형화!$F$72*hourly1!C8017/hourly1!$C$8763+유형화!$F$73*hourly1!D8017/hourly1!$D$8763+유형화!$F$74*hourly1!E8017/hourly1!$E$8763</f>
        <v>81.201592931005436</v>
      </c>
      <c r="C8016" s="441">
        <f>hourly1!$F8017*유형화!$G$71/hourly1!$F$8763+유형화!$G$72*hourly1!$G8017/hourly1!$F$8763+유형화!$G$74*hourly1!I8017/hourly1!$I$8763</f>
        <v>0.33848688822679257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443">
        <f>유형화!$F$71*hourly1!B8018/hourly1!$B$8763+유형화!$F$72*hourly1!C8018/hourly1!$C$8763+유형화!$F$73*hourly1!D8018/hourly1!$D$8763+유형화!$F$74*hourly1!E8018/hourly1!$E$8763</f>
        <v>80.299069209797622</v>
      </c>
      <c r="C8017" s="441">
        <f>hourly1!$F8018*유형화!$G$71/hourly1!$F$8763+유형화!$G$72*hourly1!$G8018/hourly1!$F$8763+유형화!$G$74*hourly1!I8018/hourly1!$I$8763</f>
        <v>0.29084848278433201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443">
        <f>유형화!$F$71*hourly1!B8019/hourly1!$B$8763+유형화!$F$72*hourly1!C8019/hourly1!$C$8763+유형화!$F$73*hourly1!D8019/hourly1!$D$8763+유형화!$F$74*hourly1!E8019/hourly1!$E$8763</f>
        <v>80.459316910774405</v>
      </c>
      <c r="C8018" s="441">
        <f>hourly1!$F8019*유형화!$G$71/hourly1!$F$8763+유형화!$G$72*hourly1!$G8019/hourly1!$F$8763+유형화!$G$74*hourly1!I8019/hourly1!$I$8763</f>
        <v>0.26107534352012779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443">
        <f>유형화!$F$71*hourly1!B8020/hourly1!$B$8763+유형화!$F$72*hourly1!C8020/hourly1!$C$8763+유형화!$F$73*hourly1!D8020/hourly1!$D$8763+유형화!$F$74*hourly1!E8020/hourly1!$E$8763</f>
        <v>80.348317127839181</v>
      </c>
      <c r="C8019" s="441">
        <f>hourly1!$F8020*유형화!$G$71/hourly1!$F$8763+유형화!$G$72*hourly1!$G8020/hourly1!$F$8763+유형화!$G$74*hourly1!I8020/hourly1!$I$8763</f>
        <v>0.25084274467652384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443">
        <f>유형화!$F$71*hourly1!B8021/hourly1!$B$8763+유형화!$F$72*hourly1!C8021/hourly1!$C$8763+유형화!$F$73*hourly1!D8021/hourly1!$D$8763+유형화!$F$74*hourly1!E8021/hourly1!$E$8763</f>
        <v>80.62248915125376</v>
      </c>
      <c r="C8020" s="441">
        <f>hourly1!$F8021*유형화!$G$71/hourly1!$F$8763+유형화!$G$72*hourly1!$G8021/hourly1!$F$8763+유형화!$G$74*hourly1!I8021/hourly1!$I$8763</f>
        <v>0.24675971093977686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443">
        <f>유형화!$F$71*hourly1!B8022/hourly1!$B$8763+유형화!$F$72*hourly1!C8022/hourly1!$C$8763+유형화!$F$73*hourly1!D8022/hourly1!$D$8763+유형화!$F$74*hourly1!E8022/hourly1!$E$8763</f>
        <v>80.694119039361908</v>
      </c>
      <c r="C8021" s="441">
        <f>hourly1!$F8022*유형화!$G$71/hourly1!$F$8763+유형화!$G$72*hourly1!$G8022/hourly1!$F$8763+유형화!$G$74*hourly1!I8022/hourly1!$I$8763</f>
        <v>0.24702677485649627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443">
        <f>유형화!$F$71*hourly1!B8023/hourly1!$B$8763+유형화!$F$72*hourly1!C8023/hourly1!$C$8763+유형화!$F$73*hourly1!D8023/hourly1!$D$8763+유형화!$F$74*hourly1!E8023/hourly1!$E$8763</f>
        <v>80.743888350183497</v>
      </c>
      <c r="C8022" s="441">
        <f>hourly1!$F8023*유형화!$G$71/hourly1!$F$8763+유형화!$G$72*hourly1!$G8023/hourly1!$F$8763+유형화!$G$74*hourly1!I8023/hourly1!$I$8763</f>
        <v>0.28321490583143638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443">
        <f>유형화!$F$71*hourly1!B8024/hourly1!$B$8763+유형화!$F$72*hourly1!C8024/hourly1!$C$8763+유형화!$F$73*hourly1!D8024/hourly1!$D$8763+유형화!$F$74*hourly1!E8024/hourly1!$E$8763</f>
        <v>81.804493622363779</v>
      </c>
      <c r="C8023" s="441">
        <f>hourly1!$F8024*유형화!$G$71/hourly1!$F$8763+유형화!$G$72*hourly1!$G8024/hourly1!$F$8763+유형화!$G$74*hourly1!I8024/hourly1!$I$8763</f>
        <v>0.33575821541557033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443">
        <f>유형화!$F$71*hourly1!B8025/hourly1!$B$8763+유형화!$F$72*hourly1!C8025/hourly1!$C$8763+유형화!$F$73*hourly1!D8025/hourly1!$D$8763+유형화!$F$74*hourly1!E8025/hourly1!$E$8763</f>
        <v>88.705395150416294</v>
      </c>
      <c r="C8024" s="441">
        <f>hourly1!$F8025*유형화!$G$71/hourly1!$F$8763+유형화!$G$72*hourly1!$G8025/hourly1!$F$8763+유형화!$G$74*hourly1!I8025/hourly1!$I$8763</f>
        <v>5.0068864658152581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443">
        <f>유형화!$F$71*hourly1!B8026/hourly1!$B$8763+유형화!$F$72*hourly1!C8026/hourly1!$C$8763+유형화!$F$73*hourly1!D8026/hourly1!$D$8763+유형화!$F$74*hourly1!E8026/hourly1!$E$8763</f>
        <v>83.89725048300221</v>
      </c>
      <c r="C8025" s="441">
        <f>hourly1!$F8026*유형화!$G$71/hourly1!$F$8763+유형화!$G$72*hourly1!$G8026/hourly1!$F$8763+유형화!$G$74*hourly1!I8026/hourly1!$I$8763</f>
        <v>5.3389464265334761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443">
        <f>유형화!$F$71*hourly1!B8027/hourly1!$B$8763+유형화!$F$72*hourly1!C8027/hourly1!$C$8763+유형화!$F$73*hourly1!D8027/hourly1!$D$8763+유형화!$F$74*hourly1!E8027/hourly1!$E$8763</f>
        <v>87.001582877024859</v>
      </c>
      <c r="C8026" s="441">
        <f>hourly1!$F8027*유형화!$G$71/hourly1!$F$8763+유형화!$G$72*hourly1!$G8027/hourly1!$F$8763+유형화!$G$74*hourly1!I8027/hourly1!$I$8763</f>
        <v>5.0465322983041512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443">
        <f>유형화!$F$71*hourly1!B8028/hourly1!$B$8763+유형화!$F$72*hourly1!C8028/hourly1!$C$8763+유형화!$F$73*hourly1!D8028/hourly1!$D$8763+유형화!$F$74*hourly1!E8028/hourly1!$E$8763</f>
        <v>90.996929093714343</v>
      </c>
      <c r="C8027" s="441">
        <f>hourly1!$F8028*유형화!$G$71/hourly1!$F$8763+유형화!$G$72*hourly1!$G8028/hourly1!$F$8763+유형화!$G$74*hourly1!I8028/hourly1!$I$8763</f>
        <v>4.5238873643072548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443">
        <f>유형화!$F$71*hourly1!B8029/hourly1!$B$8763+유형화!$F$72*hourly1!C8029/hourly1!$C$8763+유형화!$F$73*hourly1!D8029/hourly1!$D$8763+유형화!$F$74*hourly1!E8029/hourly1!$E$8763</f>
        <v>94.054810314314182</v>
      </c>
      <c r="C8028" s="441">
        <f>hourly1!$F8029*유형화!$G$71/hourly1!$F$8763+유형화!$G$72*hourly1!$G8029/hourly1!$F$8763+유형화!$G$74*hourly1!I8029/hourly1!$I$8763</f>
        <v>3.9643357615631163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443">
        <f>유형화!$F$71*hourly1!B8030/hourly1!$B$8763+유형화!$F$72*hourly1!C8030/hourly1!$C$8763+유형화!$F$73*hourly1!D8030/hourly1!$D$8763+유형화!$F$74*hourly1!E8030/hourly1!$E$8763</f>
        <v>91.44773739564549</v>
      </c>
      <c r="C8029" s="441">
        <f>hourly1!$F8030*유형화!$G$71/hourly1!$F$8763+유형화!$G$72*hourly1!$G8030/hourly1!$F$8763+유형화!$G$74*hourly1!I8030/hourly1!$I$8763</f>
        <v>3.4846456693066119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443">
        <f>유형화!$F$71*hourly1!B8031/hourly1!$B$8763+유형화!$F$72*hourly1!C8031/hourly1!$C$8763+유형화!$F$73*hourly1!D8031/hourly1!$D$8763+유형화!$F$74*hourly1!E8031/hourly1!$E$8763</f>
        <v>89.706307461363707</v>
      </c>
      <c r="C8030" s="441">
        <f>hourly1!$F8031*유형화!$G$71/hourly1!$F$8763+유형화!$G$72*hourly1!$G8031/hourly1!$F$8763+유형화!$G$74*hourly1!I8031/hourly1!$I$8763</f>
        <v>2.3223249849700194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443">
        <f>유형화!$F$71*hourly1!B8032/hourly1!$B$8763+유형화!$F$72*hourly1!C8032/hourly1!$C$8763+유형화!$F$73*hourly1!D8032/hourly1!$D$8763+유형화!$F$74*hourly1!E8032/hourly1!$E$8763</f>
        <v>81.881034082473008</v>
      </c>
      <c r="C8031" s="441">
        <f>hourly1!$F8032*유형화!$G$71/hourly1!$F$8763+유형화!$G$72*hourly1!$G8032/hourly1!$F$8763+유형화!$G$74*hourly1!I8032/hourly1!$I$8763</f>
        <v>2.2206755099433635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443">
        <f>유형화!$F$71*hourly1!B8033/hourly1!$B$8763+유형화!$F$72*hourly1!C8033/hourly1!$C$8763+유형화!$F$73*hourly1!D8033/hourly1!$D$8763+유형화!$F$74*hourly1!E8033/hourly1!$E$8763</f>
        <v>84.383537010303584</v>
      </c>
      <c r="C8032" s="441">
        <f>hourly1!$F8033*유형화!$G$71/hourly1!$F$8763+유형화!$G$72*hourly1!$G8033/hourly1!$F$8763+유형화!$G$74*hourly1!I8033/hourly1!$I$8763</f>
        <v>2.0810298254356576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443">
        <f>유형화!$F$71*hourly1!B8034/hourly1!$B$8763+유형화!$F$72*hourly1!C8034/hourly1!$C$8763+유형화!$F$73*hourly1!D8034/hourly1!$D$8763+유형화!$F$74*hourly1!E8034/hourly1!$E$8763</f>
        <v>82.783064992771727</v>
      </c>
      <c r="C8033" s="441">
        <f>hourly1!$F8034*유형화!$G$71/hourly1!$F$8763+유형화!$G$72*hourly1!$G8034/hourly1!$F$8763+유형화!$G$74*hourly1!I8034/hourly1!$I$8763</f>
        <v>2.0427073055695266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443">
        <f>유형화!$F$71*hourly1!B8035/hourly1!$B$8763+유형화!$F$72*hourly1!C8035/hourly1!$C$8763+유형화!$F$73*hourly1!D8035/hourly1!$D$8763+유형화!$F$74*hourly1!E8035/hourly1!$E$8763</f>
        <v>81.783550293508995</v>
      </c>
      <c r="C8034" s="441">
        <f>hourly1!$F8035*유형화!$G$71/hourly1!$F$8763+유형화!$G$72*hourly1!$G8035/hourly1!$F$8763+유형화!$G$74*hourly1!I8035/hourly1!$I$8763</f>
        <v>2.2617140892477119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443">
        <f>유형화!$F$71*hourly1!B8036/hourly1!$B$8763+유형화!$F$72*hourly1!C8036/hourly1!$C$8763+유형화!$F$73*hourly1!D8036/hourly1!$D$8763+유형화!$F$74*hourly1!E8036/hourly1!$E$8763</f>
        <v>80.32744949566947</v>
      </c>
      <c r="C8035" s="441">
        <f>hourly1!$F8036*유형화!$G$71/hourly1!$F$8763+유형화!$G$72*hourly1!$G8036/hourly1!$F$8763+유형화!$G$74*hourly1!I8036/hourly1!$I$8763</f>
        <v>2.5424588462949109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443">
        <f>유형화!$F$71*hourly1!B8037/hourly1!$B$8763+유형화!$F$72*hourly1!C8037/hourly1!$C$8763+유형화!$F$73*hourly1!D8037/hourly1!$D$8763+유형화!$F$74*hourly1!E8037/hourly1!$E$8763</f>
        <v>86.675973292749092</v>
      </c>
      <c r="C8036" s="441">
        <f>hourly1!$F8037*유형화!$G$71/hourly1!$F$8763+유형화!$G$72*hourly1!$G8037/hourly1!$F$8763+유형화!$G$74*hourly1!I8037/hourly1!$I$8763</f>
        <v>2.1254381158490583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443">
        <f>유형화!$F$71*hourly1!B8038/hourly1!$B$8763+유형화!$F$72*hourly1!C8038/hourly1!$C$8763+유형화!$F$73*hourly1!D8038/hourly1!$D$8763+유형화!$F$74*hourly1!E8038/hourly1!$E$8763</f>
        <v>95.201995891678251</v>
      </c>
      <c r="C8037" s="441">
        <f>hourly1!$F8038*유형화!$G$71/hourly1!$F$8763+유형화!$G$72*hourly1!$G8038/hourly1!$F$8763+유형화!$G$74*hourly1!I8038/hourly1!$I$8763</f>
        <v>2.0914274896701128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443">
        <f>유형화!$F$71*hourly1!B8039/hourly1!$B$8763+유형화!$F$72*hourly1!C8039/hourly1!$C$8763+유형화!$F$73*hourly1!D8039/hourly1!$D$8763+유형화!$F$74*hourly1!E8039/hourly1!$E$8763</f>
        <v>84.483931118967078</v>
      </c>
      <c r="C8038" s="441">
        <f>hourly1!$F8039*유형화!$G$71/hourly1!$F$8763+유형화!$G$72*hourly1!$G8039/hourly1!$F$8763+유형화!$G$74*hourly1!I8039/hourly1!$I$8763</f>
        <v>2.7162751285102478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443">
        <f>유형화!$F$71*hourly1!B8040/hourly1!$B$8763+유형화!$F$72*hourly1!C8040/hourly1!$C$8763+유형화!$F$73*hourly1!D8040/hourly1!$D$8763+유형화!$F$74*hourly1!E8040/hourly1!$E$8763</f>
        <v>82.597351923292209</v>
      </c>
      <c r="C8039" s="441">
        <f>hourly1!$F8040*유형화!$G$71/hourly1!$F$8763+유형화!$G$72*hourly1!$G8040/hourly1!$F$8763+유형화!$G$74*hourly1!I8040/hourly1!$I$8763</f>
        <v>0.35838672785415082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443">
        <f>유형화!$F$71*hourly1!B8041/hourly1!$B$8763+유형화!$F$72*hourly1!C8041/hourly1!$C$8763+유형화!$F$73*hourly1!D8041/hourly1!$D$8763+유형화!$F$74*hourly1!E8041/hourly1!$E$8763</f>
        <v>80.743710531512477</v>
      </c>
      <c r="C8040" s="441">
        <f>hourly1!$F8041*유형화!$G$71/hourly1!$F$8763+유형화!$G$72*hourly1!$G8041/hourly1!$F$8763+유형화!$G$74*hourly1!I8041/hourly1!$I$8763</f>
        <v>0.34711388958561462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443">
        <f>유형화!$F$71*hourly1!B8042/hourly1!$B$8763+유형화!$F$72*hourly1!C8042/hourly1!$C$8763+유형화!$F$73*hourly1!D8042/hourly1!$D$8763+유형화!$F$74*hourly1!E8042/hourly1!$E$8763</f>
        <v>79.956770109769835</v>
      </c>
      <c r="C8041" s="441">
        <f>hourly1!$F8042*유형화!$G$71/hourly1!$F$8763+유형화!$G$72*hourly1!$G8042/hourly1!$F$8763+유형화!$G$74*hourly1!I8042/hourly1!$I$8763</f>
        <v>0.29074897054833371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443">
        <f>유형화!$F$71*hourly1!B8043/hourly1!$B$8763+유형화!$F$72*hourly1!C8043/hourly1!$C$8763+유형화!$F$73*hourly1!D8043/hourly1!$D$8763+유형화!$F$74*hourly1!E8043/hourly1!$E$8763</f>
        <v>82.183638673302184</v>
      </c>
      <c r="C8042" s="441">
        <f>hourly1!$F8043*유형화!$G$71/hourly1!$F$8763+유형화!$G$72*hourly1!$G8043/hourly1!$F$8763+유형화!$G$74*hourly1!I8043/hourly1!$I$8763</f>
        <v>0.25182658777026945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443">
        <f>유형화!$F$71*hourly1!B8044/hourly1!$B$8763+유형화!$F$72*hourly1!C8044/hourly1!$C$8763+유형화!$F$73*hourly1!D8044/hourly1!$D$8763+유형화!$F$74*hourly1!E8044/hourly1!$E$8763</f>
        <v>81.8451410006343</v>
      </c>
      <c r="C8043" s="441">
        <f>hourly1!$F8044*유형화!$G$71/hourly1!$F$8763+유형화!$G$72*hourly1!$G8044/hourly1!$F$8763+유형화!$G$74*hourly1!I8044/hourly1!$I$8763</f>
        <v>0.23752083970818033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443">
        <f>유형화!$F$71*hourly1!B8045/hourly1!$B$8763+유형화!$F$72*hourly1!C8045/hourly1!$C$8763+유형화!$F$73*hourly1!D8045/hourly1!$D$8763+유형화!$F$74*hourly1!E8045/hourly1!$E$8763</f>
        <v>82.148112865244286</v>
      </c>
      <c r="C8044" s="441">
        <f>hourly1!$F8045*유형화!$G$71/hourly1!$F$8763+유형화!$G$72*hourly1!$G8045/hourly1!$F$8763+유형화!$G$74*hourly1!I8045/hourly1!$I$8763</f>
        <v>0.23550233618140426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443">
        <f>유형화!$F$71*hourly1!B8046/hourly1!$B$8763+유형화!$F$72*hourly1!C8046/hourly1!$C$8763+유형화!$F$73*hourly1!D8046/hourly1!$D$8763+유형화!$F$74*hourly1!E8046/hourly1!$E$8763</f>
        <v>82.291126164873731</v>
      </c>
      <c r="C8045" s="441">
        <f>hourly1!$F8046*유형화!$G$71/hourly1!$F$8763+유형화!$G$72*hourly1!$G8046/hourly1!$F$8763+유형화!$G$74*hourly1!I8046/hourly1!$I$8763</f>
        <v>0.23834956257055262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443">
        <f>유형화!$F$71*hourly1!B8047/hourly1!$B$8763+유형화!$F$72*hourly1!C8047/hourly1!$C$8763+유형화!$F$73*hourly1!D8047/hourly1!$D$8763+유형화!$F$74*hourly1!E8047/hourly1!$E$8763</f>
        <v>82.476130543033463</v>
      </c>
      <c r="C8046" s="441">
        <f>hourly1!$F8047*유형화!$G$71/hourly1!$F$8763+유형화!$G$72*hourly1!$G8047/hourly1!$F$8763+유형화!$G$74*hourly1!I8047/hourly1!$I$8763</f>
        <v>0.24863267554735979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443">
        <f>유형화!$F$71*hourly1!B8048/hourly1!$B$8763+유형화!$F$72*hourly1!C8048/hourly1!$C$8763+유형화!$F$73*hourly1!D8048/hourly1!$D$8763+유형화!$F$74*hourly1!E8048/hourly1!$E$8763</f>
        <v>83.629946624481022</v>
      </c>
      <c r="C8047" s="441">
        <f>hourly1!$F8048*유형화!$G$71/hourly1!$F$8763+유형화!$G$72*hourly1!$G8048/hourly1!$F$8763+유형화!$G$74*hourly1!I8048/hourly1!$I$8763</f>
        <v>0.41156022095839156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443">
        <f>유형화!$F$71*hourly1!B8049/hourly1!$B$8763+유형화!$F$72*hourly1!C8049/hourly1!$C$8763+유형화!$F$73*hourly1!D8049/hourly1!$D$8763+유형화!$F$74*hourly1!E8049/hourly1!$E$8763</f>
        <v>90.585926189842695</v>
      </c>
      <c r="C8048" s="441">
        <f>hourly1!$F8049*유형화!$G$71/hourly1!$F$8763+유형화!$G$72*hourly1!$G8049/hourly1!$F$8763+유형화!$G$74*hourly1!I8049/hourly1!$I$8763</f>
        <v>5.1533994648663146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443">
        <f>유형화!$F$71*hourly1!B8050/hourly1!$B$8763+유형화!$F$72*hourly1!C8050/hourly1!$C$8763+유형화!$F$73*hourly1!D8050/hourly1!$D$8763+유형화!$F$74*hourly1!E8050/hourly1!$E$8763</f>
        <v>228.15719076961855</v>
      </c>
      <c r="C8049" s="441">
        <f>hourly1!$F8050*유형화!$G$71/hourly1!$F$8763+유형화!$G$72*hourly1!$G8050/hourly1!$F$8763+유형화!$G$74*hourly1!I8050/hourly1!$I$8763</f>
        <v>5.3056698622782053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443">
        <f>유형화!$F$71*hourly1!B8051/hourly1!$B$8763+유형화!$F$72*hourly1!C8051/hourly1!$C$8763+유형화!$F$73*hourly1!D8051/hourly1!$D$8763+유형화!$F$74*hourly1!E8051/hourly1!$E$8763</f>
        <v>356.86091065146837</v>
      </c>
      <c r="C8050" s="441">
        <f>hourly1!$F8051*유형화!$G$71/hourly1!$F$8763+유형화!$G$72*hourly1!$G8051/hourly1!$F$8763+유형화!$G$74*hourly1!I8051/hourly1!$I$8763</f>
        <v>4.7425784498132098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443">
        <f>유형화!$F$71*hourly1!B8052/hourly1!$B$8763+유형화!$F$72*hourly1!C8052/hourly1!$C$8763+유형화!$F$73*hourly1!D8052/hourly1!$D$8763+유형화!$F$74*hourly1!E8052/hourly1!$E$8763</f>
        <v>432.79965845496616</v>
      </c>
      <c r="C8051" s="441">
        <f>hourly1!$F8052*유형화!$G$71/hourly1!$F$8763+유형화!$G$72*hourly1!$G8052/hourly1!$F$8763+유형화!$G$74*hourly1!I8052/hourly1!$I$8763</f>
        <v>4.3062921262215976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443">
        <f>유형화!$F$71*hourly1!B8053/hourly1!$B$8763+유형화!$F$72*hourly1!C8053/hourly1!$C$8763+유형화!$F$73*hourly1!D8053/hourly1!$D$8763+유형화!$F$74*hourly1!E8053/hourly1!$E$8763</f>
        <v>505.86178671473408</v>
      </c>
      <c r="C8052" s="441">
        <f>hourly1!$F8053*유형화!$G$71/hourly1!$F$8763+유형화!$G$72*hourly1!$G8053/hourly1!$F$8763+유형화!$G$74*hourly1!I8053/hourly1!$I$8763</f>
        <v>3.6154183916820606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443">
        <f>유형화!$F$71*hourly1!B8054/hourly1!$B$8763+유형화!$F$72*hourly1!C8054/hourly1!$C$8763+유형화!$F$73*hourly1!D8054/hourly1!$D$8763+유형화!$F$74*hourly1!E8054/hourly1!$E$8763</f>
        <v>427.74847892543977</v>
      </c>
      <c r="C8053" s="441">
        <f>hourly1!$F8054*유형화!$G$71/hourly1!$F$8763+유형화!$G$72*hourly1!$G8054/hourly1!$F$8763+유형화!$G$74*hourly1!I8054/hourly1!$I$8763</f>
        <v>3.2987429256232375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443">
        <f>유형화!$F$71*hourly1!B8055/hourly1!$B$8763+유형화!$F$72*hourly1!C8055/hourly1!$C$8763+유형화!$F$73*hourly1!D8055/hourly1!$D$8763+유형화!$F$74*hourly1!E8055/hourly1!$E$8763</f>
        <v>259.96082514917589</v>
      </c>
      <c r="C8054" s="441">
        <f>hourly1!$F8055*유형화!$G$71/hourly1!$F$8763+유형화!$G$72*hourly1!$G8055/hourly1!$F$8763+유형화!$G$74*hourly1!I8055/hourly1!$I$8763</f>
        <v>2.6520532302791104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443">
        <f>유형화!$F$71*hourly1!B8056/hourly1!$B$8763+유형화!$F$72*hourly1!C8056/hourly1!$C$8763+유형화!$F$73*hourly1!D8056/hourly1!$D$8763+유형화!$F$74*hourly1!E8056/hourly1!$E$8763</f>
        <v>342.77818876022712</v>
      </c>
      <c r="C8055" s="441">
        <f>hourly1!$F8056*유형화!$G$71/hourly1!$F$8763+유형화!$G$72*hourly1!$G8056/hourly1!$F$8763+유형화!$G$74*hourly1!I8056/hourly1!$I$8763</f>
        <v>2.9343354847251515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443">
        <f>유형화!$F$71*hourly1!B8057/hourly1!$B$8763+유형화!$F$72*hourly1!C8057/hourly1!$C$8763+유형화!$F$73*hourly1!D8057/hourly1!$D$8763+유형화!$F$74*hourly1!E8057/hourly1!$E$8763</f>
        <v>489.48610850968504</v>
      </c>
      <c r="C8056" s="441">
        <f>hourly1!$F8057*유형화!$G$71/hourly1!$F$8763+유형화!$G$72*hourly1!$G8057/hourly1!$F$8763+유형화!$G$74*hourly1!I8057/hourly1!$I$8763</f>
        <v>2.6518859818044649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443">
        <f>유형화!$F$71*hourly1!B8058/hourly1!$B$8763+유형화!$F$72*hourly1!C8058/hourly1!$C$8763+유형화!$F$73*hourly1!D8058/hourly1!$D$8763+유형화!$F$74*hourly1!E8058/hourly1!$E$8763</f>
        <v>413.9190887207759</v>
      </c>
      <c r="C8057" s="441">
        <f>hourly1!$F8058*유형화!$G$71/hourly1!$F$8763+유형화!$G$72*hourly1!$G8058/hourly1!$F$8763+유형화!$G$74*hourly1!I8058/hourly1!$I$8763</f>
        <v>2.6728947067136493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443">
        <f>유형화!$F$71*hourly1!B8059/hourly1!$B$8763+유형화!$F$72*hourly1!C8059/hourly1!$C$8763+유형화!$F$73*hourly1!D8059/hourly1!$D$8763+유형화!$F$74*hourly1!E8059/hourly1!$E$8763</f>
        <v>357.81478926267499</v>
      </c>
      <c r="C8058" s="441">
        <f>hourly1!$F8059*유형화!$G$71/hourly1!$F$8763+유형화!$G$72*hourly1!$G8059/hourly1!$F$8763+유형화!$G$74*hourly1!I8059/hourly1!$I$8763</f>
        <v>2.7916077103974501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443">
        <f>유형화!$F$71*hourly1!B8060/hourly1!$B$8763+유형화!$F$72*hourly1!C8060/hourly1!$C$8763+유형화!$F$73*hourly1!D8060/hourly1!$D$8763+유형화!$F$74*hourly1!E8060/hourly1!$E$8763</f>
        <v>209.8166735991496</v>
      </c>
      <c r="C8059" s="441">
        <f>hourly1!$F8060*유형화!$G$71/hourly1!$F$8763+유형화!$G$72*hourly1!$G8060/hourly1!$F$8763+유형화!$G$74*hourly1!I8060/hourly1!$I$8763</f>
        <v>2.9658382934027507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443">
        <f>유형화!$F$71*hourly1!B8061/hourly1!$B$8763+유형화!$F$72*hourly1!C8061/hourly1!$C$8763+유형화!$F$73*hourly1!D8061/hourly1!$D$8763+유형화!$F$74*hourly1!E8061/hourly1!$E$8763</f>
        <v>150.3424209143252</v>
      </c>
      <c r="C8060" s="441">
        <f>hourly1!$F8061*유형화!$G$71/hourly1!$F$8763+유형화!$G$72*hourly1!$G8061/hourly1!$F$8763+유형화!$G$74*hourly1!I8061/hourly1!$I$8763</f>
        <v>2.5978925588142263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443">
        <f>유형화!$F$71*hourly1!B8062/hourly1!$B$8763+유형화!$F$72*hourly1!C8062/hourly1!$C$8763+유형화!$F$73*hourly1!D8062/hourly1!$D$8763+유형화!$F$74*hourly1!E8062/hourly1!$E$8763</f>
        <v>158.95835532820433</v>
      </c>
      <c r="C8061" s="441">
        <f>hourly1!$F8062*유형화!$G$71/hourly1!$F$8763+유형화!$G$72*hourly1!$G8062/hourly1!$F$8763+유형화!$G$74*hourly1!I8062/hourly1!$I$8763</f>
        <v>2.5506051447318878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443">
        <f>유형화!$F$71*hourly1!B8063/hourly1!$B$8763+유형화!$F$72*hourly1!C8063/hourly1!$C$8763+유형화!$F$73*hourly1!D8063/hourly1!$D$8763+유형화!$F$74*hourly1!E8063/hourly1!$E$8763</f>
        <v>85.541566893400699</v>
      </c>
      <c r="C8062" s="441">
        <f>hourly1!$F8063*유형화!$G$71/hourly1!$F$8763+유형화!$G$72*hourly1!$G8063/hourly1!$F$8763+유형화!$G$74*hourly1!I8063/hourly1!$I$8763</f>
        <v>3.2837288275131873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443">
        <f>유형화!$F$71*hourly1!B8064/hourly1!$B$8763+유형화!$F$72*hourly1!C8064/hourly1!$C$8763+유형화!$F$73*hourly1!D8064/hourly1!$D$8763+유형화!$F$74*hourly1!E8064/hourly1!$E$8763</f>
        <v>83.738254124697519</v>
      </c>
      <c r="C8063" s="441">
        <f>hourly1!$F8064*유형화!$G$71/hourly1!$F$8763+유형화!$G$72*hourly1!$G8064/hourly1!$F$8763+유형화!$G$74*hourly1!I8064/hourly1!$I$8763</f>
        <v>0.39838809979438439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443">
        <f>유형화!$F$71*hourly1!B8065/hourly1!$B$8763+유형화!$F$72*hourly1!C8065/hourly1!$C$8763+유형화!$F$73*hourly1!D8065/hourly1!$D$8763+유형화!$F$74*hourly1!E8065/hourly1!$E$8763</f>
        <v>81.917408338782039</v>
      </c>
      <c r="C8064" s="441">
        <f>hourly1!$F8065*유형화!$G$71/hourly1!$F$8763+유형화!$G$72*hourly1!$G8065/hourly1!$F$8763+유형화!$G$74*hourly1!I8065/hourly1!$I$8763</f>
        <v>0.31868607570570073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443">
        <f>유형화!$F$71*hourly1!B8066/hourly1!$B$8763+유형화!$F$72*hourly1!C8066/hourly1!$C$8763+유형화!$F$73*hourly1!D8066/hourly1!$D$8763+유형화!$F$74*hourly1!E8066/hourly1!$E$8763</f>
        <v>81.164339488004259</v>
      </c>
      <c r="C8065" s="441">
        <f>hourly1!$F8066*유형화!$G$71/hourly1!$F$8763+유형화!$G$72*hourly1!$G8066/hourly1!$F$8763+유형화!$G$74*hourly1!I8066/hourly1!$I$8763</f>
        <v>0.29489264550141181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443">
        <f>유형화!$F$71*hourly1!B8067/hourly1!$B$8763+유형화!$F$72*hourly1!C8067/hourly1!$C$8763+유형화!$F$73*hourly1!D8067/hourly1!$D$8763+유형화!$F$74*hourly1!E8067/hourly1!$E$8763</f>
        <v>81.427405845204078</v>
      </c>
      <c r="C8066" s="441">
        <f>hourly1!$F8067*유형화!$G$71/hourly1!$F$8763+유형화!$G$72*hourly1!$G8067/hourly1!$F$8763+유형화!$G$74*hourly1!I8067/hourly1!$I$8763</f>
        <v>0.25283517248027787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443">
        <f>유형화!$F$71*hourly1!B8068/hourly1!$B$8763+유형화!$F$72*hourly1!C8068/hourly1!$C$8763+유형화!$F$73*hourly1!D8068/hourly1!$D$8763+유형화!$F$74*hourly1!E8068/hourly1!$E$8763</f>
        <v>81.580823300762404</v>
      </c>
      <c r="C8067" s="441">
        <f>hourly1!$F8068*유형화!$G$71/hourly1!$F$8763+유형화!$G$72*hourly1!$G8068/hourly1!$F$8763+유형화!$G$74*hourly1!I8068/hourly1!$I$8763</f>
        <v>0.24593177641321692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443">
        <f>유형화!$F$71*hourly1!B8069/hourly1!$B$8763+유형화!$F$72*hourly1!C8069/hourly1!$C$8763+유형화!$F$73*hourly1!D8069/hourly1!$D$8763+유형화!$F$74*hourly1!E8069/hourly1!$E$8763</f>
        <v>82.09975131492881</v>
      </c>
      <c r="C8068" s="441">
        <f>hourly1!$F8069*유형화!$G$71/hourly1!$F$8763+유형화!$G$72*hourly1!$G8069/hourly1!$F$8763+유형화!$G$74*hourly1!I8069/hourly1!$I$8763</f>
        <v>0.29775036282098533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443">
        <f>유형화!$F$71*hourly1!B8070/hourly1!$B$8763+유형화!$F$72*hourly1!C8070/hourly1!$C$8763+유형화!$F$73*hourly1!D8070/hourly1!$D$8763+유형화!$F$74*hourly1!E8070/hourly1!$E$8763</f>
        <v>82.275048307511142</v>
      </c>
      <c r="C8069" s="441">
        <f>hourly1!$F8070*유형화!$G$71/hourly1!$F$8763+유형화!$G$72*hourly1!$G8070/hourly1!$F$8763+유형화!$G$74*hourly1!I8070/hourly1!$I$8763</f>
        <v>0.4407969886641534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443">
        <f>유형화!$F$71*hourly1!B8071/hourly1!$B$8763+유형화!$F$72*hourly1!C8071/hourly1!$C$8763+유형화!$F$73*hourly1!D8071/hourly1!$D$8763+유형화!$F$74*hourly1!E8071/hourly1!$E$8763</f>
        <v>82.565042231832649</v>
      </c>
      <c r="C8070" s="441">
        <f>hourly1!$F8071*유형화!$G$71/hourly1!$F$8763+유형화!$G$72*hourly1!$G8071/hourly1!$F$8763+유형화!$G$74*hourly1!I8071/hourly1!$I$8763</f>
        <v>0.74403684747401222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443">
        <f>유형화!$F$71*hourly1!B8072/hourly1!$B$8763+유형화!$F$72*hourly1!C8072/hourly1!$C$8763+유형화!$F$73*hourly1!D8072/hourly1!$D$8763+유형화!$F$74*hourly1!E8072/hourly1!$E$8763</f>
        <v>83.933397222461778</v>
      </c>
      <c r="C8071" s="441">
        <f>hourly1!$F8072*유형화!$G$71/hourly1!$F$8763+유형화!$G$72*hourly1!$G8072/hourly1!$F$8763+유형화!$G$74*hourly1!I8072/hourly1!$I$8763</f>
        <v>1.0624357369009456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443">
        <f>유형화!$F$71*hourly1!B8073/hourly1!$B$8763+유형화!$F$72*hourly1!C8073/hourly1!$C$8763+유형화!$F$73*hourly1!D8073/hourly1!$D$8763+유형화!$F$74*hourly1!E8073/hourly1!$E$8763</f>
        <v>90.912649865550506</v>
      </c>
      <c r="C8072" s="441">
        <f>hourly1!$F8073*유형화!$G$71/hourly1!$F$8763+유형화!$G$72*hourly1!$G8073/hourly1!$F$8763+유형화!$G$74*hourly1!I8073/hourly1!$I$8763</f>
        <v>5.929220385501039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443">
        <f>유형화!$F$71*hourly1!B8074/hourly1!$B$8763+유형화!$F$72*hourly1!C8074/hourly1!$C$8763+유형화!$F$73*hourly1!D8074/hourly1!$D$8763+유형화!$F$74*hourly1!E8074/hourly1!$E$8763</f>
        <v>226.09903542983704</v>
      </c>
      <c r="C8073" s="441">
        <f>hourly1!$F8074*유형화!$G$71/hourly1!$F$8763+유형화!$G$72*hourly1!$G8074/hourly1!$F$8763+유형화!$G$74*hourly1!I8074/hourly1!$I$8763</f>
        <v>6.1102923892503052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443">
        <f>유형화!$F$71*hourly1!B8075/hourly1!$B$8763+유형화!$F$72*hourly1!C8075/hourly1!$C$8763+유형화!$F$73*hourly1!D8075/hourly1!$D$8763+유형화!$F$74*hourly1!E8075/hourly1!$E$8763</f>
        <v>353.82135664156323</v>
      </c>
      <c r="C8074" s="441">
        <f>hourly1!$F8075*유형화!$G$71/hourly1!$F$8763+유형화!$G$72*hourly1!$G8075/hourly1!$F$8763+유형화!$G$74*hourly1!I8075/hourly1!$I$8763</f>
        <v>5.4316814001946829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443">
        <f>유형화!$F$71*hourly1!B8076/hourly1!$B$8763+유형화!$F$72*hourly1!C8076/hourly1!$C$8763+유형화!$F$73*hourly1!D8076/hourly1!$D$8763+유형화!$F$74*hourly1!E8076/hourly1!$E$8763</f>
        <v>427.64860114401313</v>
      </c>
      <c r="C8075" s="441">
        <f>hourly1!$F8076*유형화!$G$71/hourly1!$F$8763+유형화!$G$72*hourly1!$G8076/hourly1!$F$8763+유형화!$G$74*hourly1!I8076/hourly1!$I$8763</f>
        <v>4.6532094275056375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443">
        <f>유형화!$F$71*hourly1!B8077/hourly1!$B$8763+유형화!$F$72*hourly1!C8077/hourly1!$C$8763+유형화!$F$73*hourly1!D8077/hourly1!$D$8763+유형화!$F$74*hourly1!E8077/hourly1!$E$8763</f>
        <v>500.95995515263797</v>
      </c>
      <c r="C8076" s="441">
        <f>hourly1!$F8077*유형화!$G$71/hourly1!$F$8763+유형화!$G$72*hourly1!$G8077/hourly1!$F$8763+유형화!$G$74*hourly1!I8077/hourly1!$I$8763</f>
        <v>3.95284782890025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443">
        <f>유형화!$F$71*hourly1!B8078/hourly1!$B$8763+유형화!$F$72*hourly1!C8078/hourly1!$C$8763+유형화!$F$73*hourly1!D8078/hourly1!$D$8763+유형화!$F$74*hourly1!E8078/hourly1!$E$8763</f>
        <v>421.66906754982995</v>
      </c>
      <c r="C8077" s="441">
        <f>hourly1!$F8078*유형화!$G$71/hourly1!$F$8763+유형화!$G$72*hourly1!$G8078/hourly1!$F$8763+유형화!$G$74*hourly1!I8078/hourly1!$I$8763</f>
        <v>3.3155855989705061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443">
        <f>유형화!$F$71*hourly1!B8079/hourly1!$B$8763+유형화!$F$72*hourly1!C8079/hourly1!$C$8763+유형화!$F$73*hourly1!D8079/hourly1!$D$8763+유형화!$F$74*hourly1!E8079/hourly1!$E$8763</f>
        <v>251.59593118168914</v>
      </c>
      <c r="C8078" s="441">
        <f>hourly1!$F8079*유형화!$G$71/hourly1!$F$8763+유형화!$G$72*hourly1!$G8079/hourly1!$F$8763+유형화!$G$74*hourly1!I8079/hourly1!$I$8763</f>
        <v>2.1419239156382219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443">
        <f>유형화!$F$71*hourly1!B8080/hourly1!$B$8763+유형화!$F$72*hourly1!C8080/hourly1!$C$8763+유형화!$F$73*hourly1!D8080/hourly1!$D$8763+유형화!$F$74*hourly1!E8080/hourly1!$E$8763</f>
        <v>334.59340281870209</v>
      </c>
      <c r="C8079" s="441">
        <f>hourly1!$F8080*유형화!$G$71/hourly1!$F$8763+유형화!$G$72*hourly1!$G8080/hourly1!$F$8763+유형화!$G$74*hourly1!I8080/hourly1!$I$8763</f>
        <v>2.3378569590675267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443">
        <f>유형화!$F$71*hourly1!B8081/hourly1!$B$8763+유형화!$F$72*hourly1!C8081/hourly1!$C$8763+유형화!$F$73*hourly1!D8081/hourly1!$D$8763+유형화!$F$74*hourly1!E8081/hourly1!$E$8763</f>
        <v>482.92400117818698</v>
      </c>
      <c r="C8080" s="441">
        <f>hourly1!$F8081*유형화!$G$71/hourly1!$F$8763+유형화!$G$72*hourly1!$G8081/hourly1!$F$8763+유형화!$G$74*hourly1!I8081/hourly1!$I$8763</f>
        <v>2.2740258328344169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443">
        <f>유형화!$F$71*hourly1!B8082/hourly1!$B$8763+유형화!$F$72*hourly1!C8082/hourly1!$C$8763+유형화!$F$73*hourly1!D8082/hourly1!$D$8763+유형화!$F$74*hourly1!E8082/hourly1!$E$8763</f>
        <v>408.37816232851827</v>
      </c>
      <c r="C8081" s="441">
        <f>hourly1!$F8082*유형화!$G$71/hourly1!$F$8763+유형화!$G$72*hourly1!$G8082/hourly1!$F$8763+유형화!$G$74*hourly1!I8082/hourly1!$I$8763</f>
        <v>2.3466321069178444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443">
        <f>유형화!$F$71*hourly1!B8083/hourly1!$B$8763+유형화!$F$72*hourly1!C8083/hourly1!$C$8763+유형화!$F$73*hourly1!D8083/hourly1!$D$8763+유형화!$F$74*hourly1!E8083/hourly1!$E$8763</f>
        <v>353.82407262395361</v>
      </c>
      <c r="C8082" s="441">
        <f>hourly1!$F8083*유형화!$G$71/hourly1!$F$8763+유형화!$G$72*hourly1!$G8083/hourly1!$F$8763+유형화!$G$74*hourly1!I8083/hourly1!$I$8763</f>
        <v>2.6703733055798442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443">
        <f>유형화!$F$71*hourly1!B8084/hourly1!$B$8763+유형화!$F$72*hourly1!C8084/hourly1!$C$8763+유형화!$F$73*hourly1!D8084/hourly1!$D$8763+유형화!$F$74*hourly1!E8084/hourly1!$E$8763</f>
        <v>207.20035780847115</v>
      </c>
      <c r="C8083" s="441">
        <f>hourly1!$F8084*유형화!$G$71/hourly1!$F$8763+유형화!$G$72*hourly1!$G8084/hourly1!$F$8763+유형화!$G$74*hourly1!I8084/hourly1!$I$8763</f>
        <v>3.0040582083308487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443">
        <f>유형화!$F$71*hourly1!B8085/hourly1!$B$8763+유형화!$F$72*hourly1!C8085/hourly1!$C$8763+유형화!$F$73*hourly1!D8085/hourly1!$D$8763+유형화!$F$74*hourly1!E8085/hourly1!$E$8763</f>
        <v>149.77958214821106</v>
      </c>
      <c r="C8084" s="441">
        <f>hourly1!$F8085*유형화!$G$71/hourly1!$F$8763+유형화!$G$72*hourly1!$G8085/hourly1!$F$8763+유형화!$G$74*hourly1!I8085/hourly1!$I$8763</f>
        <v>2.64323011522667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443">
        <f>유형화!$F$71*hourly1!B8086/hourly1!$B$8763+유형화!$F$72*hourly1!C8086/hourly1!$C$8763+유형화!$F$73*hourly1!D8086/hourly1!$D$8763+유형화!$F$74*hourly1!E8086/hourly1!$E$8763</f>
        <v>158.49679947957929</v>
      </c>
      <c r="C8085" s="441">
        <f>hourly1!$F8086*유형화!$G$71/hourly1!$F$8763+유형화!$G$72*hourly1!$G8086/hourly1!$F$8763+유형화!$G$74*hourly1!I8086/hourly1!$I$8763</f>
        <v>2.6019061583582754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443">
        <f>유형화!$F$71*hourly1!B8087/hourly1!$B$8763+유형화!$F$72*hourly1!C8087/hourly1!$C$8763+유형화!$F$73*hourly1!D8087/hourly1!$D$8763+유형화!$F$74*hourly1!E8087/hourly1!$E$8763</f>
        <v>85.512937689842374</v>
      </c>
      <c r="C8086" s="441">
        <f>hourly1!$F8087*유형화!$G$71/hourly1!$F$8763+유형화!$G$72*hourly1!$G8087/hourly1!$F$8763+유형화!$G$74*hourly1!I8087/hourly1!$I$8763</f>
        <v>3.305121957092684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443">
        <f>유형화!$F$71*hourly1!B8088/hourly1!$B$8763+유형화!$F$72*hourly1!C8088/hourly1!$C$8763+유형화!$F$73*hourly1!D8088/hourly1!$D$8763+유형화!$F$74*hourly1!E8088/hourly1!$E$8763</f>
        <v>83.729617964286376</v>
      </c>
      <c r="C8087" s="441">
        <f>hourly1!$F8088*유형화!$G$71/hourly1!$F$8763+유형화!$G$72*hourly1!$G8088/hourly1!$F$8763+유형화!$G$74*hourly1!I8088/hourly1!$I$8763</f>
        <v>0.39839058608425332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443">
        <f>유형화!$F$71*hourly1!B8089/hourly1!$B$8763+유형화!$F$72*hourly1!C8089/hourly1!$C$8763+유형화!$F$73*hourly1!D8089/hourly1!$D$8763+유형화!$F$74*hourly1!E8089/hourly1!$E$8763</f>
        <v>81.917797013399877</v>
      </c>
      <c r="C8088" s="441">
        <f>hourly1!$F8089*유형화!$G$71/hourly1!$F$8763+유형화!$G$72*hourly1!$G8089/hourly1!$F$8763+유형화!$G$74*hourly1!I8089/hourly1!$I$8763</f>
        <v>0.31868862263678727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443">
        <f>유형화!$F$71*hourly1!B8090/hourly1!$B$8763+유형화!$F$72*hourly1!C8090/hourly1!$C$8763+유형화!$F$73*hourly1!D8090/hourly1!$D$8763+유형화!$F$74*hourly1!E8090/hourly1!$E$8763</f>
        <v>81.199462401641171</v>
      </c>
      <c r="C8089" s="441">
        <f>hourly1!$F8090*유형화!$G$71/hourly1!$F$8763+유형화!$G$72*hourly1!$G8090/hourly1!$F$8763+유형화!$G$74*hourly1!I8090/hourly1!$I$8763</f>
        <v>0.2951409712822845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443">
        <f>유형화!$F$71*hourly1!B8091/hourly1!$B$8763+유형화!$F$72*hourly1!C8091/hourly1!$C$8763+유형화!$F$73*hourly1!D8091/hourly1!$D$8763+유형화!$F$74*hourly1!E8091/hourly1!$E$8763</f>
        <v>81.531442664558654</v>
      </c>
      <c r="C8090" s="441">
        <f>hourly1!$F8091*유형화!$G$71/hourly1!$F$8763+유형화!$G$72*hourly1!$G8091/hourly1!$F$8763+유형화!$G$74*hourly1!I8091/hourly1!$I$8763</f>
        <v>0.25369470108054598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443">
        <f>유형화!$F$71*hourly1!B8092/hourly1!$B$8763+유형화!$F$72*hourly1!C8092/hourly1!$C$8763+유형화!$F$73*hourly1!D8092/hourly1!$D$8763+유형화!$F$74*hourly1!E8092/hourly1!$E$8763</f>
        <v>81.785716443513323</v>
      </c>
      <c r="C8091" s="441">
        <f>hourly1!$F8092*유형화!$G$71/hourly1!$F$8763+유형화!$G$72*hourly1!$G8092/hourly1!$F$8763+유형화!$G$74*hourly1!I8092/hourly1!$I$8763</f>
        <v>0.25130574036320708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443">
        <f>유형화!$F$71*hourly1!B8093/hourly1!$B$8763+유형화!$F$72*hourly1!C8093/hourly1!$C$8763+유형화!$F$73*hourly1!D8093/hourly1!$D$8763+유형화!$F$74*hourly1!E8093/hourly1!$E$8763</f>
        <v>82.289087993097212</v>
      </c>
      <c r="C8092" s="441">
        <f>hourly1!$F8093*유형화!$G$71/hourly1!$F$8763+유형화!$G$72*hourly1!$G8093/hourly1!$F$8763+유형화!$G$74*hourly1!I8093/hourly1!$I$8763</f>
        <v>0.33307702467673478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443">
        <f>유형화!$F$71*hourly1!B8094/hourly1!$B$8763+유형화!$F$72*hourly1!C8094/hourly1!$C$8763+유형화!$F$73*hourly1!D8094/hourly1!$D$8763+유형화!$F$74*hourly1!E8094/hourly1!$E$8763</f>
        <v>82.541214581785013</v>
      </c>
      <c r="C8093" s="441">
        <f>hourly1!$F8094*유형화!$G$71/hourly1!$F$8763+유형화!$G$72*hourly1!$G8094/hourly1!$F$8763+유형화!$G$74*hourly1!I8094/hourly1!$I$8763</f>
        <v>0.58635355445123916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443">
        <f>유형화!$F$71*hourly1!B8095/hourly1!$B$8763+유형화!$F$72*hourly1!C8095/hourly1!$C$8763+유형화!$F$73*hourly1!D8095/hourly1!$D$8763+유형화!$F$74*hourly1!E8095/hourly1!$E$8763</f>
        <v>82.961485602099899</v>
      </c>
      <c r="C8094" s="441">
        <f>hourly1!$F8095*유형화!$G$71/hourly1!$F$8763+유형화!$G$72*hourly1!$G8095/hourly1!$F$8763+유형화!$G$74*hourly1!I8095/hourly1!$I$8763</f>
        <v>0.91722094500909856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443">
        <f>유형화!$F$71*hourly1!B8096/hourly1!$B$8763+유형화!$F$72*hourly1!C8096/hourly1!$C$8763+유형화!$F$73*hourly1!D8096/hourly1!$D$8763+유형화!$F$74*hourly1!E8096/hourly1!$E$8763</f>
        <v>84.268083987901036</v>
      </c>
      <c r="C8095" s="441">
        <f>hourly1!$F8096*유형화!$G$71/hourly1!$F$8763+유형화!$G$72*hourly1!$G8096/hourly1!$F$8763+유형화!$G$74*hourly1!I8096/hourly1!$I$8763</f>
        <v>1.2105750120915466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443">
        <f>유형화!$F$71*hourly1!B8097/hourly1!$B$8763+유형화!$F$72*hourly1!C8097/hourly1!$C$8763+유형화!$F$73*hourly1!D8097/hourly1!$D$8763+유형화!$F$74*hourly1!E8097/hourly1!$E$8763</f>
        <v>91.343789555362051</v>
      </c>
      <c r="C8096" s="441">
        <f>hourly1!$F8097*유형화!$G$71/hourly1!$F$8763+유형화!$G$72*hourly1!$G8097/hourly1!$F$8763+유형화!$G$74*hourly1!I8097/hourly1!$I$8763</f>
        <v>6.0868871234717465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443">
        <f>유형화!$F$71*hourly1!B8098/hourly1!$B$8763+유형화!$F$72*hourly1!C8098/hourly1!$C$8763+유형화!$F$73*hourly1!D8098/hourly1!$D$8763+유형화!$F$74*hourly1!E8098/hourly1!$E$8763</f>
        <v>225.61118716529518</v>
      </c>
      <c r="C8097" s="441">
        <f>hourly1!$F8098*유형화!$G$71/hourly1!$F$8763+유형화!$G$72*hourly1!$G8098/hourly1!$F$8763+유형화!$G$74*hourly1!I8098/hourly1!$I$8763</f>
        <v>6.2550315114412633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443">
        <f>유형화!$F$71*hourly1!B8099/hourly1!$B$8763+유형화!$F$72*hourly1!C8099/hourly1!$C$8763+유형화!$F$73*hourly1!D8099/hourly1!$D$8763+유형화!$F$74*hourly1!E8099/hourly1!$E$8763</f>
        <v>354.81213090185872</v>
      </c>
      <c r="C8098" s="441">
        <f>hourly1!$F8099*유형화!$G$71/hourly1!$F$8763+유형화!$G$72*hourly1!$G8099/hourly1!$F$8763+유형화!$G$74*hourly1!I8099/hourly1!$I$8763</f>
        <v>5.9042936922459663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443">
        <f>유형화!$F$71*hourly1!B8100/hourly1!$B$8763+유형화!$F$72*hourly1!C8100/hourly1!$C$8763+유형화!$F$73*hourly1!D8100/hourly1!$D$8763+유형화!$F$74*hourly1!E8100/hourly1!$E$8763</f>
        <v>431.57000572253008</v>
      </c>
      <c r="C8099" s="441">
        <f>hourly1!$F8100*유형화!$G$71/hourly1!$F$8763+유형화!$G$72*hourly1!$G8100/hourly1!$F$8763+유형화!$G$74*hourly1!I8100/hourly1!$I$8763</f>
        <v>5.5881881929794339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443">
        <f>유형화!$F$71*hourly1!B8101/hourly1!$B$8763+유형화!$F$72*hourly1!C8101/hourly1!$C$8763+유형화!$F$73*hourly1!D8101/hourly1!$D$8763+유형화!$F$74*hourly1!E8101/hourly1!$E$8763</f>
        <v>502.90329506232132</v>
      </c>
      <c r="C8100" s="441">
        <f>hourly1!$F8101*유형화!$G$71/hourly1!$F$8763+유형화!$G$72*hourly1!$G8101/hourly1!$F$8763+유형화!$G$74*hourly1!I8101/hourly1!$I$8763</f>
        <v>4.5178824285013457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443">
        <f>유형화!$F$71*hourly1!B8102/hourly1!$B$8763+유형화!$F$72*hourly1!C8102/hourly1!$C$8763+유형화!$F$73*hourly1!D8102/hourly1!$D$8763+유형화!$F$74*hourly1!E8102/hourly1!$E$8763</f>
        <v>424.5529052360103</v>
      </c>
      <c r="C8101" s="441">
        <f>hourly1!$F8102*유형화!$G$71/hourly1!$F$8763+유형화!$G$72*hourly1!$G8102/hourly1!$F$8763+유형화!$G$74*hourly1!I8102/hourly1!$I$8763</f>
        <v>4.010253533133409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443">
        <f>유형화!$F$71*hourly1!B8103/hourly1!$B$8763+유형화!$F$72*hourly1!C8103/hourly1!$C$8763+유형화!$F$73*hourly1!D8103/hourly1!$D$8763+유형화!$F$74*hourly1!E8103/hourly1!$E$8763</f>
        <v>255.76550924363437</v>
      </c>
      <c r="C8102" s="441">
        <f>hourly1!$F8103*유형화!$G$71/hourly1!$F$8763+유형화!$G$72*hourly1!$G8103/hourly1!$F$8763+유형화!$G$74*hourly1!I8103/hourly1!$I$8763</f>
        <v>3.0715496383816547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443">
        <f>유형화!$F$71*hourly1!B8104/hourly1!$B$8763+유형화!$F$72*hourly1!C8104/hourly1!$C$8763+유형화!$F$73*hourly1!D8104/hourly1!$D$8763+유형화!$F$74*hourly1!E8104/hourly1!$E$8763</f>
        <v>338.88248410583157</v>
      </c>
      <c r="C8103" s="441">
        <f>hourly1!$F8104*유형화!$G$71/hourly1!$F$8763+유형화!$G$72*hourly1!$G8104/hourly1!$F$8763+유형화!$G$74*hourly1!I8104/hourly1!$I$8763</f>
        <v>3.2538861934150667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443">
        <f>유형화!$F$71*hourly1!B8105/hourly1!$B$8763+유형화!$F$72*hourly1!C8105/hourly1!$C$8763+유형화!$F$73*hourly1!D8105/hourly1!$D$8763+유형화!$F$74*hourly1!E8105/hourly1!$E$8763</f>
        <v>486.34920572781277</v>
      </c>
      <c r="C8104" s="441">
        <f>hourly1!$F8105*유형화!$G$71/hourly1!$F$8763+유형화!$G$72*hourly1!$G8105/hourly1!$F$8763+유형화!$G$74*hourly1!I8105/hourly1!$I$8763</f>
        <v>2.9940485872396927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443">
        <f>유형화!$F$71*hourly1!B8106/hourly1!$B$8763+유형화!$F$72*hourly1!C8106/hourly1!$C$8763+유형화!$F$73*hourly1!D8106/hourly1!$D$8763+유형화!$F$74*hourly1!E8106/hourly1!$E$8763</f>
        <v>411.38514350947446</v>
      </c>
      <c r="C8105" s="441">
        <f>hourly1!$F8106*유형화!$G$71/hourly1!$F$8763+유형화!$G$72*hourly1!$G8106/hourly1!$F$8763+유형화!$G$74*hourly1!I8106/hourly1!$I$8763</f>
        <v>3.0011950939430223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443">
        <f>유형화!$F$71*hourly1!B8107/hourly1!$B$8763+유형화!$F$72*hourly1!C8107/hourly1!$C$8763+유형화!$F$73*hourly1!D8107/hourly1!$D$8763+유형화!$F$74*hourly1!E8107/hourly1!$E$8763</f>
        <v>357.04006121068863</v>
      </c>
      <c r="C8106" s="441">
        <f>hourly1!$F8107*유형화!$G$71/hourly1!$F$8763+유형화!$G$72*hourly1!$G8107/hourly1!$F$8763+유형화!$G$74*hourly1!I8107/hourly1!$I$8763</f>
        <v>3.3439635051293859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443">
        <f>유형화!$F$71*hourly1!B8108/hourly1!$B$8763+유형화!$F$72*hourly1!C8108/hourly1!$C$8763+유형화!$F$73*hourly1!D8108/hourly1!$D$8763+유형화!$F$74*hourly1!E8108/hourly1!$E$8763</f>
        <v>209.48764157540657</v>
      </c>
      <c r="C8107" s="441">
        <f>hourly1!$F8108*유형화!$G$71/hourly1!$F$8763+유형화!$G$72*hourly1!$G8108/hourly1!$F$8763+유형화!$G$74*hourly1!I8108/hourly1!$I$8763</f>
        <v>3.4959462206110121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443">
        <f>유형화!$F$71*hourly1!B8109/hourly1!$B$8763+유형화!$F$72*hourly1!C8109/hourly1!$C$8763+유형화!$F$73*hourly1!D8109/hourly1!$D$8763+유형화!$F$74*hourly1!E8109/hourly1!$E$8763</f>
        <v>151.27024410633302</v>
      </c>
      <c r="C8108" s="441">
        <f>hourly1!$F8109*유형화!$G$71/hourly1!$F$8763+유형화!$G$72*hourly1!$G8109/hourly1!$F$8763+유형화!$G$74*hourly1!I8109/hourly1!$I$8763</f>
        <v>3.1266558276915695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443">
        <f>유형화!$F$71*hourly1!B8110/hourly1!$B$8763+유형화!$F$72*hourly1!C8110/hourly1!$C$8763+유형화!$F$73*hourly1!D8110/hourly1!$D$8763+유형화!$F$74*hourly1!E8110/hourly1!$E$8763</f>
        <v>159.94949456344597</v>
      </c>
      <c r="C8109" s="441">
        <f>hourly1!$F8110*유형화!$G$71/hourly1!$F$8763+유형화!$G$72*hourly1!$G8110/hourly1!$F$8763+유형화!$G$74*hourly1!I8110/hourly1!$I$8763</f>
        <v>3.0683599710438894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443">
        <f>유형화!$F$71*hourly1!B8111/hourly1!$B$8763+유형화!$F$72*hourly1!C8111/hourly1!$C$8763+유형화!$F$73*hourly1!D8111/hourly1!$D$8763+유형화!$F$74*hourly1!E8111/hourly1!$E$8763</f>
        <v>86.444230513804641</v>
      </c>
      <c r="C8110" s="441">
        <f>hourly1!$F8111*유형화!$G$71/hourly1!$F$8763+유형화!$G$72*hourly1!$G8111/hourly1!$F$8763+유형화!$G$74*hourly1!I8111/hourly1!$I$8763</f>
        <v>3.7642988844598686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443">
        <f>유형화!$F$71*hourly1!B8112/hourly1!$B$8763+유형화!$F$72*hourly1!C8112/hourly1!$C$8763+유형화!$F$73*hourly1!D8112/hourly1!$D$8763+유형화!$F$74*hourly1!E8112/hourly1!$E$8763</f>
        <v>84.650639350481924</v>
      </c>
      <c r="C8111" s="441">
        <f>hourly1!$F8112*유형화!$G$71/hourly1!$F$8763+유형화!$G$72*hourly1!$G8112/hourly1!$F$8763+유형화!$G$74*hourly1!I8112/hourly1!$I$8763</f>
        <v>0.39851969123382092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443">
        <f>유형화!$F$71*hourly1!B8113/hourly1!$B$8763+유형화!$F$72*hourly1!C8113/hourly1!$C$8763+유형화!$F$73*hourly1!D8113/hourly1!$D$8763+유형화!$F$74*hourly1!E8113/hourly1!$E$8763</f>
        <v>82.878079275932137</v>
      </c>
      <c r="C8112" s="441">
        <f>hourly1!$F8113*유형화!$G$71/hourly1!$F$8763+유형화!$G$72*hourly1!$G8113/hourly1!$F$8763+유형화!$G$74*hourly1!I8113/hourly1!$I$8763</f>
        <v>0.31913245569910936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443">
        <f>유형화!$F$71*hourly1!B8114/hourly1!$B$8763+유형화!$F$72*hourly1!C8114/hourly1!$C$8763+유형화!$F$73*hourly1!D8114/hourly1!$D$8763+유형화!$F$74*hourly1!E8114/hourly1!$E$8763</f>
        <v>82.35933382037112</v>
      </c>
      <c r="C8113" s="441">
        <f>hourly1!$F8114*유형화!$G$71/hourly1!$F$8763+유형화!$G$72*hourly1!$G8114/hourly1!$F$8763+유형화!$G$74*hourly1!I8114/hourly1!$I$8763</f>
        <v>0.29987771733107405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443">
        <f>유형화!$F$71*hourly1!B8115/hourly1!$B$8763+유형화!$F$72*hourly1!C8115/hourly1!$C$8763+유형화!$F$73*hourly1!D8115/hourly1!$D$8763+유형화!$F$74*hourly1!E8115/hourly1!$E$8763</f>
        <v>82.816604768331118</v>
      </c>
      <c r="C8114" s="441">
        <f>hourly1!$F8115*유형화!$G$71/hourly1!$F$8763+유형화!$G$72*hourly1!$G8115/hourly1!$F$8763+유형화!$G$74*hourly1!I8115/hourly1!$I$8763</f>
        <v>0.28710376639349322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443">
        <f>유형화!$F$71*hourly1!B8116/hourly1!$B$8763+유형화!$F$72*hourly1!C8116/hourly1!$C$8763+유형화!$F$73*hourly1!D8116/hourly1!$D$8763+유형화!$F$74*hourly1!E8116/hourly1!$E$8763</f>
        <v>83.027854163064106</v>
      </c>
      <c r="C8115" s="441">
        <f>hourly1!$F8116*유형화!$G$71/hourly1!$F$8763+유형화!$G$72*hourly1!$G8116/hourly1!$F$8763+유형화!$G$74*hourly1!I8116/hourly1!$I$8763</f>
        <v>0.44975121002629459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443">
        <f>유형화!$F$71*hourly1!B8117/hourly1!$B$8763+유형화!$F$72*hourly1!C8117/hourly1!$C$8763+유형화!$F$73*hourly1!D8117/hourly1!$D$8763+유형화!$F$74*hourly1!E8117/hourly1!$E$8763</f>
        <v>83.504336065001254</v>
      </c>
      <c r="C8116" s="441">
        <f>hourly1!$F8117*유형화!$G$71/hourly1!$F$8763+유형화!$G$72*hourly1!$G8117/hourly1!$F$8763+유형화!$G$74*hourly1!I8117/hourly1!$I$8763</f>
        <v>0.8210446429623488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443">
        <f>유형화!$F$71*hourly1!B8118/hourly1!$B$8763+유형화!$F$72*hourly1!C8118/hourly1!$C$8763+유형화!$F$73*hourly1!D8118/hourly1!$D$8763+유형화!$F$74*hourly1!E8118/hourly1!$E$8763</f>
        <v>83.935366736322379</v>
      </c>
      <c r="C8117" s="441">
        <f>hourly1!$F8118*유형화!$G$71/hourly1!$F$8763+유형화!$G$72*hourly1!$G8118/hourly1!$F$8763+유형화!$G$74*hourly1!I8118/hourly1!$I$8763</f>
        <v>1.13528827496388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443">
        <f>유형화!$F$71*hourly1!B8119/hourly1!$B$8763+유형화!$F$72*hourly1!C8119/hourly1!$C$8763+유형화!$F$73*hourly1!D8119/hourly1!$D$8763+유형화!$F$74*hourly1!E8119/hourly1!$E$8763</f>
        <v>84.339431921046938</v>
      </c>
      <c r="C8118" s="441">
        <f>hourly1!$F8119*유형화!$G$71/hourly1!$F$8763+유형화!$G$72*hourly1!$G8119/hourly1!$F$8763+유형화!$G$74*hourly1!I8119/hourly1!$I$8763</f>
        <v>1.4199495449677881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443">
        <f>유형화!$F$71*hourly1!B8120/hourly1!$B$8763+유형화!$F$72*hourly1!C8120/hourly1!$C$8763+유형화!$F$73*hourly1!D8120/hourly1!$D$8763+유형화!$F$74*hourly1!E8120/hourly1!$E$8763</f>
        <v>85.636427199826642</v>
      </c>
      <c r="C8119" s="441">
        <f>hourly1!$F8120*유형화!$G$71/hourly1!$F$8763+유형화!$G$72*hourly1!$G8120/hourly1!$F$8763+유형화!$G$74*hourly1!I8120/hourly1!$I$8763</f>
        <v>1.6980994037269952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443">
        <f>유형화!$F$71*hourly1!B8121/hourly1!$B$8763+유형화!$F$72*hourly1!C8121/hourly1!$C$8763+유형화!$F$73*hourly1!D8121/hourly1!$D$8763+유형화!$F$74*hourly1!E8121/hourly1!$E$8763</f>
        <v>92.678706750153012</v>
      </c>
      <c r="C8120" s="441">
        <f>hourly1!$F8121*유형화!$G$71/hourly1!$F$8763+유형화!$G$72*hourly1!$G8121/hourly1!$F$8763+유형화!$G$74*hourly1!I8121/hourly1!$I$8763</f>
        <v>6.5299108681213358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443">
        <f>유형화!$F$71*hourly1!B8122/hourly1!$B$8763+유형화!$F$72*hourly1!C8122/hourly1!$C$8763+유형화!$F$73*hourly1!D8122/hourly1!$D$8763+유형화!$F$74*hourly1!E8122/hourly1!$E$8763</f>
        <v>227.73229831329883</v>
      </c>
      <c r="C8121" s="441">
        <f>hourly1!$F8122*유형화!$G$71/hourly1!$F$8763+유형화!$G$72*hourly1!$G8122/hourly1!$F$8763+유형화!$G$74*hourly1!I8122/hourly1!$I$8763</f>
        <v>6.6812455109240387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443">
        <f>유형화!$F$71*hourly1!B8123/hourly1!$B$8763+유형화!$F$72*hourly1!C8123/hourly1!$C$8763+유형화!$F$73*hourly1!D8123/hourly1!$D$8763+유형화!$F$74*hourly1!E8123/hourly1!$E$8763</f>
        <v>355.52140046027876</v>
      </c>
      <c r="C8122" s="441">
        <f>hourly1!$F8123*유형화!$G$71/hourly1!$F$8763+유형화!$G$72*hourly1!$G8123/hourly1!$F$8763+유형화!$G$74*hourly1!I8123/hourly1!$I$8763</f>
        <v>5.9763221161789684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443">
        <f>유형화!$F$71*hourly1!B8124/hourly1!$B$8763+유형화!$F$72*hourly1!C8124/hourly1!$C$8763+유형화!$F$73*hourly1!D8124/hourly1!$D$8763+유형화!$F$74*hourly1!E8124/hourly1!$E$8763</f>
        <v>428.81863024208491</v>
      </c>
      <c r="C8123" s="441">
        <f>hourly1!$F8124*유형화!$G$71/hourly1!$F$8763+유형화!$G$72*hourly1!$G8124/hourly1!$F$8763+유형화!$G$74*hourly1!I8124/hourly1!$I$8763</f>
        <v>5.0059155999418108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443">
        <f>유형화!$F$71*hourly1!B8125/hourly1!$B$8763+유형화!$F$72*hourly1!C8125/hourly1!$C$8763+유형화!$F$73*hourly1!D8125/hourly1!$D$8763+유형화!$F$74*hourly1!E8125/hourly1!$E$8763</f>
        <v>502.29179139009244</v>
      </c>
      <c r="C8124" s="441">
        <f>hourly1!$F8125*유형화!$G$71/hourly1!$F$8763+유형화!$G$72*hourly1!$G8125/hourly1!$F$8763+유형화!$G$74*hourly1!I8125/hourly1!$I$8763</f>
        <v>4.3044383848795915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443">
        <f>유형화!$F$71*hourly1!B8126/hourly1!$B$8763+유형화!$F$72*hourly1!C8126/hourly1!$C$8763+유형화!$F$73*hourly1!D8126/hourly1!$D$8763+유형화!$F$74*hourly1!E8126/hourly1!$E$8763</f>
        <v>423.41131574412219</v>
      </c>
      <c r="C8125" s="441">
        <f>hourly1!$F8126*유형화!$G$71/hourly1!$F$8763+유형화!$G$72*hourly1!$G8126/hourly1!$F$8763+유형화!$G$74*hourly1!I8126/hourly1!$I$8763</f>
        <v>3.6881219949176858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443">
        <f>유형화!$F$71*hourly1!B8127/hourly1!$B$8763+유형화!$F$72*hourly1!C8127/hourly1!$C$8763+유형화!$F$73*hourly1!D8127/hourly1!$D$8763+유형화!$F$74*hourly1!E8127/hourly1!$E$8763</f>
        <v>256.57878718180268</v>
      </c>
      <c r="C8126" s="441">
        <f>hourly1!$F8127*유형화!$G$71/hourly1!$F$8763+유형화!$G$72*hourly1!$G8127/hourly1!$F$8763+유형화!$G$74*hourly1!I8127/hourly1!$I$8763</f>
        <v>3.1342716367680752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443">
        <f>유형화!$F$71*hourly1!B8128/hourly1!$B$8763+유형화!$F$72*hourly1!C8128/hourly1!$C$8763+유형화!$F$73*hourly1!D8128/hourly1!$D$8763+유형화!$F$74*hourly1!E8128/hourly1!$E$8763</f>
        <v>340.25698449249586</v>
      </c>
      <c r="C8127" s="441">
        <f>hourly1!$F8128*유형화!$G$71/hourly1!$F$8763+유형화!$G$72*hourly1!$G8128/hourly1!$F$8763+유형화!$G$74*hourly1!I8128/hourly1!$I$8763</f>
        <v>3.3969991607489005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443">
        <f>유형화!$F$71*hourly1!B8129/hourly1!$B$8763+유형화!$F$72*hourly1!C8129/hourly1!$C$8763+유형화!$F$73*hourly1!D8129/hourly1!$D$8763+유형화!$F$74*hourly1!E8129/hourly1!$E$8763</f>
        <v>488.24076659450412</v>
      </c>
      <c r="C8128" s="441">
        <f>hourly1!$F8129*유형화!$G$71/hourly1!$F$8763+유형화!$G$72*hourly1!$G8129/hourly1!$F$8763+유형화!$G$74*hourly1!I8129/hourly1!$I$8763</f>
        <v>3.2244853305779158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443">
        <f>유형화!$F$71*hourly1!B8130/hourly1!$B$8763+유형화!$F$72*hourly1!C8130/hourly1!$C$8763+유형화!$F$73*hourly1!D8130/hourly1!$D$8763+유형화!$F$74*hourly1!E8130/hourly1!$E$8763</f>
        <v>413.15655651990812</v>
      </c>
      <c r="C8129" s="441">
        <f>hourly1!$F8130*유형화!$G$71/hourly1!$F$8763+유형화!$G$72*hourly1!$G8130/hourly1!$F$8763+유형화!$G$74*hourly1!I8130/hourly1!$I$8763</f>
        <v>3.2105914576571486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443">
        <f>유형화!$F$71*hourly1!B8131/hourly1!$B$8763+유형화!$F$72*hourly1!C8131/hourly1!$C$8763+유형화!$F$73*hourly1!D8131/hourly1!$D$8763+유형화!$F$74*hourly1!E8131/hourly1!$E$8763</f>
        <v>358.96825229014473</v>
      </c>
      <c r="C8130" s="441">
        <f>hourly1!$F8131*유형화!$G$71/hourly1!$F$8763+유형화!$G$72*hourly1!$G8131/hourly1!$F$8763+유형화!$G$74*hourly1!I8131/hourly1!$I$8763</f>
        <v>3.5917737750226459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443">
        <f>유형화!$F$71*hourly1!B8132/hourly1!$B$8763+유형화!$F$72*hourly1!C8132/hourly1!$C$8763+유형화!$F$73*hourly1!D8132/hourly1!$D$8763+유형화!$F$74*hourly1!E8132/hourly1!$E$8763</f>
        <v>211.62503913788473</v>
      </c>
      <c r="C8131" s="441">
        <f>hourly1!$F8132*유형화!$G$71/hourly1!$F$8763+유형화!$G$72*hourly1!$G8132/hourly1!$F$8763+유형화!$G$74*hourly1!I8132/hourly1!$I$8763</f>
        <v>3.7953100747966753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443">
        <f>유형화!$F$71*hourly1!B8133/hourly1!$B$8763+유형화!$F$72*hourly1!C8133/hourly1!$C$8763+유형화!$F$73*hourly1!D8133/hourly1!$D$8763+유형화!$F$74*hourly1!E8133/hourly1!$E$8763</f>
        <v>152.44365277760639</v>
      </c>
      <c r="C8132" s="441">
        <f>hourly1!$F8133*유형화!$G$71/hourly1!$F$8763+유형화!$G$72*hourly1!$G8133/hourly1!$F$8763+유형화!$G$74*hourly1!I8133/hourly1!$I$8763</f>
        <v>3.4243143902327988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443">
        <f>유형화!$F$71*hourly1!B8134/hourly1!$B$8763+유형화!$F$72*hourly1!C8134/hourly1!$C$8763+유형화!$F$73*hourly1!D8134/hourly1!$D$8763+유형화!$F$74*hourly1!E8134/hourly1!$E$8763</f>
        <v>161.1039150576573</v>
      </c>
      <c r="C8133" s="441">
        <f>hourly1!$F8134*유형화!$G$71/hourly1!$F$8763+유형화!$G$72*hourly1!$G8134/hourly1!$F$8763+유형화!$G$74*hourly1!I8134/hourly1!$I$8763</f>
        <v>3.3679434677151074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443">
        <f>유형화!$F$71*hourly1!B8135/hourly1!$B$8763+유형화!$F$72*hourly1!C8135/hourly1!$C$8763+유형화!$F$73*hourly1!D8135/hourly1!$D$8763+유형화!$F$74*hourly1!E8135/hourly1!$E$8763</f>
        <v>87.130686768130872</v>
      </c>
      <c r="C8134" s="441">
        <f>hourly1!$F8135*유형화!$G$71/hourly1!$F$8763+유형화!$G$72*hourly1!$G8135/hourly1!$F$8763+유형화!$G$74*hourly1!I8135/hourly1!$I$8763</f>
        <v>4.0443594873044333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443">
        <f>유형화!$F$71*hourly1!B8136/hourly1!$B$8763+유형화!$F$72*hourly1!C8136/hourly1!$C$8763+유형화!$F$73*hourly1!D8136/hourly1!$D$8763+유형화!$F$74*hourly1!E8136/hourly1!$E$8763</f>
        <v>85.360871115577751</v>
      </c>
      <c r="C8135" s="441">
        <f>hourly1!$F8136*유형화!$G$71/hourly1!$F$8763+유형화!$G$72*hourly1!$G8136/hourly1!$F$8763+유형화!$G$74*hourly1!I8136/hourly1!$I$8763</f>
        <v>0.39864831125365846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443">
        <f>유형화!$F$71*hourly1!B8137/hourly1!$B$8763+유형화!$F$72*hourly1!C8137/hourly1!$C$8763+유형화!$F$73*hourly1!D8137/hourly1!$D$8763+유형화!$F$74*hourly1!E8137/hourly1!$E$8763</f>
        <v>83.774628381006551</v>
      </c>
      <c r="C8136" s="441">
        <f>hourly1!$F8137*유형화!$G$71/hourly1!$F$8763+유형화!$G$72*hourly1!$G8137/hourly1!$F$8763+유형화!$G$74*hourly1!I8137/hourly1!$I$8763</f>
        <v>0.32092385787072847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443">
        <f>유형화!$F$71*hourly1!B8138/hourly1!$B$8763+유형화!$F$72*hourly1!C8138/hourly1!$C$8763+유형화!$F$73*hourly1!D8138/hourly1!$D$8763+유형화!$F$74*hourly1!E8138/hourly1!$E$8763</f>
        <v>83.37845762809755</v>
      </c>
      <c r="C8137" s="441">
        <f>hourly1!$F8138*유형화!$G$71/hourly1!$F$8763+유형화!$G$72*hourly1!$G8138/hourly1!$F$8763+유형화!$G$74*hourly1!I8138/hourly1!$I$8763</f>
        <v>0.32792840348662866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443">
        <f>유형화!$F$71*hourly1!B8139/hourly1!$B$8763+유형화!$F$72*hourly1!C8139/hourly1!$C$8763+유형화!$F$73*hourly1!D8139/hourly1!$D$8763+유형화!$F$74*hourly1!E8139/hourly1!$E$8763</f>
        <v>84.027548979832673</v>
      </c>
      <c r="C8138" s="441">
        <f>hourly1!$F8139*유형화!$G$71/hourly1!$F$8763+유형화!$G$72*hourly1!$G8139/hourly1!$F$8763+유형화!$G$74*hourly1!I8139/hourly1!$I$8763</f>
        <v>0.51650742597031574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443">
        <f>유형화!$F$71*hourly1!B8140/hourly1!$B$8763+유형화!$F$72*hourly1!C8140/hourly1!$C$8763+유형화!$F$73*hourly1!D8140/hourly1!$D$8763+유형화!$F$74*hourly1!E8140/hourly1!$E$8763</f>
        <v>84.366293129087481</v>
      </c>
      <c r="C8139" s="441">
        <f>hourly1!$F8140*유형화!$G$71/hourly1!$F$8763+유형화!$G$72*hourly1!$G8140/hourly1!$F$8763+유형화!$G$74*hourly1!I8140/hourly1!$I$8763</f>
        <v>0.92798324487734318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443">
        <f>유형화!$F$71*hourly1!B8141/hourly1!$B$8763+유형화!$F$72*hourly1!C8141/hourly1!$C$8763+유형화!$F$73*hourly1!D8141/hourly1!$D$8763+유형화!$F$74*hourly1!E8141/hourly1!$E$8763</f>
        <v>84.665093851457215</v>
      </c>
      <c r="C8140" s="441">
        <f>hourly1!$F8141*유형화!$G$71/hourly1!$F$8763+유형화!$G$72*hourly1!$G8141/hourly1!$F$8763+유형화!$G$74*hourly1!I8141/hourly1!$I$8763</f>
        <v>1.2110017443308649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443">
        <f>유형화!$F$71*hourly1!B8142/hourly1!$B$8763+유형화!$F$72*hourly1!C8142/hourly1!$C$8763+유형화!$F$73*hourly1!D8142/hourly1!$D$8763+유형화!$F$74*hourly1!E8142/hourly1!$E$8763</f>
        <v>84.958585847339293</v>
      </c>
      <c r="C8141" s="441">
        <f>hourly1!$F8142*유형화!$G$71/hourly1!$F$8763+유형화!$G$72*hourly1!$G8142/hourly1!$F$8763+유형화!$G$74*hourly1!I8142/hourly1!$I$8763</f>
        <v>1.4741082759137498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443">
        <f>유형화!$F$71*hourly1!B8143/hourly1!$B$8763+유형화!$F$72*hourly1!C8143/hourly1!$C$8763+유형화!$F$73*hourly1!D8143/hourly1!$D$8763+유형화!$F$74*hourly1!E8143/hourly1!$E$8763</f>
        <v>85.324158025094107</v>
      </c>
      <c r="C8142" s="441">
        <f>hourly1!$F8143*유형화!$G$71/hourly1!$F$8763+유형화!$G$72*hourly1!$G8143/hourly1!$F$8763+유형화!$G$74*hourly1!I8143/hourly1!$I$8763</f>
        <v>1.7386672859101939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443">
        <f>유형화!$F$71*hourly1!B8144/hourly1!$B$8763+유형화!$F$72*hourly1!C8144/hourly1!$C$8763+유형화!$F$73*hourly1!D8144/hourly1!$D$8763+유형화!$F$74*hourly1!E8144/hourly1!$E$8763</f>
        <v>86.515628145128971</v>
      </c>
      <c r="C8143" s="441">
        <f>hourly1!$F8144*유형화!$G$71/hourly1!$F$8763+유형화!$G$72*hourly1!$G8144/hourly1!$F$8763+유형화!$G$74*hourly1!I8144/hourly1!$I$8763</f>
        <v>1.9875638219115752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443">
        <f>유형화!$F$71*hourly1!B8145/hourly1!$B$8763+유형화!$F$72*hourly1!C8145/hourly1!$C$8763+유형화!$F$73*hourly1!D8145/hourly1!$D$8763+유형화!$F$74*hourly1!E8145/hourly1!$E$8763</f>
        <v>93.58210980031771</v>
      </c>
      <c r="C8144" s="441">
        <f>hourly1!$F8145*유형화!$G$71/hourly1!$F$8763+유형화!$G$72*hourly1!$G8145/hourly1!$F$8763+유형화!$G$74*hourly1!I8145/hourly1!$I$8763</f>
        <v>6.8049954953186873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443">
        <f>유형화!$F$71*hourly1!B8146/hourly1!$B$8763+유형화!$F$72*hourly1!C8146/hourly1!$C$8763+유형화!$F$73*hourly1!D8146/hourly1!$D$8763+유형화!$F$74*hourly1!E8146/hourly1!$E$8763</f>
        <v>229.37122541832551</v>
      </c>
      <c r="C8145" s="441">
        <f>hourly1!$F8146*유형화!$G$71/hourly1!$F$8763+유형화!$G$72*hourly1!$G8146/hourly1!$F$8763+유형화!$G$74*hourly1!I8146/hourly1!$I$8763</f>
        <v>6.9455231456766429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443">
        <f>유형화!$F$71*hourly1!B8147/hourly1!$B$8763+유형화!$F$72*hourly1!C8147/hourly1!$C$8763+유형화!$F$73*hourly1!D8147/hourly1!$D$8763+유형화!$F$74*hourly1!E8147/hourly1!$E$8763</f>
        <v>359.57355138829126</v>
      </c>
      <c r="C8146" s="441">
        <f>hourly1!$F8147*유형화!$G$71/hourly1!$F$8763+유형화!$G$72*hourly1!$G8147/hourly1!$F$8763+유형화!$G$74*hourly1!I8147/hourly1!$I$8763</f>
        <v>6.6981845431640608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443">
        <f>유형화!$F$71*hourly1!B8148/hourly1!$B$8763+유형화!$F$72*hourly1!C8148/hourly1!$C$8763+유형화!$F$73*hourly1!D8148/hourly1!$D$8763+유형화!$F$74*hourly1!E8148/hourly1!$E$8763</f>
        <v>433.91092658672807</v>
      </c>
      <c r="C8147" s="441">
        <f>hourly1!$F8148*유형화!$G$71/hourly1!$F$8763+유형화!$G$72*hourly1!$G8148/hourly1!$F$8763+유형화!$G$74*hourly1!I8148/hourly1!$I$8763</f>
        <v>5.8213650096775487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443">
        <f>유형화!$F$71*hourly1!B8149/hourly1!$B$8763+유형화!$F$72*hourly1!C8149/hourly1!$C$8763+유형화!$F$73*hourly1!D8149/hourly1!$D$8763+유형화!$F$74*hourly1!E8149/hourly1!$E$8763</f>
        <v>509.16833174749246</v>
      </c>
      <c r="C8148" s="441">
        <f>hourly1!$F8149*유형화!$G$71/hourly1!$F$8763+유형화!$G$72*hourly1!$G8149/hourly1!$F$8763+유형화!$G$74*hourly1!I8149/hourly1!$I$8763</f>
        <v>5.4579609989860884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443">
        <f>유형화!$F$71*hourly1!B8150/hourly1!$B$8763+유형화!$F$72*hourly1!C8150/hourly1!$C$8763+유형화!$F$73*hourly1!D8150/hourly1!$D$8763+유형화!$F$74*hourly1!E8150/hourly1!$E$8763</f>
        <v>430.43970463880623</v>
      </c>
      <c r="C8149" s="441">
        <f>hourly1!$F8150*유형화!$G$71/hourly1!$F$8763+유형화!$G$72*hourly1!$G8150/hourly1!$F$8763+유형화!$G$74*hourly1!I8150/hourly1!$I$8763</f>
        <v>4.8487848090410264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443">
        <f>유형화!$F$71*hourly1!B8151/hourly1!$B$8763+유형화!$F$72*hourly1!C8151/hourly1!$C$8763+유형화!$F$73*hourly1!D8151/hourly1!$D$8763+유형화!$F$74*hourly1!E8151/hourly1!$E$8763</f>
        <v>261.23621824822413</v>
      </c>
      <c r="C8150" s="441">
        <f>hourly1!$F8151*유형화!$G$71/hourly1!$F$8763+유형화!$G$72*hourly1!$G8151/hourly1!$F$8763+유형화!$G$74*hourly1!I8151/hourly1!$I$8763</f>
        <v>3.8771621938515723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443">
        <f>유형화!$F$71*hourly1!B8152/hourly1!$B$8763+유형화!$F$72*hourly1!C8152/hourly1!$C$8763+유형화!$F$73*hourly1!D8152/hourly1!$D$8763+유형화!$F$74*hourly1!E8152/hourly1!$E$8763</f>
        <v>347.07574504999928</v>
      </c>
      <c r="C8151" s="441">
        <f>hourly1!$F8152*유형화!$G$71/hourly1!$F$8763+유형화!$G$72*hourly1!$G8152/hourly1!$F$8763+유형화!$G$74*hourly1!I8152/hourly1!$I$8763</f>
        <v>4.517635497468441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443">
        <f>유형화!$F$71*hourly1!B8153/hourly1!$B$8763+유형화!$F$72*hourly1!C8153/hourly1!$C$8763+유형화!$F$73*hourly1!D8153/hourly1!$D$8763+유형화!$F$74*hourly1!E8153/hourly1!$E$8763</f>
        <v>496.42523496042674</v>
      </c>
      <c r="C8152" s="441">
        <f>hourly1!$F8153*유형화!$G$71/hourly1!$F$8763+유형화!$G$72*hourly1!$G8153/hourly1!$F$8763+유형화!$G$74*hourly1!I8153/hourly1!$I$8763</f>
        <v>4.5734995807000542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443">
        <f>유형화!$F$71*hourly1!B8154/hourly1!$B$8763+유형화!$F$72*hourly1!C8154/hourly1!$C$8763+유형화!$F$73*hourly1!D8154/hourly1!$D$8763+유형화!$F$74*hourly1!E8154/hourly1!$E$8763</f>
        <v>421.53442368774904</v>
      </c>
      <c r="C8153" s="441">
        <f>hourly1!$F8154*유형화!$G$71/hourly1!$F$8763+유형화!$G$72*hourly1!$G8154/hourly1!$F$8763+유형화!$G$74*hourly1!I8154/hourly1!$I$8763</f>
        <v>4.6051565393495641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443">
        <f>유형화!$F$71*hourly1!B8155/hourly1!$B$8763+유형화!$F$72*hourly1!C8155/hourly1!$C$8763+유형화!$F$73*hourly1!D8155/hourly1!$D$8763+유형화!$F$74*hourly1!E8155/hourly1!$E$8763</f>
        <v>365.80526633488375</v>
      </c>
      <c r="C8154" s="441">
        <f>hourly1!$F8155*유형화!$G$71/hourly1!$F$8763+유형화!$G$72*hourly1!$G8155/hourly1!$F$8763+유형화!$G$74*hourly1!I8155/hourly1!$I$8763</f>
        <v>4.7203782462855779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443">
        <f>유형화!$F$71*hourly1!B8156/hourly1!$B$8763+유형화!$F$72*hourly1!C8156/hourly1!$C$8763+유형화!$F$73*hourly1!D8156/hourly1!$D$8763+유형화!$F$74*hourly1!E8156/hourly1!$E$8763</f>
        <v>216.84638967545544</v>
      </c>
      <c r="C8155" s="441">
        <f>hourly1!$F8156*유형화!$G$71/hourly1!$F$8763+유형화!$G$72*hourly1!$G8156/hourly1!$F$8763+유형화!$G$74*hourly1!I8156/hourly1!$I$8763</f>
        <v>4.6978821136222457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443">
        <f>유형화!$F$71*hourly1!B8157/hourly1!$B$8763+유형화!$F$72*hourly1!C8157/hourly1!$C$8763+유형화!$F$73*hourly1!D8157/hourly1!$D$8763+유형화!$F$74*hourly1!E8157/hourly1!$E$8763</f>
        <v>155.34754512608069</v>
      </c>
      <c r="C8156" s="441">
        <f>hourly1!$F8157*유형화!$G$71/hourly1!$F$8763+유형화!$G$72*hourly1!$G8157/hourly1!$F$8763+유형화!$G$74*hourly1!I8157/hourly1!$I$8763</f>
        <v>4.2525797146278306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443">
        <f>유형화!$F$71*hourly1!B8158/hourly1!$B$8763+유형화!$F$72*hourly1!C8158/hourly1!$C$8763+유형화!$F$73*hourly1!D8158/hourly1!$D$8763+유형화!$F$74*hourly1!E8158/hourly1!$E$8763</f>
        <v>163.65634601297825</v>
      </c>
      <c r="C8157" s="441">
        <f>hourly1!$F8158*유형화!$G$71/hourly1!$F$8763+유형화!$G$72*hourly1!$G8158/hourly1!$F$8763+유형화!$G$74*hourly1!I8158/hourly1!$I$8763</f>
        <v>4.0914533346242443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443">
        <f>유형화!$F$71*hourly1!B8159/hourly1!$B$8763+유형화!$F$72*hourly1!C8159/hourly1!$C$8763+유형화!$F$73*hourly1!D8159/hourly1!$D$8763+유형화!$F$74*hourly1!E8159/hourly1!$E$8763</f>
        <v>88.876115458381307</v>
      </c>
      <c r="C8158" s="441">
        <f>hourly1!$F8159*유형화!$G$71/hourly1!$F$8763+유형화!$G$72*hourly1!$G8159/hourly1!$F$8763+유형화!$G$74*hourly1!I8159/hourly1!$I$8763</f>
        <v>4.7101658409670053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443">
        <f>유형화!$F$71*hourly1!B8160/hourly1!$B$8763+유형화!$F$72*hourly1!C8160/hourly1!$C$8763+유형화!$F$73*hourly1!D8160/hourly1!$D$8763+유형화!$F$74*hourly1!E8160/hourly1!$E$8763</f>
        <v>87.188660905336477</v>
      </c>
      <c r="C8159" s="441">
        <f>hourly1!$F8160*유형화!$G$71/hourly1!$F$8763+유형화!$G$72*hourly1!$G8160/hourly1!$F$8763+유형화!$G$74*hourly1!I8160/hourly1!$I$8763</f>
        <v>0.40555898426667841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443">
        <f>유형화!$F$71*hourly1!B8161/hourly1!$B$8763+유형화!$F$72*hourly1!C8161/hourly1!$C$8763+유형화!$F$73*hourly1!D8161/hourly1!$D$8763+유형화!$F$74*hourly1!E8161/hourly1!$E$8763</f>
        <v>85.878325010156999</v>
      </c>
      <c r="C8160" s="441">
        <f>hourly1!$F8161*유형화!$G$71/hourly1!$F$8763+유형화!$G$72*hourly1!$G8161/hourly1!$F$8763+유형화!$G$74*hourly1!I8161/hourly1!$I$8763</f>
        <v>0.40279489698511983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443">
        <f>유형화!$F$71*hourly1!B8162/hourly1!$B$8763+유형화!$F$72*hourly1!C8162/hourly1!$C$8763+유형화!$F$73*hourly1!D8162/hourly1!$D$8763+유형화!$F$74*hourly1!E8162/hourly1!$E$8763</f>
        <v>84.637431594509138</v>
      </c>
      <c r="C8161" s="441">
        <f>hourly1!$F8162*유형화!$G$71/hourly1!$F$8763+유형화!$G$72*hourly1!$G8162/hourly1!$F$8763+유형화!$G$74*hourly1!I8162/hourly1!$I$8763</f>
        <v>0.58915426902746204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443">
        <f>유형화!$F$71*hourly1!B8163/hourly1!$B$8763+유형화!$F$72*hourly1!C8163/hourly1!$C$8763+유형화!$F$73*hourly1!D8163/hourly1!$D$8763+유형화!$F$74*hourly1!E8163/hourly1!$E$8763</f>
        <v>83.697753826657035</v>
      </c>
      <c r="C8162" s="441">
        <f>hourly1!$F8163*유형화!$G$71/hourly1!$F$8763+유형화!$G$72*hourly1!$G8163/hourly1!$F$8763+유형화!$G$74*hourly1!I8163/hourly1!$I$8763</f>
        <v>0.90608479204217074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443">
        <f>유형화!$F$71*hourly1!B8164/hourly1!$B$8763+유형화!$F$72*hourly1!C8164/hourly1!$C$8763+유형화!$F$73*hourly1!D8164/hourly1!$D$8763+유형화!$F$74*hourly1!E8164/hourly1!$E$8763</f>
        <v>83.55874103163076</v>
      </c>
      <c r="C8163" s="441">
        <f>hourly1!$F8164*유형화!$G$71/hourly1!$F$8763+유형화!$G$72*hourly1!$G8164/hourly1!$F$8763+유형화!$G$74*hourly1!I8164/hourly1!$I$8763</f>
        <v>1.2611141901171752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443">
        <f>유형화!$F$71*hourly1!B8165/hourly1!$B$8763+유형화!$F$72*hourly1!C8165/hourly1!$C$8763+유형화!$F$73*hourly1!D8165/hourly1!$D$8763+유형화!$F$74*hourly1!E8165/hourly1!$E$8763</f>
        <v>83.758334927762803</v>
      </c>
      <c r="C8164" s="441">
        <f>hourly1!$F8165*유형화!$G$71/hourly1!$F$8763+유형화!$G$72*hourly1!$G8165/hourly1!$F$8763+유형화!$G$74*hourly1!I8165/hourly1!$I$8763</f>
        <v>1.5640283449541235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443">
        <f>유형화!$F$71*hourly1!B8166/hourly1!$B$8763+유형화!$F$72*hourly1!C8166/hourly1!$C$8763+유형화!$F$73*hourly1!D8166/hourly1!$D$8763+유형화!$F$74*hourly1!E8166/hourly1!$E$8763</f>
        <v>83.819058226899472</v>
      </c>
      <c r="C8165" s="441">
        <f>hourly1!$F8166*유형화!$G$71/hourly1!$F$8763+유형화!$G$72*hourly1!$G8166/hourly1!$F$8763+유형화!$G$74*hourly1!I8166/hourly1!$I$8763</f>
        <v>1.7938144686823421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443">
        <f>유형화!$F$71*hourly1!B8167/hourly1!$B$8763+유형화!$F$72*hourly1!C8167/hourly1!$C$8763+유형화!$F$73*hourly1!D8167/hourly1!$D$8763+유형화!$F$74*hourly1!E8167/hourly1!$E$8763</f>
        <v>83.877032364105119</v>
      </c>
      <c r="C8166" s="441">
        <f>hourly1!$F8167*유형화!$G$71/hourly1!$F$8763+유형화!$G$72*hourly1!$G8167/hourly1!$F$8763+유형화!$G$74*hourly1!I8167/hourly1!$I$8763</f>
        <v>2.0029692377906012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443">
        <f>유형화!$F$71*hourly1!B8168/hourly1!$B$8763+유형화!$F$72*hourly1!C8168/hourly1!$C$8763+유형화!$F$73*hourly1!D8168/hourly1!$D$8763+유형화!$F$74*hourly1!E8168/hourly1!$E$8763</f>
        <v>84.9951235602515</v>
      </c>
      <c r="C8167" s="441">
        <f>hourly1!$F8168*유형화!$G$71/hourly1!$F$8763+유형화!$G$72*hourly1!$G8168/hourly1!$F$8763+유형화!$G$74*hourly1!I8168/hourly1!$I$8763</f>
        <v>2.1457763914704864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443">
        <f>유형화!$F$71*hourly1!B8169/hourly1!$B$8763+유형화!$F$72*hourly1!C8169/hourly1!$C$8763+유형화!$F$73*hourly1!D8169/hourly1!$D$8763+유형화!$F$74*hourly1!E8169/hourly1!$E$8763</f>
        <v>91.882781711691095</v>
      </c>
      <c r="C8168" s="441">
        <f>hourly1!$F8169*유형화!$G$71/hourly1!$F$8763+유형화!$G$72*hourly1!$G8169/hourly1!$F$8763+유형화!$G$74*hourly1!I8169/hourly1!$I$8763</f>
        <v>6.75057788702021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443">
        <f>유형화!$F$71*hourly1!B8170/hourly1!$B$8763+유형화!$F$72*hourly1!C8170/hourly1!$C$8763+유형화!$F$73*hourly1!D8170/hourly1!$D$8763+유형화!$F$74*hourly1!E8170/hourly1!$E$8763</f>
        <v>156.10432513860897</v>
      </c>
      <c r="C8169" s="441">
        <f>hourly1!$F8170*유형화!$G$71/hourly1!$F$8763+유형화!$G$72*hourly1!$G8170/hourly1!$F$8763+유형화!$G$74*hourly1!I8170/hourly1!$I$8763</f>
        <v>7.0231983583919737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443">
        <f>유형화!$F$71*hourly1!B8171/hourly1!$B$8763+유형화!$F$72*hourly1!C8171/hourly1!$C$8763+유형화!$F$73*hourly1!D8171/hourly1!$D$8763+유형화!$F$74*hourly1!E8171/hourly1!$E$8763</f>
        <v>157.46000094707921</v>
      </c>
      <c r="C8170" s="441">
        <f>hourly1!$F8171*유형화!$G$71/hourly1!$F$8763+유형화!$G$72*hourly1!$G8171/hourly1!$F$8763+유형화!$G$74*hourly1!I8171/hourly1!$I$8763</f>
        <v>6.451163821907425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443">
        <f>유형화!$F$71*hourly1!B8172/hourly1!$B$8763+유형화!$F$72*hourly1!C8172/hourly1!$C$8763+유형화!$F$73*hourly1!D8172/hourly1!$D$8763+유형화!$F$74*hourly1!E8172/hourly1!$E$8763</f>
        <v>159.27912005898094</v>
      </c>
      <c r="C8171" s="441">
        <f>hourly1!$F8172*유형화!$G$71/hourly1!$F$8763+유형화!$G$72*hourly1!$G8172/hourly1!$F$8763+유형화!$G$74*hourly1!I8172/hourly1!$I$8763</f>
        <v>5.4667850842979844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443">
        <f>유형화!$F$71*hourly1!B8173/hourly1!$B$8763+유형화!$F$72*hourly1!C8173/hourly1!$C$8763+유형화!$F$73*hourly1!D8173/hourly1!$D$8763+유형화!$F$74*hourly1!E8173/hourly1!$E$8763</f>
        <v>160.63708069915864</v>
      </c>
      <c r="C8172" s="441">
        <f>hourly1!$F8173*유형화!$G$71/hourly1!$F$8763+유형화!$G$72*hourly1!$G8173/hourly1!$F$8763+유형화!$G$74*hourly1!I8173/hourly1!$I$8763</f>
        <v>4.5986679898434151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443">
        <f>유형화!$F$71*hourly1!B8174/hourly1!$B$8763+유형화!$F$72*hourly1!C8174/hourly1!$C$8763+유형화!$F$73*hourly1!D8174/hourly1!$D$8763+유형화!$F$74*hourly1!E8174/hourly1!$E$8763</f>
        <v>156.47364559214915</v>
      </c>
      <c r="C8173" s="441">
        <f>hourly1!$F8174*유형화!$G$71/hourly1!$F$8763+유형화!$G$72*hourly1!$G8174/hourly1!$F$8763+유형화!$G$74*hourly1!I8174/hourly1!$I$8763</f>
        <v>3.8781830280872738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443">
        <f>유형화!$F$71*hourly1!B8175/hourly1!$B$8763+유형화!$F$72*hourly1!C8175/hourly1!$C$8763+유형화!$F$73*hourly1!D8175/hourly1!$D$8763+유형화!$F$74*hourly1!E8175/hourly1!$E$8763</f>
        <v>153.63707752274661</v>
      </c>
      <c r="C8174" s="441">
        <f>hourly1!$F8175*유형화!$G$71/hourly1!$F$8763+유형화!$G$72*hourly1!$G8175/hourly1!$F$8763+유형화!$G$74*hourly1!I8175/hourly1!$I$8763</f>
        <v>2.6516832582182719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443">
        <f>유형화!$F$71*hourly1!B8176/hourly1!$B$8763+유형화!$F$72*hourly1!C8176/hourly1!$C$8763+유형화!$F$73*hourly1!D8176/hourly1!$D$8763+유형화!$F$74*hourly1!E8176/hourly1!$E$8763</f>
        <v>145.94907738297007</v>
      </c>
      <c r="C8175" s="441">
        <f>hourly1!$F8176*유형화!$G$71/hourly1!$F$8763+유형화!$G$72*hourly1!$G8176/hourly1!$F$8763+유형화!$G$74*hourly1!I8176/hourly1!$I$8763</f>
        <v>2.8404054546137214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443">
        <f>유형화!$F$71*hourly1!B8177/hourly1!$B$8763+유형화!$F$72*hourly1!C8177/hourly1!$C$8763+유형화!$F$73*hourly1!D8177/hourly1!$D$8763+유형화!$F$74*hourly1!E8177/hourly1!$E$8763</f>
        <v>148.3726082643627</v>
      </c>
      <c r="C8176" s="441">
        <f>hourly1!$F8177*유형화!$G$71/hourly1!$F$8763+유형화!$G$72*hourly1!$G8177/hourly1!$F$8763+유형화!$G$74*hourly1!I8177/hourly1!$I$8763</f>
        <v>2.7577910148283356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443">
        <f>유형화!$F$71*hourly1!B8178/hourly1!$B$8763+유형화!$F$72*hourly1!C8178/hourly1!$C$8763+유형화!$F$73*hourly1!D8178/hourly1!$D$8763+유형화!$F$74*hourly1!E8178/hourly1!$E$8763</f>
        <v>147.04123180054157</v>
      </c>
      <c r="C8177" s="441">
        <f>hourly1!$F8178*유형화!$G$71/hourly1!$F$8763+유형화!$G$72*hourly1!$G8178/hourly1!$F$8763+유형화!$G$74*hourly1!I8178/hourly1!$I$8763</f>
        <v>2.8273454590587033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443">
        <f>유형화!$F$71*hourly1!B8179/hourly1!$B$8763+유형화!$F$72*hourly1!C8179/hourly1!$C$8763+유형화!$F$73*hourly1!D8179/hourly1!$D$8763+유형화!$F$74*hourly1!E8179/hourly1!$E$8763</f>
        <v>146.49990759650549</v>
      </c>
      <c r="C8178" s="441">
        <f>hourly1!$F8179*유형화!$G$71/hourly1!$F$8763+유형화!$G$72*hourly1!$G8179/hourly1!$F$8763+유형화!$G$74*hourly1!I8179/hourly1!$I$8763</f>
        <v>3.2337332979919675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443">
        <f>유형화!$F$71*hourly1!B8180/hourly1!$B$8763+유형화!$F$72*hourly1!C8180/hourly1!$C$8763+유형화!$F$73*hourly1!D8180/hourly1!$D$8763+유형화!$F$74*hourly1!E8180/hourly1!$E$8763</f>
        <v>145.55838355308626</v>
      </c>
      <c r="C8179" s="441">
        <f>hourly1!$F8180*유형화!$G$71/hourly1!$F$8763+유형화!$G$72*hourly1!$G8180/hourly1!$F$8763+유형화!$G$74*hourly1!I8180/hourly1!$I$8763</f>
        <v>3.5656671249802074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443">
        <f>유형화!$F$71*hourly1!B8181/hourly1!$B$8763+유형화!$F$72*hourly1!C8181/hourly1!$C$8763+유형화!$F$73*hourly1!D8181/hourly1!$D$8763+유형화!$F$74*hourly1!E8181/hourly1!$E$8763</f>
        <v>152.10041991050892</v>
      </c>
      <c r="C8180" s="441">
        <f>hourly1!$F8181*유형화!$G$71/hourly1!$F$8763+유형화!$G$72*hourly1!$G8181/hourly1!$F$8763+유형화!$G$74*hourly1!I8181/hourly1!$I$8763</f>
        <v>3.2133756171813137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443">
        <f>유형화!$F$71*hourly1!B8182/hourly1!$B$8763+유형화!$F$72*hourly1!C8182/hourly1!$C$8763+유형화!$F$73*hourly1!D8182/hourly1!$D$8763+유형화!$F$74*hourly1!E8182/hourly1!$E$8763</f>
        <v>160.67264738961796</v>
      </c>
      <c r="C8181" s="441">
        <f>hourly1!$F8182*유형화!$G$71/hourly1!$F$8763+유형화!$G$72*hourly1!$G8182/hourly1!$F$8763+유형화!$G$74*hourly1!I8182/hourly1!$I$8763</f>
        <v>3.0694326535195637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443">
        <f>유형화!$F$71*hourly1!B8183/hourly1!$B$8763+유형화!$F$72*hourly1!C8183/hourly1!$C$8763+유형화!$F$73*hourly1!D8183/hourly1!$D$8763+유형화!$F$74*hourly1!E8183/hourly1!$E$8763</f>
        <v>86.695593973059829</v>
      </c>
      <c r="C8182" s="441">
        <f>hourly1!$F8183*유형화!$G$71/hourly1!$F$8763+유형화!$G$72*hourly1!$G8183/hourly1!$F$8763+유형화!$G$74*hourly1!I8183/hourly1!$I$8763</f>
        <v>3.6919046120687384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443">
        <f>유형화!$F$71*hourly1!B8184/hourly1!$B$8763+유형화!$F$72*hourly1!C8184/hourly1!$C$8763+유형화!$F$73*hourly1!D8184/hourly1!$D$8763+유형화!$F$74*hourly1!E8184/hourly1!$E$8763</f>
        <v>84.810967630342901</v>
      </c>
      <c r="C8183" s="441">
        <f>hourly1!$F8184*유형화!$G$71/hourly1!$F$8763+유형화!$G$72*hourly1!$G8184/hourly1!$F$8763+유형화!$G$74*hourly1!I8184/hourly1!$I$8763</f>
        <v>0.36596360526977867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443">
        <f>유형화!$F$71*hourly1!B8185/hourly1!$B$8763+유형화!$F$72*hourly1!C8185/hourly1!$C$8763+유형화!$F$73*hourly1!D8185/hourly1!$D$8763+유형화!$F$74*hourly1!E8185/hourly1!$E$8763</f>
        <v>82.962369528726441</v>
      </c>
      <c r="C8184" s="441">
        <f>hourly1!$F8185*유형화!$G$71/hourly1!$F$8763+유형화!$G$72*hourly1!$G8185/hourly1!$F$8763+유형화!$G$74*hourly1!I8185/hourly1!$I$8763</f>
        <v>0.33909336103131366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443">
        <f>유형화!$F$71*hourly1!B8186/hourly1!$B$8763+유형화!$F$72*hourly1!C8186/hourly1!$C$8763+유형화!$F$73*hourly1!D8186/hourly1!$D$8763+유형화!$F$74*hourly1!E8186/hourly1!$E$8763</f>
        <v>82.125299561150555</v>
      </c>
      <c r="C8185" s="441">
        <f>hourly1!$F8186*유형화!$G$71/hourly1!$F$8763+유형화!$G$72*hourly1!$G8186/hourly1!$F$8763+유형화!$G$74*hourly1!I8186/hourly1!$I$8763</f>
        <v>0.29453504424871102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443">
        <f>유형화!$F$71*hourly1!B8187/hourly1!$B$8763+유형화!$F$72*hourly1!C8187/hourly1!$C$8763+유형화!$F$73*hourly1!D8187/hourly1!$D$8763+유형화!$F$74*hourly1!E8187/hourly1!$E$8763</f>
        <v>82.380412308487649</v>
      </c>
      <c r="C8186" s="441">
        <f>hourly1!$F8187*유형화!$G$71/hourly1!$F$8763+유형화!$G$72*hourly1!$G8187/hourly1!$F$8763+유형화!$G$74*hourly1!I8187/hourly1!$I$8763</f>
        <v>0.28953814738186379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443">
        <f>유형화!$F$71*hourly1!B8188/hourly1!$B$8763+유형화!$F$72*hourly1!C8188/hourly1!$C$8763+유형화!$F$73*hourly1!D8188/hourly1!$D$8763+유형화!$F$74*hourly1!E8188/hourly1!$E$8763</f>
        <v>82.403036015206808</v>
      </c>
      <c r="C8187" s="441">
        <f>hourly1!$F8188*유형화!$G$71/hourly1!$F$8763+유형화!$G$72*hourly1!$G8188/hourly1!$F$8763+유형화!$G$74*hourly1!I8188/hourly1!$I$8763</f>
        <v>0.45433259327884551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443">
        <f>유형화!$F$71*hourly1!B8189/hourly1!$B$8763+유형화!$F$72*hourly1!C8189/hourly1!$C$8763+유형화!$F$73*hourly1!D8189/hourly1!$D$8763+유형화!$F$74*hourly1!E8189/hourly1!$E$8763</f>
        <v>82.651546033974924</v>
      </c>
      <c r="C8188" s="441">
        <f>hourly1!$F8189*유형화!$G$71/hourly1!$F$8763+유형화!$G$72*hourly1!$G8189/hourly1!$F$8763+유형화!$G$74*hourly1!I8189/hourly1!$I$8763</f>
        <v>0.83866006732932241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443">
        <f>유형화!$F$71*hourly1!B8190/hourly1!$B$8763+유형화!$F$72*hourly1!C8190/hourly1!$C$8763+유형화!$F$73*hourly1!D8190/hourly1!$D$8763+유형화!$F$74*hourly1!E8190/hourly1!$E$8763</f>
        <v>82.753539941618612</v>
      </c>
      <c r="C8189" s="441">
        <f>hourly1!$F8190*유형화!$G$71/hourly1!$F$8763+유형화!$G$72*hourly1!$G8190/hourly1!$F$8763+유형화!$G$74*hourly1!I8190/hourly1!$I$8763</f>
        <v>1.1370769482807699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443">
        <f>유형화!$F$71*hourly1!B8191/hourly1!$B$8763+유형화!$F$72*hourly1!C8191/hourly1!$C$8763+유형화!$F$73*hourly1!D8191/hourly1!$D$8763+유형화!$F$74*hourly1!E8191/hourly1!$E$8763</f>
        <v>82.908241919389567</v>
      </c>
      <c r="C8190" s="441">
        <f>hourly1!$F8191*유형화!$G$71/hourly1!$F$8763+유형화!$G$72*hourly1!$G8191/hourly1!$F$8763+유형화!$G$74*hourly1!I8191/hourly1!$I$8763</f>
        <v>1.4540156578596761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443">
        <f>유형화!$F$71*hourly1!B8192/hourly1!$B$8763+유형화!$F$72*hourly1!C8192/hourly1!$C$8763+유형화!$F$73*hourly1!D8192/hourly1!$D$8763+유형화!$F$74*hourly1!E8192/hourly1!$E$8763</f>
        <v>84.024399222315466</v>
      </c>
      <c r="C8191" s="441">
        <f>hourly1!$F8192*유형화!$G$71/hourly1!$F$8763+유형화!$G$72*hourly1!$G8192/hourly1!$F$8763+유형화!$G$74*hourly1!I8192/hourly1!$I$8763</f>
        <v>1.627064646764784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443">
        <f>유형화!$F$71*hourly1!B8193/hourly1!$B$8763+유형화!$F$72*hourly1!C8193/hourly1!$C$8763+유형화!$F$73*hourly1!D8193/hourly1!$D$8763+유형화!$F$74*hourly1!E8193/hourly1!$E$8763</f>
        <v>90.919541730115711</v>
      </c>
      <c r="C8192" s="441">
        <f>hourly1!$F8193*유형화!$G$71/hourly1!$F$8763+유형화!$G$72*hourly1!$G8193/hourly1!$F$8763+유형화!$G$74*hourly1!I8193/hourly1!$I$8763</f>
        <v>6.283540645192276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443">
        <f>유형화!$F$71*hourly1!B8194/hourly1!$B$8763+유형화!$F$72*hourly1!C8194/hourly1!$C$8763+유형화!$F$73*hourly1!D8194/hourly1!$D$8763+유형화!$F$74*hourly1!E8194/hourly1!$E$8763</f>
        <v>86.099992780622003</v>
      </c>
      <c r="C8193" s="441">
        <f>hourly1!$F8194*유형화!$G$71/hourly1!$F$8763+유형화!$G$72*hourly1!$G8194/hourly1!$F$8763+유형화!$G$74*hourly1!I8194/hourly1!$I$8763</f>
        <v>6.5781273056378575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443">
        <f>유형화!$F$71*hourly1!B8195/hourly1!$B$8763+유형화!$F$72*hourly1!C8195/hourly1!$C$8763+유형화!$F$73*hourly1!D8195/hourly1!$D$8763+유형화!$F$74*hourly1!E8195/hourly1!$E$8763</f>
        <v>88.668906928826004</v>
      </c>
      <c r="C8194" s="441">
        <f>hourly1!$F8195*유형화!$G$71/hourly1!$F$8763+유형화!$G$72*hourly1!$G8195/hourly1!$F$8763+유형화!$G$74*hourly1!I8195/hourly1!$I$8763</f>
        <v>6.0108426743460379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443">
        <f>유형화!$F$71*hourly1!B8196/hourly1!$B$8763+유형화!$F$72*hourly1!C8196/hourly1!$C$8763+유형화!$F$73*hourly1!D8196/hourly1!$D$8763+유형화!$F$74*hourly1!E8196/hourly1!$E$8763</f>
        <v>92.181481350677387</v>
      </c>
      <c r="C8195" s="441">
        <f>hourly1!$F8196*유형화!$G$71/hourly1!$F$8763+유형화!$G$72*hourly1!$G8196/hourly1!$F$8763+유형화!$G$74*hourly1!I8196/hourly1!$I$8763</f>
        <v>5.2221901936182151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443">
        <f>유형화!$F$71*hourly1!B8197/hourly1!$B$8763+유형화!$F$72*hourly1!C8197/hourly1!$C$8763+유형화!$F$73*hourly1!D8197/hourly1!$D$8763+유형화!$F$74*hourly1!E8197/hourly1!$E$8763</f>
        <v>94.789362682631534</v>
      </c>
      <c r="C8196" s="441">
        <f>hourly1!$F8197*유형화!$G$71/hourly1!$F$8763+유형화!$G$72*hourly1!$G8197/hourly1!$F$8763+유형화!$G$74*hourly1!I8197/hourly1!$I$8763</f>
        <v>4.4113356901262728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443">
        <f>유형화!$F$71*hourly1!B8198/hourly1!$B$8763+유형화!$F$72*hourly1!C8198/hourly1!$C$8763+유형화!$F$73*hourly1!D8198/hourly1!$D$8763+유형화!$F$74*hourly1!E8198/hourly1!$E$8763</f>
        <v>91.826358612704297</v>
      </c>
      <c r="C8197" s="441">
        <f>hourly1!$F8198*유형화!$G$71/hourly1!$F$8763+유형화!$G$72*hourly1!$G8198/hourly1!$F$8763+유형화!$G$74*hourly1!I8198/hourly1!$I$8763</f>
        <v>3.752050874791522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443">
        <f>유형화!$F$71*hourly1!B8199/hourly1!$B$8763+유형화!$F$72*hourly1!C8199/hourly1!$C$8763+유형화!$F$73*hourly1!D8199/hourly1!$D$8763+유형화!$F$74*hourly1!E8199/hourly1!$E$8763</f>
        <v>90.20906281948028</v>
      </c>
      <c r="C8198" s="441">
        <f>hourly1!$F8199*유형화!$G$71/hourly1!$F$8763+유형화!$G$72*hourly1!$G8199/hourly1!$F$8763+유형화!$G$74*hourly1!I8199/hourly1!$I$8763</f>
        <v>2.6322820713127988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443">
        <f>유형화!$F$71*hourly1!B8200/hourly1!$B$8763+유형화!$F$72*hourly1!C8200/hourly1!$C$8763+유형화!$F$73*hourly1!D8200/hourly1!$D$8763+유형화!$F$74*hourly1!E8200/hourly1!$E$8763</f>
        <v>83.288330075001639</v>
      </c>
      <c r="C8199" s="441">
        <f>hourly1!$F8200*유형화!$G$71/hourly1!$F$8763+유형화!$G$72*hourly1!$G8200/hourly1!$F$8763+유형화!$G$74*hourly1!I8200/hourly1!$I$8763</f>
        <v>3.0203696039818522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443">
        <f>유형화!$F$71*hourly1!B8201/hourly1!$B$8763+유형화!$F$72*hourly1!C8201/hourly1!$C$8763+유형화!$F$73*hourly1!D8201/hourly1!$D$8763+유형화!$F$74*hourly1!E8201/hourly1!$E$8763</f>
        <v>86.209734182115966</v>
      </c>
      <c r="C8200" s="441">
        <f>hourly1!$F8201*유형화!$G$71/hourly1!$F$8763+유형화!$G$72*hourly1!$G8201/hourly1!$F$8763+유형화!$G$74*hourly1!I8201/hourly1!$I$8763</f>
        <v>3.0663822184144922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443">
        <f>유형화!$F$71*hourly1!B8202/hourly1!$B$8763+유형화!$F$72*hourly1!C8202/hourly1!$C$8763+유형화!$F$73*hourly1!D8202/hourly1!$D$8763+유형화!$F$74*hourly1!E8202/hourly1!$E$8763</f>
        <v>85.068822500841932</v>
      </c>
      <c r="C8201" s="441">
        <f>hourly1!$F8202*유형화!$G$71/hourly1!$F$8763+유형화!$G$72*hourly1!$G8202/hourly1!$F$8763+유형화!$G$74*hourly1!I8202/hourly1!$I$8763</f>
        <v>3.2215635761339025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443">
        <f>유형화!$F$71*hourly1!B8203/hourly1!$B$8763+유형화!$F$72*hourly1!C8203/hourly1!$C$8763+유형화!$F$73*hourly1!D8203/hourly1!$D$8763+유형화!$F$74*hourly1!E8203/hourly1!$E$8763</f>
        <v>84.260621032377358</v>
      </c>
      <c r="C8202" s="441">
        <f>hourly1!$F8203*유형화!$G$71/hourly1!$F$8763+유형화!$G$72*hourly1!$G8203/hourly1!$F$8763+유형화!$G$74*hourly1!I8203/hourly1!$I$8763</f>
        <v>3.465112951602912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443">
        <f>유형화!$F$71*hourly1!B8204/hourly1!$B$8763+유형화!$F$72*hourly1!C8204/hourly1!$C$8763+유형화!$F$73*hourly1!D8204/hourly1!$D$8763+유형화!$F$74*hourly1!E8204/hourly1!$E$8763</f>
        <v>82.805169605545672</v>
      </c>
      <c r="C8203" s="441">
        <f>hourly1!$F8204*유형화!$G$71/hourly1!$F$8763+유형화!$G$72*hourly1!$G8204/hourly1!$F$8763+유형화!$G$74*hourly1!I8204/hourly1!$I$8763</f>
        <v>3.6828468155091048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443">
        <f>유형화!$F$71*hourly1!B8205/hourly1!$B$8763+유형화!$F$72*hourly1!C8205/hourly1!$C$8763+유형화!$F$73*hourly1!D8205/hourly1!$D$8763+유형화!$F$74*hourly1!E8205/hourly1!$E$8763</f>
        <v>89.043219752404482</v>
      </c>
      <c r="C8204" s="441">
        <f>hourly1!$F8205*유형화!$G$71/hourly1!$F$8763+유형화!$G$72*hourly1!$G8205/hourly1!$F$8763+유형화!$G$74*hourly1!I8205/hourly1!$I$8763</f>
        <v>3.2484686284305355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443">
        <f>유형화!$F$71*hourly1!B8206/hourly1!$B$8763+유형화!$F$72*hourly1!C8206/hourly1!$C$8763+유형화!$F$73*hourly1!D8206/hourly1!$D$8763+유형화!$F$74*hourly1!E8206/hourly1!$E$8763</f>
        <v>97.389513520120929</v>
      </c>
      <c r="C8205" s="441">
        <f>hourly1!$F8206*유형화!$G$71/hourly1!$F$8763+유형화!$G$72*hourly1!$G8206/hourly1!$F$8763+유형화!$G$74*hourly1!I8206/hourly1!$I$8763</f>
        <v>3.1409260400008834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443">
        <f>유형화!$F$71*hourly1!B8207/hourly1!$B$8763+유형화!$F$72*hourly1!C8207/hourly1!$C$8763+유형화!$F$73*hourly1!D8207/hourly1!$D$8763+유형화!$F$74*hourly1!E8207/hourly1!$E$8763</f>
        <v>86.524269045474469</v>
      </c>
      <c r="C8206" s="441">
        <f>hourly1!$F8207*유형화!$G$71/hourly1!$F$8763+유형화!$G$72*hourly1!$G8207/hourly1!$F$8763+유형화!$G$74*hourly1!I8207/hourly1!$I$8763</f>
        <v>3.6803633151355064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443">
        <f>유형화!$F$71*hourly1!B8208/hourly1!$B$8763+유형화!$F$72*hourly1!C8208/hourly1!$C$8763+유형화!$F$73*hourly1!D8208/hourly1!$D$8763+유형화!$F$74*hourly1!E8208/hourly1!$E$8763</f>
        <v>84.553167340221407</v>
      </c>
      <c r="C8207" s="441">
        <f>hourly1!$F8208*유형화!$G$71/hourly1!$F$8763+유형화!$G$72*hourly1!$G8208/hourly1!$F$8763+유형화!$G$74*hourly1!I8208/hourly1!$I$8763</f>
        <v>0.35860649162213248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443">
        <f>유형화!$F$71*hourly1!B8209/hourly1!$B$8763+유형화!$F$72*hourly1!C8209/hourly1!$C$8763+유형화!$F$73*hourly1!D8209/hourly1!$D$8763+유형화!$F$74*hourly1!E8209/hourly1!$E$8763</f>
        <v>82.581212446782914</v>
      </c>
      <c r="C8208" s="441">
        <f>hourly1!$F8209*유형화!$G$71/hourly1!$F$8763+유형화!$G$72*hourly1!$G8209/hourly1!$F$8763+유형화!$G$74*hourly1!I8209/hourly1!$I$8763</f>
        <v>0.34744844717610979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443">
        <f>유형화!$F$71*hourly1!B8210/hourly1!$B$8763+유형화!$F$72*hourly1!C8210/hourly1!$C$8763+유형화!$F$73*hourly1!D8210/hourly1!$D$8763+유형화!$F$74*hourly1!E8210/hourly1!$E$8763</f>
        <v>81.754594034479567</v>
      </c>
      <c r="C8209" s="441">
        <f>hourly1!$F8210*유형화!$G$71/hourly1!$F$8763+유형화!$G$72*hourly1!$G8210/hourly1!$F$8763+유형화!$G$74*hourly1!I8210/hourly1!$I$8763</f>
        <v>0.2928956089652161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443">
        <f>유형화!$F$71*hourly1!B8211/hourly1!$B$8763+유형화!$F$72*hourly1!C8211/hourly1!$C$8763+유형화!$F$73*hourly1!D8211/hourly1!$D$8763+유형화!$F$74*hourly1!E8211/hourly1!$E$8763</f>
        <v>89.18404299550123</v>
      </c>
      <c r="C8210" s="441">
        <f>hourly1!$F8211*유형화!$G$71/hourly1!$F$8763+유형화!$G$72*hourly1!$G8211/hourly1!$F$8763+유형화!$G$74*hourly1!I8211/hourly1!$I$8763</f>
        <v>0.26077686745334921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443">
        <f>유형화!$F$71*hourly1!B8212/hourly1!$B$8763+유형화!$F$72*hourly1!C8212/hourly1!$C$8763+유형화!$F$73*hourly1!D8212/hourly1!$D$8763+유형화!$F$74*hourly1!E8212/hourly1!$E$8763</f>
        <v>88.686477865513169</v>
      </c>
      <c r="C8211" s="441">
        <f>hourly1!$F8212*유형화!$G$71/hourly1!$F$8763+유형화!$G$72*hourly1!$G8212/hourly1!$F$8763+유형화!$G$74*hourly1!I8212/hourly1!$I$8763</f>
        <v>0.28223288197418073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443">
        <f>유형화!$F$71*hourly1!B8213/hourly1!$B$8763+유형화!$F$72*hourly1!C8213/hourly1!$C$8763+유형화!$F$73*hourly1!D8213/hourly1!$D$8763+유형화!$F$74*hourly1!E8213/hourly1!$E$8763</f>
        <v>88.466739248334378</v>
      </c>
      <c r="C8212" s="441">
        <f>hourly1!$F8213*유형화!$G$71/hourly1!$F$8763+유형화!$G$72*hourly1!$G8213/hourly1!$F$8763+유형화!$G$74*hourly1!I8213/hourly1!$I$8763</f>
        <v>0.37958889824342357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443">
        <f>유형화!$F$71*hourly1!B8214/hourly1!$B$8763+유형화!$F$72*hourly1!C8214/hourly1!$C$8763+유형화!$F$73*hourly1!D8214/hourly1!$D$8763+유형화!$F$74*hourly1!E8214/hourly1!$E$8763</f>
        <v>88.23277608812927</v>
      </c>
      <c r="C8213" s="441">
        <f>hourly1!$F8214*유형화!$G$71/hourly1!$F$8763+유형화!$G$72*hourly1!$G8214/hourly1!$F$8763+유형화!$G$74*hourly1!I8214/hourly1!$I$8763</f>
        <v>0.62537654100719675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443">
        <f>유형화!$F$71*hourly1!B8215/hourly1!$B$8763+유형화!$F$72*hourly1!C8215/hourly1!$C$8763+유형화!$F$73*hourly1!D8215/hourly1!$D$8763+유형화!$F$74*hourly1!E8215/hourly1!$E$8763</f>
        <v>88.335471506058809</v>
      </c>
      <c r="C8214" s="441">
        <f>hourly1!$F8215*유형화!$G$71/hourly1!$F$8763+유형화!$G$72*hourly1!$G8215/hourly1!$F$8763+유형화!$G$74*hourly1!I8215/hourly1!$I$8763</f>
        <v>0.91340254954041766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443">
        <f>유형화!$F$71*hourly1!B8216/hourly1!$B$8763+유형화!$F$72*hourly1!C8216/hourly1!$C$8763+유형화!$F$73*hourly1!D8216/hourly1!$D$8763+유형화!$F$74*hourly1!E8216/hourly1!$E$8763</f>
        <v>89.031779642828198</v>
      </c>
      <c r="C8215" s="441">
        <f>hourly1!$F8216*유형화!$G$71/hourly1!$F$8763+유형화!$G$72*hourly1!$G8216/hourly1!$F$8763+유형화!$G$74*hourly1!I8216/hourly1!$I$8763</f>
        <v>1.1441115112987474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443">
        <f>유형화!$F$71*hourly1!B8217/hourly1!$B$8763+유형화!$F$72*hourly1!C8217/hourly1!$C$8763+유형화!$F$73*hourly1!D8217/hourly1!$D$8763+유형화!$F$74*hourly1!E8217/hourly1!$E$8763</f>
        <v>95.681843844339852</v>
      </c>
      <c r="C8216" s="441">
        <f>hourly1!$F8217*유형화!$G$71/hourly1!$F$8763+유형화!$G$72*hourly1!$G8217/hourly1!$F$8763+유형화!$G$74*hourly1!I8217/hourly1!$I$8763</f>
        <v>5.9789789291488393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443">
        <f>유형화!$F$71*hourly1!B8218/hourly1!$B$8763+유형화!$F$72*hourly1!C8218/hourly1!$C$8763+유형화!$F$73*hourly1!D8218/hourly1!$D$8763+유형화!$F$74*hourly1!E8218/hourly1!$E$8763</f>
        <v>230.6233170000406</v>
      </c>
      <c r="C8217" s="441">
        <f>hourly1!$F8218*유형화!$G$71/hourly1!$F$8763+유형화!$G$72*hourly1!$G8218/hourly1!$F$8763+유형화!$G$74*hourly1!I8218/hourly1!$I$8763</f>
        <v>6.1172281677268865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443">
        <f>유형화!$F$71*hourly1!B8219/hourly1!$B$8763+유형화!$F$72*hourly1!C8219/hourly1!$C$8763+유형화!$F$73*hourly1!D8219/hourly1!$D$8763+유형화!$F$74*hourly1!E8219/hourly1!$E$8763</f>
        <v>361.11984121610868</v>
      </c>
      <c r="C8218" s="441">
        <f>hourly1!$F8219*유형화!$G$71/hourly1!$F$8763+유형화!$G$72*hourly1!$G8219/hourly1!$F$8763+유형화!$G$74*hourly1!I8219/hourly1!$I$8763</f>
        <v>5.5614068487641033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443">
        <f>유형화!$F$71*hourly1!B8220/hourly1!$B$8763+유형화!$F$72*hourly1!C8220/hourly1!$C$8763+유형화!$F$73*hourly1!D8220/hourly1!$D$8763+유형화!$F$74*hourly1!E8220/hourly1!$E$8763</f>
        <v>438.11161283790403</v>
      </c>
      <c r="C8219" s="441">
        <f>hourly1!$F8220*유형화!$G$71/hourly1!$F$8763+유형화!$G$72*hourly1!$G8220/hourly1!$F$8763+유형화!$G$74*hourly1!I8220/hourly1!$I$8763</f>
        <v>5.0247682264043592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443">
        <f>유형화!$F$71*hourly1!B8221/hourly1!$B$8763+유형화!$F$72*hourly1!C8221/hourly1!$C$8763+유형화!$F$73*hourly1!D8221/hourly1!$D$8763+유형화!$F$74*hourly1!E8221/hourly1!$E$8763</f>
        <v>512.23945372026162</v>
      </c>
      <c r="C8220" s="441">
        <f>hourly1!$F8221*유형화!$G$71/hourly1!$F$8763+유형화!$G$72*hourly1!$G8221/hourly1!$F$8763+유형화!$G$74*hourly1!I8221/hourly1!$I$8763</f>
        <v>4.4111430329819905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443">
        <f>유형화!$F$71*hourly1!B8222/hourly1!$B$8763+유형화!$F$72*hourly1!C8222/hourly1!$C$8763+유형화!$F$73*hourly1!D8222/hourly1!$D$8763+유형화!$F$74*hourly1!E8222/hourly1!$E$8763</f>
        <v>435.01621080583186</v>
      </c>
      <c r="C8221" s="441">
        <f>hourly1!$F8222*유형화!$G$71/hourly1!$F$8763+유형화!$G$72*hourly1!$G8222/hourly1!$F$8763+유형화!$G$74*hourly1!I8222/hourly1!$I$8763</f>
        <v>4.2024039594116696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443">
        <f>유형화!$F$71*hourly1!B8223/hourly1!$B$8763+유형화!$F$72*hourly1!C8223/hourly1!$C$8763+유형화!$F$73*hourly1!D8223/hourly1!$D$8763+유형화!$F$74*hourly1!E8223/hourly1!$E$8763</f>
        <v>266.57290560867307</v>
      </c>
      <c r="C8222" s="441">
        <f>hourly1!$F8223*유형화!$G$71/hourly1!$F$8763+유형화!$G$72*hourly1!$G8223/hourly1!$F$8763+유형화!$G$74*hourly1!I8223/hourly1!$I$8763</f>
        <v>3.5028084412921787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443">
        <f>유형화!$F$71*hourly1!B8224/hourly1!$B$8763+유형화!$F$72*hourly1!C8224/hourly1!$C$8763+유형화!$F$73*hourly1!D8224/hourly1!$D$8763+유형화!$F$74*hourly1!E8224/hourly1!$E$8763</f>
        <v>347.48829471723531</v>
      </c>
      <c r="C8223" s="441">
        <f>hourly1!$F8224*유형화!$G$71/hourly1!$F$8763+유형화!$G$72*hourly1!$G8224/hourly1!$F$8763+유형화!$G$74*hourly1!I8224/hourly1!$I$8763</f>
        <v>3.3073159562995258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443">
        <f>유형화!$F$71*hourly1!B8225/hourly1!$B$8763+유형화!$F$72*hourly1!C8225/hourly1!$C$8763+유형화!$F$73*hourly1!D8225/hourly1!$D$8763+유형화!$F$74*hourly1!E8225/hourly1!$E$8763</f>
        <v>494.01042325942899</v>
      </c>
      <c r="C8224" s="441">
        <f>hourly1!$F8225*유형화!$G$71/hourly1!$F$8763+유형화!$G$72*hourly1!$G8225/hourly1!$F$8763+유형화!$G$74*hourly1!I8225/hourly1!$I$8763</f>
        <v>3.0283089339474811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443">
        <f>유형화!$F$71*hourly1!B8226/hourly1!$B$8763+유형화!$F$72*hourly1!C8226/hourly1!$C$8763+유형화!$F$73*hourly1!D8226/hourly1!$D$8763+유형화!$F$74*hourly1!E8226/hourly1!$E$8763</f>
        <v>417.32955681446418</v>
      </c>
      <c r="C8225" s="441">
        <f>hourly1!$F8226*유형화!$G$71/hourly1!$F$8763+유형화!$G$72*hourly1!$G8226/hourly1!$F$8763+유형화!$G$74*hourly1!I8226/hourly1!$I$8763</f>
        <v>2.8787601749657172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443">
        <f>유형화!$F$71*hourly1!B8227/hourly1!$B$8763+유형화!$F$72*hourly1!C8227/hourly1!$C$8763+유형화!$F$73*hourly1!D8227/hourly1!$D$8763+유형화!$F$74*hourly1!E8227/hourly1!$E$8763</f>
        <v>361.85108511023998</v>
      </c>
      <c r="C8226" s="441">
        <f>hourly1!$F8227*유형화!$G$71/hourly1!$F$8763+유형화!$G$72*hourly1!$G8227/hourly1!$F$8763+유형화!$G$74*hourly1!I8227/hourly1!$I$8763</f>
        <v>3.17202625164327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443">
        <f>유형화!$F$71*hourly1!B8228/hourly1!$B$8763+유형화!$F$72*hourly1!C8228/hourly1!$C$8763+유형화!$F$73*hourly1!D8228/hourly1!$D$8763+유형화!$F$74*hourly1!E8228/hourly1!$E$8763</f>
        <v>213.54678390660581</v>
      </c>
      <c r="C8227" s="441">
        <f>hourly1!$F8228*유형화!$G$71/hourly1!$F$8763+유형화!$G$72*hourly1!$G8228/hourly1!$F$8763+유형화!$G$74*hourly1!I8228/hourly1!$I$8763</f>
        <v>3.3228973529883366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443">
        <f>유형화!$F$71*hourly1!B8229/hourly1!$B$8763+유형화!$F$72*hourly1!C8229/hourly1!$C$8763+유형화!$F$73*hourly1!D8229/hourly1!$D$8763+유형화!$F$74*hourly1!E8229/hourly1!$E$8763</f>
        <v>151.85916199131765</v>
      </c>
      <c r="C8228" s="441">
        <f>hourly1!$F8229*유형화!$G$71/hourly1!$F$8763+유형화!$G$72*hourly1!$G8229/hourly1!$F$8763+유형화!$G$74*hourly1!I8229/hourly1!$I$8763</f>
        <v>2.9125318141110981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443">
        <f>유형화!$F$71*hourly1!B8230/hourly1!$B$8763+유형화!$F$72*hourly1!C8230/hourly1!$C$8763+유형화!$F$73*hourly1!D8230/hourly1!$D$8763+유형화!$F$74*hourly1!E8230/hourly1!$E$8763</f>
        <v>160.25199717455394</v>
      </c>
      <c r="C8229" s="441">
        <f>hourly1!$F8230*유형화!$G$71/hourly1!$F$8763+유형화!$G$72*hourly1!$G8230/hourly1!$F$8763+유형화!$G$74*hourly1!I8230/hourly1!$I$8763</f>
        <v>2.8122729028161157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443">
        <f>유형화!$F$71*hourly1!B8231/hourly1!$B$8763+유형화!$F$72*hourly1!C8231/hourly1!$C$8763+유형화!$F$73*hourly1!D8231/hourly1!$D$8763+유형화!$F$74*hourly1!E8231/hourly1!$E$8763</f>
        <v>85.743379078815053</v>
      </c>
      <c r="C8230" s="441">
        <f>hourly1!$F8231*유형화!$G$71/hourly1!$F$8763+유형화!$G$72*hourly1!$G8231/hourly1!$F$8763+유형화!$G$74*hourly1!I8231/hourly1!$I$8763</f>
        <v>3.4494795247504833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443">
        <f>유형화!$F$71*hourly1!B8232/hourly1!$B$8763+유형화!$F$72*hourly1!C8232/hourly1!$C$8763+유형화!$F$73*hourly1!D8232/hourly1!$D$8763+유형화!$F$74*hourly1!E8232/hourly1!$E$8763</f>
        <v>83.861402359407563</v>
      </c>
      <c r="C8231" s="441">
        <f>hourly1!$F8232*유형화!$G$71/hourly1!$F$8763+유형화!$G$72*hourly1!$G8232/hourly1!$F$8763+유형화!$G$74*hourly1!I8232/hourly1!$I$8763</f>
        <v>0.39842909325662379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443">
        <f>유형화!$F$71*hourly1!B8233/hourly1!$B$8763+유형화!$F$72*hourly1!C8233/hourly1!$C$8763+유형화!$F$73*hourly1!D8233/hourly1!$D$8763+유형화!$F$74*hourly1!E8233/hourly1!$E$8763</f>
        <v>81.950943374407075</v>
      </c>
      <c r="C8232" s="441">
        <f>hourly1!$F8233*유형화!$G$71/hourly1!$F$8763+유형화!$G$72*hourly1!$G8233/hourly1!$F$8763+유형화!$G$74*hourly1!I8233/hourly1!$I$8763</f>
        <v>0.31870505640641278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443">
        <f>유형화!$F$71*hourly1!B8234/hourly1!$B$8763+유형화!$F$72*hourly1!C8234/hourly1!$C$8763+유형화!$F$73*hourly1!D8234/hourly1!$D$8763+유형화!$F$74*hourly1!E8234/hourly1!$E$8763</f>
        <v>81.06137389381594</v>
      </c>
      <c r="C8233" s="441">
        <f>hourly1!$F8234*유형화!$G$71/hourly1!$F$8763+유형화!$G$72*hourly1!$G8234/hourly1!$F$8763+유형화!$G$74*hourly1!I8234/hourly1!$I$8763</f>
        <v>0.29510780053695174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443">
        <f>유형화!$F$71*hourly1!B8235/hourly1!$B$8763+유형화!$F$72*hourly1!C8235/hourly1!$C$8763+유형화!$F$73*hourly1!D8235/hourly1!$D$8763+유형화!$F$74*hourly1!E8235/hourly1!$E$8763</f>
        <v>81.481071382072841</v>
      </c>
      <c r="C8234" s="441">
        <f>hourly1!$F8235*유형화!$G$71/hourly1!$F$8763+유형화!$G$72*hourly1!$G8235/hourly1!$F$8763+유형화!$G$74*hourly1!I8235/hourly1!$I$8763</f>
        <v>0.25403362483861697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443">
        <f>유형화!$F$71*hourly1!B8236/hourly1!$B$8763+유형화!$F$72*hourly1!C8236/hourly1!$C$8763+유형화!$F$73*hourly1!D8236/hourly1!$D$8763+유형화!$F$74*hourly1!E8236/hourly1!$E$8763</f>
        <v>81.588009041258118</v>
      </c>
      <c r="C8235" s="441">
        <f>hourly1!$F8236*유형화!$G$71/hourly1!$F$8763+유형화!$G$72*hourly1!$G8236/hourly1!$F$8763+유형화!$G$74*hourly1!I8236/hourly1!$I$8763</f>
        <v>0.24818556785935528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443">
        <f>유형화!$F$71*hourly1!B8237/hourly1!$B$8763+유형화!$F$72*hourly1!C8237/hourly1!$C$8763+유형화!$F$73*hourly1!D8237/hourly1!$D$8763+유형화!$F$74*hourly1!E8237/hourly1!$E$8763</f>
        <v>82.067221145388942</v>
      </c>
      <c r="C8236" s="441">
        <f>hourly1!$F8237*유형화!$G$71/hourly1!$F$8763+유형화!$G$72*hourly1!$G8237/hourly1!$F$8763+유형화!$G$74*hourly1!I8237/hourly1!$I$8763</f>
        <v>0.3002796473129124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443">
        <f>유형화!$F$71*hourly1!B8238/hourly1!$B$8763+유형화!$F$72*hourly1!C8238/hourly1!$C$8763+유형화!$F$73*hourly1!D8238/hourly1!$D$8763+유형화!$F$74*hourly1!E8238/hourly1!$E$8763</f>
        <v>82.252770616000547</v>
      </c>
      <c r="C8237" s="441">
        <f>hourly1!$F8238*유형화!$G$71/hourly1!$F$8763+유형화!$G$72*hourly1!$G8238/hourly1!$F$8763+유형화!$G$74*hourly1!I8238/hourly1!$I$8763</f>
        <v>0.43634076888210799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443">
        <f>유형화!$F$71*hourly1!B8239/hourly1!$B$8763+유형화!$F$72*hourly1!C8239/hourly1!$C$8763+유형화!$F$73*hourly1!D8239/hourly1!$D$8763+유형화!$F$74*hourly1!E8239/hourly1!$E$8763</f>
        <v>82.474428906596799</v>
      </c>
      <c r="C8238" s="441">
        <f>hourly1!$F8239*유형화!$G$71/hourly1!$F$8763+유형화!$G$72*hourly1!$G8239/hourly1!$F$8763+유형화!$G$74*hourly1!I8239/hourly1!$I$8763</f>
        <v>0.70338036847376129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443">
        <f>유형화!$F$71*hourly1!B8240/hourly1!$B$8763+유형화!$F$72*hourly1!C8240/hourly1!$C$8763+유형화!$F$73*hourly1!D8240/hourly1!$D$8763+유형화!$F$74*hourly1!E8240/hourly1!$E$8763</f>
        <v>83.827492868967795</v>
      </c>
      <c r="C8239" s="441">
        <f>hourly1!$F8240*유형화!$G$71/hourly1!$F$8763+유형화!$G$72*hourly1!$G8240/hourly1!$F$8763+유형화!$G$74*hourly1!I8240/hourly1!$I$8763</f>
        <v>1.0145211713593112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443">
        <f>유형화!$F$71*hourly1!B8241/hourly1!$B$8763+유형화!$F$72*hourly1!C8241/hourly1!$C$8763+유형화!$F$73*hourly1!D8241/hourly1!$D$8763+유형화!$F$74*hourly1!E8241/hourly1!$E$8763</f>
        <v>90.835279916927576</v>
      </c>
      <c r="C8240" s="441">
        <f>hourly1!$F8241*유형화!$G$71/hourly1!$F$8763+유형화!$G$72*hourly1!$G8241/hourly1!$F$8763+유형화!$G$74*hourly1!I8241/hourly1!$I$8763</f>
        <v>5.8927536687782762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443">
        <f>유형화!$F$71*hourly1!B8242/hourly1!$B$8763+유형화!$F$72*hourly1!C8242/hourly1!$C$8763+유형화!$F$73*hourly1!D8242/hourly1!$D$8763+유형화!$F$74*hourly1!E8242/hourly1!$E$8763</f>
        <v>226.90015069642749</v>
      </c>
      <c r="C8241" s="441">
        <f>hourly1!$F8242*유형화!$G$71/hourly1!$F$8763+유형화!$G$72*hourly1!$G8242/hourly1!$F$8763+유형화!$G$74*hourly1!I8242/hourly1!$I$8763</f>
        <v>6.0706800307128397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443">
        <f>유형화!$F$71*hourly1!B8243/hourly1!$B$8763+유형화!$F$72*hourly1!C8243/hourly1!$C$8763+유형화!$F$73*hourly1!D8243/hourly1!$D$8763+유형화!$F$74*hourly1!E8243/hourly1!$E$8763</f>
        <v>355.58327556346592</v>
      </c>
      <c r="C8242" s="441">
        <f>hourly1!$F8243*유형화!$G$71/hourly1!$F$8763+유형화!$G$72*hourly1!$G8243/hourly1!$F$8763+유형화!$G$74*hourly1!I8243/hourly1!$I$8763</f>
        <v>5.5715609172325653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443">
        <f>유형화!$F$71*hourly1!B8244/hourly1!$B$8763+유형화!$F$72*hourly1!C8244/hourly1!$C$8763+유형화!$F$73*hourly1!D8244/hourly1!$D$8763+유형화!$F$74*hourly1!E8244/hourly1!$E$8763</f>
        <v>429.80914380599057</v>
      </c>
      <c r="C8243" s="441">
        <f>hourly1!$F8244*유형화!$G$71/hourly1!$F$8763+유형화!$G$72*hourly1!$G8244/hourly1!$F$8763+유형화!$G$74*hourly1!I8244/hourly1!$I$8763</f>
        <v>4.8513115466018677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443">
        <f>유형화!$F$71*hourly1!B8245/hourly1!$B$8763+유형화!$F$72*hourly1!C8245/hourly1!$C$8763+유형화!$F$73*hourly1!D8245/hourly1!$D$8763+유형화!$F$74*hourly1!E8245/hourly1!$E$8763</f>
        <v>503.19809528008784</v>
      </c>
      <c r="C8244" s="441">
        <f>hourly1!$F8245*유형화!$G$71/hourly1!$F$8763+유형화!$G$72*hourly1!$G8245/hourly1!$F$8763+유형화!$G$74*hourly1!I8245/hourly1!$I$8763</f>
        <v>4.1905185842169717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443">
        <f>유형화!$F$71*hourly1!B8246/hourly1!$B$8763+유형화!$F$72*hourly1!C8246/hourly1!$C$8763+유형화!$F$73*hourly1!D8246/hourly1!$D$8763+유형화!$F$74*hourly1!E8246/hourly1!$E$8763</f>
        <v>424.38630602298588</v>
      </c>
      <c r="C8245" s="441">
        <f>hourly1!$F8246*유형화!$G$71/hourly1!$F$8763+유형화!$G$72*hourly1!$G8246/hourly1!$F$8763+유형화!$G$74*hourly1!I8246/hourly1!$I$8763</f>
        <v>3.6143214527198522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443">
        <f>유형화!$F$71*hourly1!B8247/hourly1!$B$8763+유형화!$F$72*hourly1!C8247/hourly1!$C$8763+유형화!$F$73*hourly1!D8247/hourly1!$D$8763+유형화!$F$74*hourly1!E8247/hourly1!$E$8763</f>
        <v>254.3241805223725</v>
      </c>
      <c r="C8246" s="441">
        <f>hourly1!$F8247*유형화!$G$71/hourly1!$F$8763+유형화!$G$72*hourly1!$G8247/hourly1!$F$8763+유형화!$G$74*hourly1!I8247/hourly1!$I$8763</f>
        <v>2.4721794969645225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443">
        <f>유형화!$F$71*hourly1!B8248/hourly1!$B$8763+유형화!$F$72*hourly1!C8248/hourly1!$C$8763+유형화!$F$73*hourly1!D8248/hourly1!$D$8763+유형화!$F$74*hourly1!E8248/hourly1!$E$8763</f>
        <v>337.25418867358314</v>
      </c>
      <c r="C8247" s="441">
        <f>hourly1!$F8248*유형화!$G$71/hourly1!$F$8763+유형화!$G$72*hourly1!$G8248/hourly1!$F$8763+유형화!$G$74*hourly1!I8248/hourly1!$I$8763</f>
        <v>2.6696298442676265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443">
        <f>유형화!$F$71*hourly1!B8249/hourly1!$B$8763+유형화!$F$72*hourly1!C8249/hourly1!$C$8763+유형화!$F$73*hourly1!D8249/hourly1!$D$8763+유형화!$F$74*hourly1!E8249/hourly1!$E$8763</f>
        <v>485.20947903012973</v>
      </c>
      <c r="C8248" s="441">
        <f>hourly1!$F8249*유형화!$G$71/hourly1!$F$8763+유형화!$G$72*hourly1!$G8249/hourly1!$F$8763+유형화!$G$74*hourly1!I8249/hourly1!$I$8763</f>
        <v>2.5479895677891209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443">
        <f>유형화!$F$71*hourly1!B8250/hourly1!$B$8763+유형화!$F$72*hourly1!C8250/hourly1!$C$8763+유형화!$F$73*hourly1!D8250/hourly1!$D$8763+유형화!$F$74*hourly1!E8250/hourly1!$E$8763</f>
        <v>410.548540354301</v>
      </c>
      <c r="C8249" s="441">
        <f>hourly1!$F8250*유형화!$G$71/hourly1!$F$8763+유형화!$G$72*hourly1!$G8250/hourly1!$F$8763+유형화!$G$74*hourly1!I8250/hourly1!$I$8763</f>
        <v>2.6235836952423623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443">
        <f>유형화!$F$71*hourly1!B8251/hourly1!$B$8763+유형화!$F$72*hourly1!C8251/hourly1!$C$8763+유형화!$F$73*hourly1!D8251/hourly1!$D$8763+유형화!$F$74*hourly1!E8251/hourly1!$E$8763</f>
        <v>355.53836942530171</v>
      </c>
      <c r="C8250" s="441">
        <f>hourly1!$F8251*유형화!$G$71/hourly1!$F$8763+유형화!$G$72*hourly1!$G8251/hourly1!$F$8763+유형화!$G$74*hourly1!I8251/hourly1!$I$8763</f>
        <v>2.8689159224714871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443">
        <f>유형화!$F$71*hourly1!B8252/hourly1!$B$8763+유형화!$F$72*hourly1!C8252/hourly1!$C$8763+유형화!$F$73*hourly1!D8252/hourly1!$D$8763+유형화!$F$74*hourly1!E8252/hourly1!$E$8763</f>
        <v>208.35139872948099</v>
      </c>
      <c r="C8251" s="441">
        <f>hourly1!$F8252*유형화!$G$71/hourly1!$F$8763+유형화!$G$72*hourly1!$G8252/hourly1!$F$8763+유형화!$G$74*hourly1!I8252/hourly1!$I$8763</f>
        <v>3.1205237878962335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443">
        <f>유형화!$F$71*hourly1!B8253/hourly1!$B$8763+유형화!$F$72*hourly1!C8253/hourly1!$C$8763+유형화!$F$73*hourly1!D8253/hourly1!$D$8763+유형화!$F$74*hourly1!E8253/hourly1!$E$8763</f>
        <v>150.1923830319684</v>
      </c>
      <c r="C8252" s="441">
        <f>hourly1!$F8253*유형화!$G$71/hourly1!$F$8763+유형화!$G$72*hourly1!$G8253/hourly1!$F$8763+유형화!$G$74*hourly1!I8253/hourly1!$I$8763</f>
        <v>2.7280296399600985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443">
        <f>유형화!$F$71*hourly1!B8254/hourly1!$B$8763+유형화!$F$72*hourly1!C8254/hourly1!$C$8763+유형화!$F$73*hourly1!D8254/hourly1!$D$8763+유형화!$F$74*hourly1!E8254/hourly1!$E$8763</f>
        <v>158.81204303425758</v>
      </c>
      <c r="C8253" s="441">
        <f>hourly1!$F8254*유형화!$G$71/hourly1!$F$8763+유형화!$G$72*hourly1!$G8254/hourly1!$F$8763+유형화!$G$74*hourly1!I8254/hourly1!$I$8763</f>
        <v>2.6629682247300819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443">
        <f>유형화!$F$71*hourly1!B8255/hourly1!$B$8763+유형화!$F$72*hourly1!C8255/hourly1!$C$8763+유형화!$F$73*hourly1!D8255/hourly1!$D$8763+유형화!$F$74*hourly1!E8255/hourly1!$E$8763</f>
        <v>85.581050546652492</v>
      </c>
      <c r="C8254" s="441">
        <f>hourly1!$F8255*유형화!$G$71/hourly1!$F$8763+유형화!$G$72*hourly1!$G8255/hourly1!$F$8763+유형화!$G$74*hourly1!I8255/hourly1!$I$8763</f>
        <v>3.3429410942220543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443">
        <f>유형화!$F$71*hourly1!B8256/hourly1!$B$8763+유형화!$F$72*hourly1!C8256/hourly1!$C$8763+유형화!$F$73*hourly1!D8256/hourly1!$D$8763+유형화!$F$74*hourly1!E8256/hourly1!$E$8763</f>
        <v>83.797607582803053</v>
      </c>
      <c r="C8255" s="441">
        <f>hourly1!$F8256*유형화!$G$71/hourly1!$F$8763+유형화!$G$72*hourly1!$G8256/hourly1!$F$8763+유형화!$G$74*hourly1!I8256/hourly1!$I$8763</f>
        <v>0.39840617087685082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443">
        <f>유형화!$F$71*hourly1!B8257/hourly1!$B$8763+유형화!$F$72*hourly1!C8257/hourly1!$C$8763+유형화!$F$73*hourly1!D8257/hourly1!$D$8763+유형화!$F$74*hourly1!E8257/hourly1!$E$8763</f>
        <v>81.962527773992591</v>
      </c>
      <c r="C8256" s="441">
        <f>hourly1!$F8257*유형화!$G$71/hourly1!$F$8763+유형화!$G$72*hourly1!$G8257/hourly1!$F$8763+유형화!$G$74*hourly1!I8257/hourly1!$I$8763</f>
        <v>0.31869559637666522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443">
        <f>유형화!$F$71*hourly1!B8258/hourly1!$B$8763+유형화!$F$72*hourly1!C8258/hourly1!$C$8763+유형화!$F$73*hourly1!D8258/hourly1!$D$8763+유형화!$F$74*hourly1!E8258/hourly1!$E$8763</f>
        <v>81.169321159020782</v>
      </c>
      <c r="C8257" s="441">
        <f>hourly1!$F8258*유형화!$G$71/hourly1!$F$8763+유형화!$G$72*hourly1!$G8258/hourly1!$F$8763+유형화!$G$74*hourly1!I8258/hourly1!$I$8763</f>
        <v>0.29511629030723802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443">
        <f>유형화!$F$71*hourly1!B8259/hourly1!$B$8763+유형화!$F$72*hourly1!C8259/hourly1!$C$8763+유형화!$F$73*hourly1!D8259/hourly1!$D$8763+유형화!$F$74*hourly1!E8259/hourly1!$E$8763</f>
        <v>81.561707145472539</v>
      </c>
      <c r="C8258" s="441">
        <f>hourly1!$F8259*유형화!$G$71/hourly1!$F$8763+유형화!$G$72*hourly1!$G8259/hourly1!$F$8763+유형화!$G$74*hourly1!I8259/hourly1!$I$8763</f>
        <v>0.25407055533936224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443">
        <f>유형화!$F$71*hourly1!B8260/hourly1!$B$8763+유형화!$F$72*hourly1!C8260/hourly1!$C$8763+유형화!$F$73*hourly1!D8260/hourly1!$D$8763+유형화!$F$74*hourly1!E8260/hourly1!$E$8763</f>
        <v>81.720348008699943</v>
      </c>
      <c r="C8259" s="441">
        <f>hourly1!$F8260*유형화!$G$71/hourly1!$F$8763+유형화!$G$72*hourly1!$G8260/hourly1!$F$8763+유형화!$G$74*hourly1!I8260/hourly1!$I$8763</f>
        <v>0.25134594548963407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443">
        <f>유형화!$F$71*hourly1!B8261/hourly1!$B$8763+유형화!$F$72*hourly1!C8261/hourly1!$C$8763+유형화!$F$73*hourly1!D8261/hourly1!$D$8763+유형화!$F$74*hourly1!E8261/hourly1!$E$8763</f>
        <v>82.190980831631961</v>
      </c>
      <c r="C8260" s="441">
        <f>hourly1!$F8261*유형화!$G$71/hourly1!$F$8763+유형화!$G$72*hourly1!$G8261/hourly1!$F$8763+유형화!$G$74*hourly1!I8261/hourly1!$I$8763</f>
        <v>0.32471884582990573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443">
        <f>유형화!$F$71*hourly1!B8262/hourly1!$B$8763+유형화!$F$72*hourly1!C8262/hourly1!$C$8763+유형화!$F$73*hourly1!D8262/hourly1!$D$8763+유형화!$F$74*hourly1!E8262/hourly1!$E$8763</f>
        <v>82.504446910923775</v>
      </c>
      <c r="C8261" s="441">
        <f>hourly1!$F8262*유형화!$G$71/hourly1!$F$8763+유형화!$G$72*hourly1!$G8262/hourly1!$F$8763+유형화!$G$74*hourly1!I8262/hourly1!$I$8763</f>
        <v>0.57342872816742807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443">
        <f>유형화!$F$71*hourly1!B8263/hourly1!$B$8763+유형화!$F$72*hourly1!C8263/hourly1!$C$8763+유형화!$F$73*hourly1!D8263/hourly1!$D$8763+유형화!$F$74*hourly1!E8263/hourly1!$E$8763</f>
        <v>82.839977384679756</v>
      </c>
      <c r="C8262" s="441">
        <f>hourly1!$F8263*유형화!$G$71/hourly1!$F$8763+유형화!$G$72*hourly1!$G8263/hourly1!$F$8763+유형화!$G$74*hourly1!I8263/hourly1!$I$8763</f>
        <v>0.87794180995536142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443">
        <f>유형화!$F$71*hourly1!B8264/hourly1!$B$8763+유형화!$F$72*hourly1!C8264/hourly1!$C$8763+유형화!$F$73*hourly1!D8264/hourly1!$D$8763+유형화!$F$74*hourly1!E8264/hourly1!$E$8763</f>
        <v>84.191960642015786</v>
      </c>
      <c r="C8263" s="441">
        <f>hourly1!$F8264*유형화!$G$71/hourly1!$F$8763+유형화!$G$72*hourly1!$G8264/hourly1!$F$8763+유형화!$G$74*hourly1!I8264/hourly1!$I$8763</f>
        <v>1.1878213361824534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443">
        <f>유형화!$F$71*hourly1!B8265/hourly1!$B$8763+유형화!$F$72*hourly1!C8265/hourly1!$C$8763+유형화!$F$73*hourly1!D8265/hourly1!$D$8763+유형화!$F$74*hourly1!E8265/hourly1!$E$8763</f>
        <v>91.176270795070948</v>
      </c>
      <c r="C8264" s="441">
        <f>hourly1!$F8265*유형화!$G$71/hourly1!$F$8763+유형화!$G$72*hourly1!$G8265/hourly1!$F$8763+유형화!$G$74*hourly1!I8265/hourly1!$I$8763</f>
        <v>6.0410988815395354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443">
        <f>유형화!$F$71*hourly1!B8266/hourly1!$B$8763+유형화!$F$72*hourly1!C8266/hourly1!$C$8763+유형화!$F$73*hourly1!D8266/hourly1!$D$8763+유형화!$F$74*hourly1!E8266/hourly1!$E$8763</f>
        <v>225.63120390811417</v>
      </c>
      <c r="C8265" s="441">
        <f>hourly1!$F8266*유형화!$G$71/hourly1!$F$8763+유형화!$G$72*hourly1!$G8266/hourly1!$F$8763+유형화!$G$74*hourly1!I8266/hourly1!$I$8763</f>
        <v>6.1981794615131935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443">
        <f>유형화!$F$71*hourly1!B8267/hourly1!$B$8763+유형화!$F$72*hourly1!C8267/hourly1!$C$8763+유형화!$F$73*hourly1!D8267/hourly1!$D$8763+유형화!$F$74*hourly1!E8267/hourly1!$E$8763</f>
        <v>353.93316221334032</v>
      </c>
      <c r="C8266" s="441">
        <f>hourly1!$F8267*유형화!$G$71/hourly1!$F$8763+유형화!$G$72*hourly1!$G8267/hourly1!$F$8763+유형화!$G$74*hourly1!I8267/hourly1!$I$8763</f>
        <v>5.6783983695987201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443">
        <f>유형화!$F$71*hourly1!B8268/hourly1!$B$8763+유형화!$F$72*hourly1!C8268/hourly1!$C$8763+유형화!$F$73*hourly1!D8268/hourly1!$D$8763+유형화!$F$74*hourly1!E8268/hourly1!$E$8763</f>
        <v>428.2607873667904</v>
      </c>
      <c r="C8267" s="441">
        <f>hourly1!$F8268*유형화!$G$71/hourly1!$F$8763+유형화!$G$72*hourly1!$G8268/hourly1!$F$8763+유형화!$G$74*hourly1!I8268/hourly1!$I$8763</f>
        <v>4.9482897074521563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443">
        <f>유형화!$F$71*hourly1!B8269/hourly1!$B$8763+유형화!$F$72*hourly1!C8269/hourly1!$C$8763+유형화!$F$73*hourly1!D8269/hourly1!$D$8763+유형화!$F$74*hourly1!E8269/hourly1!$E$8763</f>
        <v>501.64642562676738</v>
      </c>
      <c r="C8268" s="441">
        <f>hourly1!$F8269*유형화!$G$71/hourly1!$F$8763+유형화!$G$72*hourly1!$G8269/hourly1!$F$8763+유형화!$G$74*hourly1!I8269/hourly1!$I$8763</f>
        <v>4.2347611421861489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443">
        <f>유형화!$F$71*hourly1!B8270/hourly1!$B$8763+유형화!$F$72*hourly1!C8270/hourly1!$C$8763+유형화!$F$73*hourly1!D8270/hourly1!$D$8763+유형화!$F$74*hourly1!E8270/hourly1!$E$8763</f>
        <v>423.07063770164694</v>
      </c>
      <c r="C8269" s="441">
        <f>hourly1!$F8270*유형화!$G$71/hourly1!$F$8763+유형화!$G$72*hourly1!$G8270/hourly1!$F$8763+유형화!$G$74*hourly1!I8270/hourly1!$I$8763</f>
        <v>3.6642790814808772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443">
        <f>유형화!$F$71*hourly1!B8271/hourly1!$B$8763+유형화!$F$72*hourly1!C8271/hourly1!$C$8763+유형화!$F$73*hourly1!D8271/hourly1!$D$8763+유형화!$F$74*hourly1!E8271/hourly1!$E$8763</f>
        <v>253.55785163407919</v>
      </c>
      <c r="C8270" s="441">
        <f>hourly1!$F8271*유형화!$G$71/hourly1!$F$8763+유형화!$G$72*hourly1!$G8271/hourly1!$F$8763+유형화!$G$74*hourly1!I8271/hourly1!$I$8763</f>
        <v>2.6085745090708397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443">
        <f>유형화!$F$71*hourly1!B8272/hourly1!$B$8763+유형화!$F$72*hourly1!C8272/hourly1!$C$8763+유형화!$F$73*hourly1!D8272/hourly1!$D$8763+유형화!$F$74*hourly1!E8272/hourly1!$E$8763</f>
        <v>336.92500023200614</v>
      </c>
      <c r="C8271" s="441">
        <f>hourly1!$F8272*유형화!$G$71/hourly1!$F$8763+유형화!$G$72*hourly1!$G8272/hourly1!$F$8763+유형화!$G$74*hourly1!I8272/hourly1!$I$8763</f>
        <v>2.850407252987972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443">
        <f>유형화!$F$71*hourly1!B8273/hourly1!$B$8763+유형화!$F$72*hourly1!C8273/hourly1!$C$8763+유형화!$F$73*hourly1!D8273/hourly1!$D$8763+유형화!$F$74*hourly1!E8273/hourly1!$E$8763</f>
        <v>484.92240964531072</v>
      </c>
      <c r="C8272" s="441">
        <f>hourly1!$F8273*유형화!$G$71/hourly1!$F$8763+유형화!$G$72*hourly1!$G8273/hourly1!$F$8763+유형화!$G$74*hourly1!I8273/hourly1!$I$8763</f>
        <v>2.7063789064936294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443">
        <f>유형화!$F$71*hourly1!B8274/hourly1!$B$8763+유형화!$F$72*hourly1!C8274/hourly1!$C$8763+유형화!$F$73*hourly1!D8274/hourly1!$D$8763+유형화!$F$74*hourly1!E8274/hourly1!$E$8763</f>
        <v>410.13621820391444</v>
      </c>
      <c r="C8273" s="441">
        <f>hourly1!$F8274*유형화!$G$71/hourly1!$F$8763+유형화!$G$72*hourly1!$G8274/hourly1!$F$8763+유형화!$G$74*hourly1!I8274/hourly1!$I$8763</f>
        <v>2.7447452699591608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443">
        <f>유형화!$F$71*hourly1!B8275/hourly1!$B$8763+유형화!$F$72*hourly1!C8275/hourly1!$C$8763+유형화!$F$73*hourly1!D8275/hourly1!$D$8763+유형화!$F$74*hourly1!E8275/hourly1!$E$8763</f>
        <v>355.38851640038507</v>
      </c>
      <c r="C8274" s="441">
        <f>hourly1!$F8275*유형화!$G$71/hourly1!$F$8763+유형화!$G$72*hourly1!$G8275/hourly1!$F$8763+유형화!$G$74*hourly1!I8275/hourly1!$I$8763</f>
        <v>3.0136070168191114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443">
        <f>유형화!$F$71*hourly1!B8276/hourly1!$B$8763+유형화!$F$72*hourly1!C8276/hourly1!$C$8763+유형화!$F$73*hourly1!D8276/hourly1!$D$8763+유형화!$F$74*hourly1!E8276/hourly1!$E$8763</f>
        <v>208.09887398630659</v>
      </c>
      <c r="C8275" s="441">
        <f>hourly1!$F8276*유형화!$G$71/hourly1!$F$8763+유형화!$G$72*hourly1!$G8276/hourly1!$F$8763+유형화!$G$74*hourly1!I8276/hourly1!$I$8763</f>
        <v>3.229434745372382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443">
        <f>유형화!$F$71*hourly1!B8277/hourly1!$B$8763+유형화!$F$72*hourly1!C8277/hourly1!$C$8763+유형화!$F$73*hourly1!D8277/hourly1!$D$8763+유형화!$F$74*hourly1!E8277/hourly1!$E$8763</f>
        <v>150.46606684214342</v>
      </c>
      <c r="C8276" s="441">
        <f>hourly1!$F8277*유형화!$G$71/hourly1!$F$8763+유형화!$G$72*hourly1!$G8277/hourly1!$F$8763+유형화!$G$74*hourly1!I8277/hourly1!$I$8763</f>
        <v>2.8676822982076824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443">
        <f>유형화!$F$71*hourly1!B8278/hourly1!$B$8763+유형화!$F$72*hourly1!C8278/hourly1!$C$8763+유형화!$F$73*hourly1!D8278/hourly1!$D$8763+유형화!$F$74*hourly1!E8278/hourly1!$E$8763</f>
        <v>159.17420245927039</v>
      </c>
      <c r="C8277" s="441">
        <f>hourly1!$F8278*유형화!$G$71/hourly1!$F$8763+유형화!$G$72*hourly1!$G8278/hourly1!$F$8763+유형화!$G$74*hourly1!I8278/hourly1!$I$8763</f>
        <v>2.8214924901409248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443">
        <f>유형화!$F$71*hourly1!B8279/hourly1!$B$8763+유형화!$F$72*hourly1!C8279/hourly1!$C$8763+유형화!$F$73*hourly1!D8279/hourly1!$D$8763+유형화!$F$74*hourly1!E8279/hourly1!$E$8763</f>
        <v>85.979276132240642</v>
      </c>
      <c r="C8278" s="441">
        <f>hourly1!$F8279*유형화!$G$71/hourly1!$F$8763+유형화!$G$72*hourly1!$G8279/hourly1!$F$8763+유형화!$G$74*hourly1!I8279/hourly1!$I$8763</f>
        <v>3.5148745879527512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443">
        <f>유형화!$F$71*hourly1!B8280/hourly1!$B$8763+유형화!$F$72*hourly1!C8280/hourly1!$C$8763+유형화!$F$73*hourly1!D8280/hourly1!$D$8763+유형화!$F$74*hourly1!E8280/hourly1!$E$8763</f>
        <v>84.182172677554206</v>
      </c>
      <c r="C8279" s="441">
        <f>hourly1!$F8280*유형화!$G$71/hourly1!$F$8763+유형화!$G$72*hourly1!$G8280/hourly1!$F$8763+유형화!$G$74*hourly1!I8280/hourly1!$I$8763</f>
        <v>0.39845529026207793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443">
        <f>유형화!$F$71*hourly1!B8281/hourly1!$B$8763+유형화!$F$72*hourly1!C8281/hourly1!$C$8763+유형화!$F$73*hourly1!D8281/hourly1!$D$8763+유형화!$F$74*hourly1!E8281/hourly1!$E$8763</f>
        <v>82.374816744838611</v>
      </c>
      <c r="C8280" s="441">
        <f>hourly1!$F8281*유형화!$G$71/hourly1!$F$8763+유형화!$G$72*hourly1!$G8281/hourly1!$F$8763+유형화!$G$74*hourly1!I8281/hourly1!$I$8763</f>
        <v>0.31873034379362197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443">
        <f>유형화!$F$71*hourly1!B8282/hourly1!$B$8763+유형화!$F$72*hourly1!C8282/hourly1!$C$8763+유형화!$F$73*hourly1!D8282/hourly1!$D$8763+유형화!$F$74*hourly1!E8282/hourly1!$E$8763</f>
        <v>81.590540166208498</v>
      </c>
      <c r="C8281" s="441">
        <f>hourly1!$F8282*유형화!$G$71/hourly1!$F$8763+유형화!$G$72*hourly1!$G8282/hourly1!$F$8763+유형화!$G$74*hourly1!I8282/hourly1!$I$8763</f>
        <v>0.29548523146739319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443">
        <f>유형화!$F$71*hourly1!B8283/hourly1!$B$8763+유형화!$F$72*hourly1!C8283/hourly1!$C$8763+유형화!$F$73*hourly1!D8283/hourly1!$D$8763+유형화!$F$74*hourly1!E8283/hourly1!$E$8763</f>
        <v>82.140102376169153</v>
      </c>
      <c r="C8282" s="441">
        <f>hourly1!$F8283*유형화!$G$71/hourly1!$F$8763+유형화!$G$72*hourly1!$G8283/hourly1!$F$8763+유형화!$G$74*hourly1!I8283/hourly1!$I$8763</f>
        <v>0.25728441852244466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443">
        <f>유형화!$F$71*hourly1!B8284/hourly1!$B$8763+유형화!$F$72*hourly1!C8284/hourly1!$C$8763+유형화!$F$73*hourly1!D8284/hourly1!$D$8763+유형화!$F$74*hourly1!E8284/hourly1!$E$8763</f>
        <v>82.262416382431212</v>
      </c>
      <c r="C8283" s="441">
        <f>hourly1!$F8284*유형화!$G$71/hourly1!$F$8763+유형화!$G$72*hourly1!$G8284/hourly1!$F$8763+유형화!$G$74*hourly1!I8284/hourly1!$I$8763</f>
        <v>0.28011347146343063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443">
        <f>유형화!$F$71*hourly1!B8285/hourly1!$B$8763+유형화!$F$72*hourly1!C8285/hourly1!$C$8763+유형화!$F$73*hourly1!D8285/hourly1!$D$8763+유형화!$F$74*hourly1!E8285/hourly1!$E$8763</f>
        <v>82.774803287175345</v>
      </c>
      <c r="C8284" s="441">
        <f>hourly1!$F8285*유형화!$G$71/hourly1!$F$8763+유형화!$G$72*hourly1!$G8285/hourly1!$F$8763+유형화!$G$74*hourly1!I8285/hourly1!$I$8763</f>
        <v>0.48973269164757116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443">
        <f>유형화!$F$71*hourly1!B8286/hourly1!$B$8763+유형화!$F$72*hourly1!C8286/hourly1!$C$8763+유형화!$F$73*hourly1!D8286/hourly1!$D$8763+유형화!$F$74*hourly1!E8286/hourly1!$E$8763</f>
        <v>83.070527792142869</v>
      </c>
      <c r="C8285" s="441">
        <f>hourly1!$F8286*유형화!$G$71/hourly1!$F$8763+유형화!$G$72*hourly1!$G8286/hourly1!$F$8763+유형화!$G$74*hourly1!I8286/hourly1!$I$8763</f>
        <v>0.80363236667008153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443">
        <f>유형화!$F$71*hourly1!B8287/hourly1!$B$8763+유형화!$F$72*hourly1!C8287/hourly1!$C$8763+유형화!$F$73*hourly1!D8287/hourly1!$D$8763+유형화!$F$74*hourly1!E8287/hourly1!$E$8763</f>
        <v>83.47516650892544</v>
      </c>
      <c r="C8286" s="441">
        <f>hourly1!$F8287*유형화!$G$71/hourly1!$F$8763+유형화!$G$72*hourly1!$G8287/hourly1!$F$8763+유형화!$G$74*hourly1!I8287/hourly1!$I$8763</f>
        <v>1.0954836231294292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443">
        <f>유형화!$F$71*hourly1!B8288/hourly1!$B$8763+유형화!$F$72*hourly1!C8288/hourly1!$C$8763+유형화!$F$73*hourly1!D8288/hourly1!$D$8763+유형화!$F$74*hourly1!E8288/hourly1!$E$8763</f>
        <v>84.727743862780443</v>
      </c>
      <c r="C8287" s="441">
        <f>hourly1!$F8288*유형화!$G$71/hourly1!$F$8763+유형화!$G$72*hourly1!$G8288/hourly1!$F$8763+유형화!$G$74*hourly1!I8288/hourly1!$I$8763</f>
        <v>1.3741072110706043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443">
        <f>유형화!$F$71*hourly1!B8289/hourly1!$B$8763+유형화!$F$72*hourly1!C8289/hourly1!$C$8763+유형화!$F$73*hourly1!D8289/hourly1!$D$8763+유형화!$F$74*hourly1!E8289/hourly1!$E$8763</f>
        <v>91.832111813340376</v>
      </c>
      <c r="C8288" s="441">
        <f>hourly1!$F8289*유형화!$G$71/hourly1!$F$8763+유형화!$G$72*hourly1!$G8289/hourly1!$F$8763+유형화!$G$74*hourly1!I8289/hourly1!$I$8763</f>
        <v>6.2450901117184721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443">
        <f>유형화!$F$71*hourly1!B8290/hourly1!$B$8763+유형화!$F$72*hourly1!C8290/hourly1!$C$8763+유형화!$F$73*hourly1!D8290/hourly1!$D$8763+유형화!$F$74*hourly1!E8290/hourly1!$E$8763</f>
        <v>226.24571743866414</v>
      </c>
      <c r="C8289" s="441">
        <f>hourly1!$F8290*유형화!$G$71/hourly1!$F$8763+유형화!$G$72*hourly1!$G8290/hourly1!$F$8763+유형화!$G$74*hourly1!I8290/hourly1!$I$8763</f>
        <v>6.4035857544752073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443">
        <f>유형화!$F$71*hourly1!B8291/hourly1!$B$8763+유형화!$F$72*hourly1!C8291/hourly1!$C$8763+유형화!$F$73*hourly1!D8291/hourly1!$D$8763+유형화!$F$74*hourly1!E8291/hourly1!$E$8763</f>
        <v>354.65495941828425</v>
      </c>
      <c r="C8290" s="441">
        <f>hourly1!$F8291*유형화!$G$71/hourly1!$F$8763+유형화!$G$72*hourly1!$G8291/hourly1!$F$8763+유형화!$G$74*hourly1!I8291/hourly1!$I$8763</f>
        <v>5.8821211411129672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443">
        <f>유형화!$F$71*hourly1!B8292/hourly1!$B$8763+유형화!$F$72*hourly1!C8292/hourly1!$C$8763+유형화!$F$73*hourly1!D8292/hourly1!$D$8763+유형화!$F$74*hourly1!E8292/hourly1!$E$8763</f>
        <v>428.95884224050531</v>
      </c>
      <c r="C8291" s="441">
        <f>hourly1!$F8292*유형화!$G$71/hourly1!$F$8763+유형화!$G$72*hourly1!$G8292/hourly1!$F$8763+유형화!$G$74*hourly1!I8292/hourly1!$I$8763</f>
        <v>5.1152786983269145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443">
        <f>유형화!$F$71*hourly1!B8293/hourly1!$B$8763+유형화!$F$72*hourly1!C8293/hourly1!$C$8763+유형화!$F$73*hourly1!D8293/hourly1!$D$8763+유형화!$F$74*hourly1!E8293/hourly1!$E$8763</f>
        <v>502.69684722109895</v>
      </c>
      <c r="C8292" s="441">
        <f>hourly1!$F8293*유형화!$G$71/hourly1!$F$8763+유형화!$G$72*hourly1!$G8293/hourly1!$F$8763+유형화!$G$74*hourly1!I8293/hourly1!$I$8763</f>
        <v>4.4643709212572729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443">
        <f>유형화!$F$71*hourly1!B8294/hourly1!$B$8763+유형화!$F$72*hourly1!C8294/hourly1!$C$8763+유형화!$F$73*hourly1!D8294/hourly1!$D$8763+유형화!$F$74*hourly1!E8294/hourly1!$E$8763</f>
        <v>424.36070563748609</v>
      </c>
      <c r="C8293" s="441">
        <f>hourly1!$F8294*유형화!$G$71/hourly1!$F$8763+유형화!$G$72*hourly1!$G8294/hourly1!$F$8763+유형화!$G$74*hourly1!I8294/hourly1!$I$8763</f>
        <v>3.9242804795815607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443">
        <f>유형화!$F$71*hourly1!B8295/hourly1!$B$8763+유형화!$F$72*hourly1!C8295/hourly1!$C$8763+유형화!$F$73*hourly1!D8295/hourly1!$D$8763+유형화!$F$74*hourly1!E8295/hourly1!$E$8763</f>
        <v>254.97625803275693</v>
      </c>
      <c r="C8294" s="441">
        <f>hourly1!$F8295*유형화!$G$71/hourly1!$F$8763+유형화!$G$72*hourly1!$G8295/hourly1!$F$8763+유형화!$G$74*hourly1!I8295/hourly1!$I$8763</f>
        <v>2.8677825987794932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443">
        <f>유형화!$F$71*hourly1!B8296/hourly1!$B$8763+유형화!$F$72*hourly1!C8296/hourly1!$C$8763+유형화!$F$73*hourly1!D8296/hourly1!$D$8763+유형화!$F$74*hourly1!E8296/hourly1!$E$8763</f>
        <v>338.41059520029302</v>
      </c>
      <c r="C8295" s="441">
        <f>hourly1!$F8296*유형화!$G$71/hourly1!$F$8763+유형화!$G$72*hourly1!$G8296/hourly1!$F$8763+유형화!$G$74*hourly1!I8296/hourly1!$I$8763</f>
        <v>3.1177635816525182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443">
        <f>유형화!$F$71*hourly1!B8297/hourly1!$B$8763+유형화!$F$72*hourly1!C8297/hourly1!$C$8763+유형화!$F$73*hourly1!D8297/hourly1!$D$8763+유형화!$F$74*hourly1!E8297/hourly1!$E$8763</f>
        <v>486.86044556844075</v>
      </c>
      <c r="C8296" s="441">
        <f>hourly1!$F8297*유형화!$G$71/hourly1!$F$8763+유형화!$G$72*hourly1!$G8297/hourly1!$F$8763+유형화!$G$74*hourly1!I8297/hourly1!$I$8763</f>
        <v>3.0567278942098164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443">
        <f>유형화!$F$71*hourly1!B8298/hourly1!$B$8763+유형화!$F$72*hourly1!C8298/hourly1!$C$8763+유형화!$F$73*hourly1!D8298/hourly1!$D$8763+유형화!$F$74*hourly1!E8298/hourly1!$E$8763</f>
        <v>411.97557343352116</v>
      </c>
      <c r="C8297" s="441">
        <f>hourly1!$F8298*유형화!$G$71/hourly1!$F$8763+유형화!$G$72*hourly1!$G8298/hourly1!$F$8763+유형화!$G$74*hourly1!I8298/hourly1!$I$8763</f>
        <v>3.0578746196106192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443">
        <f>유형화!$F$71*hourly1!B8299/hourly1!$B$8763+유형화!$F$72*hourly1!C8299/hourly1!$C$8763+유형화!$F$73*hourly1!D8299/hourly1!$D$8763+유형화!$F$74*hourly1!E8299/hourly1!$E$8763</f>
        <v>356.93789666540789</v>
      </c>
      <c r="C8298" s="441">
        <f>hourly1!$F8299*유형화!$G$71/hourly1!$F$8763+유형화!$G$72*hourly1!$G8299/hourly1!$F$8763+유형화!$G$74*hourly1!I8299/hourly1!$I$8763</f>
        <v>3.2738038009188171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443">
        <f>유형화!$F$71*hourly1!B8300/hourly1!$B$8763+유형화!$F$72*hourly1!C8300/hourly1!$C$8763+유형화!$F$73*hourly1!D8300/hourly1!$D$8763+유형화!$F$74*hourly1!E8300/hourly1!$E$8763</f>
        <v>209.59269274071502</v>
      </c>
      <c r="C8299" s="441">
        <f>hourly1!$F8300*유형화!$G$71/hourly1!$F$8763+유형화!$G$72*hourly1!$G8300/hourly1!$F$8763+유형화!$G$74*hourly1!I8300/hourly1!$I$8763</f>
        <v>3.4859876594239996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443">
        <f>유형화!$F$71*hourly1!B8301/hourly1!$B$8763+유형화!$F$72*hourly1!C8301/hourly1!$C$8763+유형화!$F$73*hourly1!D8301/hourly1!$D$8763+유형화!$F$74*hourly1!E8301/hourly1!$E$8763</f>
        <v>151.44937570581584</v>
      </c>
      <c r="C8300" s="441">
        <f>hourly1!$F8301*유형화!$G$71/hourly1!$F$8763+유형화!$G$72*hourly1!$G8301/hourly1!$F$8763+유형화!$G$74*hourly1!I8301/hourly1!$I$8763</f>
        <v>3.1532964236437921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443">
        <f>유형화!$F$71*hourly1!B8302/hourly1!$B$8763+유형화!$F$72*hourly1!C8302/hourly1!$C$8763+유형화!$F$73*hourly1!D8302/hourly1!$D$8763+유형화!$F$74*hourly1!E8302/hourly1!$E$8763</f>
        <v>160.22127292000667</v>
      </c>
      <c r="C8301" s="441">
        <f>hourly1!$F8302*유형화!$G$71/hourly1!$F$8763+유형화!$G$72*hourly1!$G8302/hourly1!$F$8763+유형화!$G$74*hourly1!I8302/hourly1!$I$8763</f>
        <v>3.1247908677245428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443">
        <f>유형화!$F$71*hourly1!B8303/hourly1!$B$8763+유형화!$F$72*hourly1!C8303/hourly1!$C$8763+유형화!$F$73*hourly1!D8303/hourly1!$D$8763+유형화!$F$74*hourly1!E8303/hourly1!$E$8763</f>
        <v>86.714340413469287</v>
      </c>
      <c r="C8302" s="441">
        <f>hourly1!$F8303*유형화!$G$71/hourly1!$F$8763+유형화!$G$72*hourly1!$G8303/hourly1!$F$8763+유형화!$G$74*hourly1!I8303/hourly1!$I$8763</f>
        <v>3.8347981188406721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443">
        <f>유형화!$F$71*hourly1!B8304/hourly1!$B$8763+유형화!$F$72*hourly1!C8304/hourly1!$C$8763+유형화!$F$73*hourly1!D8304/hourly1!$D$8763+유형화!$F$74*hourly1!E8304/hourly1!$E$8763</f>
        <v>84.982325737468798</v>
      </c>
      <c r="C8303" s="441">
        <f>hourly1!$F8304*유형화!$G$71/hourly1!$F$8763+유형화!$G$72*hourly1!$G8304/hourly1!$F$8763+유형화!$G$74*hourly1!I8304/hourly1!$I$8763</f>
        <v>0.39855795584132542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443">
        <f>유형화!$F$71*hourly1!B8305/hourly1!$B$8763+유형화!$F$72*hourly1!C8305/hourly1!$C$8763+유형화!$F$73*hourly1!D8305/hourly1!$D$8763+유형화!$F$74*hourly1!E8305/hourly1!$E$8763</f>
        <v>83.296203105980183</v>
      </c>
      <c r="C8304" s="441">
        <f>hourly1!$F8305*유형화!$G$71/hourly1!$F$8763+유형화!$G$72*hourly1!$G8305/hourly1!$F$8763+유형화!$G$74*hourly1!I8305/hourly1!$I$8763</f>
        <v>0.31923918423985098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443">
        <f>유형화!$F$71*hourly1!B8306/hourly1!$B$8763+유형화!$F$72*hourly1!C8306/hourly1!$C$8763+유형화!$F$73*hourly1!D8306/hourly1!$D$8763+유형화!$F$74*hourly1!E8306/hourly1!$E$8763</f>
        <v>82.907763186018798</v>
      </c>
      <c r="C8305" s="441">
        <f>hourly1!$F8306*유형화!$G$71/hourly1!$F$8763+유형화!$G$72*hourly1!$G8306/hourly1!$F$8763+유형화!$G$74*hourly1!I8306/hourly1!$I$8763</f>
        <v>0.30368647084635836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443">
        <f>유형화!$F$71*hourly1!B8307/hourly1!$B$8763+유형화!$F$72*hourly1!C8307/hourly1!$C$8763+유형화!$F$73*hourly1!D8307/hourly1!$D$8763+유형화!$F$74*hourly1!E8307/hourly1!$E$8763</f>
        <v>83.433360287835299</v>
      </c>
      <c r="C8306" s="441">
        <f>hourly1!$F8307*유형화!$G$71/hourly1!$F$8763+유형화!$G$72*hourly1!$G8307/hourly1!$F$8763+유형화!$G$74*hourly1!I8307/hourly1!$I$8763</f>
        <v>0.33440913027586561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443">
        <f>유형화!$F$71*hourly1!B8308/hourly1!$B$8763+유형화!$F$72*hourly1!C8308/hourly1!$C$8763+유형화!$F$73*hourly1!D8308/hourly1!$D$8763+유형화!$F$74*hourly1!E8308/hourly1!$E$8763</f>
        <v>83.725572501439132</v>
      </c>
      <c r="C8307" s="441">
        <f>hourly1!$F8308*유형화!$G$71/hourly1!$F$8763+유형화!$G$72*hourly1!$G8308/hourly1!$F$8763+유형화!$G$74*hourly1!I8308/hourly1!$I$8763</f>
        <v>0.69693566256702333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443">
        <f>유형화!$F$71*hourly1!B8309/hourly1!$B$8763+유형화!$F$72*hourly1!C8309/hourly1!$C$8763+유형화!$F$73*hourly1!D8309/hourly1!$D$8763+유형화!$F$74*hourly1!E8309/hourly1!$E$8763</f>
        <v>84.435538830210604</v>
      </c>
      <c r="C8308" s="441">
        <f>hourly1!$F8309*유형화!$G$71/hourly1!$F$8763+유형화!$G$72*hourly1!$G8309/hourly1!$F$8763+유형화!$G$74*hourly1!I8309/hourly1!$I$8763</f>
        <v>1.0996345143872501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443">
        <f>유형화!$F$71*hourly1!B8310/hourly1!$B$8763+유형화!$F$72*hourly1!C8310/hourly1!$C$8763+유형화!$F$73*hourly1!D8310/hourly1!$D$8763+유형화!$F$74*hourly1!E8310/hourly1!$E$8763</f>
        <v>84.908105546363117</v>
      </c>
      <c r="C8309" s="441">
        <f>hourly1!$F8310*유형화!$G$71/hourly1!$F$8763+유형화!$G$72*hourly1!$G8310/hourly1!$F$8763+유형화!$G$74*hourly1!I8310/hourly1!$I$8763</f>
        <v>1.4249108454406496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443">
        <f>유형화!$F$71*hourly1!B8311/hourly1!$B$8763+유형화!$F$72*hourly1!C8311/hourly1!$C$8763+유형화!$F$73*hourly1!D8311/hourly1!$D$8763+유형화!$F$74*hourly1!E8311/hourly1!$E$8763</f>
        <v>85.285764556746045</v>
      </c>
      <c r="C8310" s="441">
        <f>hourly1!$F8311*유형화!$G$71/hourly1!$F$8763+유형화!$G$72*hourly1!$G8311/hourly1!$F$8763+유형화!$G$74*hourly1!I8311/hourly1!$I$8763</f>
        <v>1.6998752817472338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443">
        <f>유형화!$F$71*hourly1!B8312/hourly1!$B$8763+유형화!$F$72*hourly1!C8312/hourly1!$C$8763+유형화!$F$73*hourly1!D8312/hourly1!$D$8763+유형화!$F$74*hourly1!E8312/hourly1!$E$8763</f>
        <v>86.668021774864684</v>
      </c>
      <c r="C8311" s="441">
        <f>hourly1!$F8312*유형화!$G$71/hourly1!$F$8763+유형화!$G$72*hourly1!$G8312/hourly1!$F$8763+유형화!$G$74*hourly1!I8312/hourly1!$I$8763</f>
        <v>2.0061754601804265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443">
        <f>유형화!$F$71*hourly1!B8313/hourly1!$B$8763+유형화!$F$72*hourly1!C8313/hourly1!$C$8763+유형화!$F$73*hourly1!D8313/hourly1!$D$8763+유형화!$F$74*hourly1!E8313/hourly1!$E$8763</f>
        <v>93.714922761195908</v>
      </c>
      <c r="C8312" s="441">
        <f>hourly1!$F8313*유형화!$G$71/hourly1!$F$8763+유형화!$G$72*hourly1!$G8313/hourly1!$F$8763+유형화!$G$74*hourly1!I8313/hourly1!$I$8763</f>
        <v>6.8249165593717001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443">
        <f>유형화!$F$71*hourly1!B8314/hourly1!$B$8763+유형화!$F$72*hourly1!C8314/hourly1!$C$8763+유형화!$F$73*hourly1!D8314/hourly1!$D$8763+유형화!$F$74*hourly1!E8314/hourly1!$E$8763</f>
        <v>229.28545156607524</v>
      </c>
      <c r="C8313" s="441">
        <f>hourly1!$F8314*유형화!$G$71/hourly1!$F$8763+유형화!$G$72*hourly1!$G8314/hourly1!$F$8763+유형화!$G$74*hourly1!I8314/hourly1!$I$8763</f>
        <v>6.9783419293898294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443">
        <f>유형화!$F$71*hourly1!B8315/hourly1!$B$8763+유형화!$F$72*hourly1!C8315/hourly1!$C$8763+유형화!$F$73*hourly1!D8315/hourly1!$D$8763+유형화!$F$74*hourly1!E8315/hourly1!$E$8763</f>
        <v>358.05884848307522</v>
      </c>
      <c r="C8314" s="441">
        <f>hourly1!$F8315*유형화!$G$71/hourly1!$F$8763+유형화!$G$72*hourly1!$G8315/hourly1!$F$8763+유형화!$G$74*hourly1!I8315/hourly1!$I$8763</f>
        <v>6.4302883863917364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443">
        <f>유형화!$F$71*hourly1!B8316/hourly1!$B$8763+유형화!$F$72*hourly1!C8316/hourly1!$C$8763+유형화!$F$73*hourly1!D8316/hourly1!$D$8763+유형화!$F$74*hourly1!E8316/hourly1!$E$8763</f>
        <v>432.43899210927799</v>
      </c>
      <c r="C8315" s="441">
        <f>hourly1!$F8316*유형화!$G$71/hourly1!$F$8763+유형화!$G$72*hourly1!$G8316/hourly1!$F$8763+유형화!$G$74*hourly1!I8316/hourly1!$I$8763</f>
        <v>5.5854668577553808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443">
        <f>유형화!$F$71*hourly1!B8317/hourly1!$B$8763+유형화!$F$72*hourly1!C8317/hourly1!$C$8763+유형화!$F$73*hourly1!D8317/hourly1!$D$8763+유형화!$F$74*hourly1!E8317/hourly1!$E$8763</f>
        <v>505.80792210062197</v>
      </c>
      <c r="C8316" s="441">
        <f>hourly1!$F8317*유형화!$G$71/hourly1!$F$8763+유형화!$G$72*hourly1!$G8317/hourly1!$F$8763+유형화!$G$74*hourly1!I8317/hourly1!$I$8763</f>
        <v>4.8618905280731513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443">
        <f>유형화!$F$71*hourly1!B8318/hourly1!$B$8763+유형화!$F$72*hourly1!C8318/hourly1!$C$8763+유형화!$F$73*hourly1!D8318/hourly1!$D$8763+유형화!$F$74*hourly1!E8318/hourly1!$E$8763</f>
        <v>426.96964135035984</v>
      </c>
      <c r="C8317" s="441">
        <f>hourly1!$F8318*유형화!$G$71/hourly1!$F$8763+유형화!$G$72*hourly1!$G8318/hourly1!$F$8763+유형화!$G$74*hourly1!I8318/hourly1!$I$8763</f>
        <v>4.2301544715463892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443">
        <f>유형화!$F$71*hourly1!B8319/hourly1!$B$8763+유형화!$F$72*hourly1!C8319/hourly1!$C$8763+유형화!$F$73*hourly1!D8319/hourly1!$D$8763+유형화!$F$74*hourly1!E8319/hourly1!$E$8763</f>
        <v>258.17951515579017</v>
      </c>
      <c r="C8318" s="441">
        <f>hourly1!$F8319*유형화!$G$71/hourly1!$F$8763+유형화!$G$72*hourly1!$G8319/hourly1!$F$8763+유형화!$G$74*hourly1!I8319/hourly1!$I$8763</f>
        <v>3.3350561594274679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443">
        <f>유형화!$F$71*hourly1!B8320/hourly1!$B$8763+유형화!$F$72*hourly1!C8320/hourly1!$C$8763+유형화!$F$73*hourly1!D8320/hourly1!$D$8763+유형화!$F$74*hourly1!E8320/hourly1!$E$8763</f>
        <v>343.20538482464781</v>
      </c>
      <c r="C8319" s="441">
        <f>hourly1!$F8320*유형화!$G$71/hourly1!$F$8763+유형화!$G$72*hourly1!$G8320/hourly1!$F$8763+유형화!$G$74*hourly1!I8320/hourly1!$I$8763</f>
        <v>3.8523597544487607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443">
        <f>유형화!$F$71*hourly1!B8321/hourly1!$B$8763+유형화!$F$72*hourly1!C8321/hourly1!$C$8763+유형화!$F$73*hourly1!D8321/hourly1!$D$8763+유형화!$F$74*hourly1!E8321/hourly1!$E$8763</f>
        <v>492.45564894910012</v>
      </c>
      <c r="C8320" s="441">
        <f>hourly1!$F8321*유형화!$G$71/hourly1!$F$8763+유형화!$G$72*hourly1!$G8321/hourly1!$F$8763+유형화!$G$74*hourly1!I8321/hourly1!$I$8763</f>
        <v>3.9045825145633644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443">
        <f>유형화!$F$71*hourly1!B8322/hourly1!$B$8763+유형화!$F$72*hourly1!C8322/hourly1!$C$8763+유형화!$F$73*hourly1!D8322/hourly1!$D$8763+유형화!$F$74*hourly1!E8322/hourly1!$E$8763</f>
        <v>418.46618359507318</v>
      </c>
      <c r="C8321" s="441">
        <f>hourly1!$F8322*유형화!$G$71/hourly1!$F$8763+유형화!$G$72*hourly1!$G8322/hourly1!$F$8763+유형화!$G$74*hourly1!I8322/hourly1!$I$8763</f>
        <v>4.0733317380245548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443">
        <f>유형화!$F$71*hourly1!B8323/hourly1!$B$8763+유형화!$F$72*hourly1!C8323/hourly1!$C$8763+유형화!$F$73*hourly1!D8323/hourly1!$D$8763+유형화!$F$74*hourly1!E8323/hourly1!$E$8763</f>
        <v>363.11518768563332</v>
      </c>
      <c r="C8322" s="441">
        <f>hourly1!$F8323*유형화!$G$71/hourly1!$F$8763+유형화!$G$72*hourly1!$G8323/hourly1!$F$8763+유형화!$G$74*hourly1!I8323/hourly1!$I$8763</f>
        <v>4.2487340306118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443">
        <f>유형화!$F$71*hourly1!B8324/hourly1!$B$8763+유형화!$F$72*hourly1!C8324/hourly1!$C$8763+유형화!$F$73*hourly1!D8324/hourly1!$D$8763+유형화!$F$74*hourly1!E8324/hourly1!$E$8763</f>
        <v>214.93740007010771</v>
      </c>
      <c r="C8323" s="441">
        <f>hourly1!$F8324*유형화!$G$71/hourly1!$F$8763+유형화!$G$72*hourly1!$G8324/hourly1!$F$8763+유형화!$G$74*hourly1!I8324/hourly1!$I$8763</f>
        <v>4.3572724690960261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443">
        <f>유형화!$F$71*hourly1!B8325/hourly1!$B$8763+유형화!$F$72*hourly1!C8325/hourly1!$C$8763+유형화!$F$73*hourly1!D8325/hourly1!$D$8763+유형화!$F$74*hourly1!E8325/hourly1!$E$8763</f>
        <v>154.34301557626088</v>
      </c>
      <c r="C8324" s="441">
        <f>hourly1!$F8325*유형화!$G$71/hourly1!$F$8763+유형화!$G$72*hourly1!$G8325/hourly1!$F$8763+유형화!$G$74*hourly1!I8325/hourly1!$I$8763</f>
        <v>3.964174698492537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443">
        <f>유형화!$F$71*hourly1!B8326/hourly1!$B$8763+유형화!$F$72*hourly1!C8326/hourly1!$C$8763+유형화!$F$73*hourly1!D8326/hourly1!$D$8763+유형화!$F$74*hourly1!E8326/hourly1!$E$8763</f>
        <v>162.92999373111059</v>
      </c>
      <c r="C8325" s="441">
        <f>hourly1!$F8326*유형화!$G$71/hourly1!$F$8763+유형화!$G$72*hourly1!$G8326/hourly1!$F$8763+유형화!$G$74*hourly1!I8326/hourly1!$I$8763</f>
        <v>3.88424478471289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443">
        <f>유형화!$F$71*hourly1!B8327/hourly1!$B$8763+유형화!$F$72*hourly1!C8327/hourly1!$C$8763+유형화!$F$73*hourly1!D8327/hourly1!$D$8763+유형화!$F$74*hourly1!E8327/hourly1!$E$8763</f>
        <v>88.211472381998078</v>
      </c>
      <c r="C8326" s="441">
        <f>hourly1!$F8327*유형화!$G$71/hourly1!$F$8763+유형화!$G$72*hourly1!$G8327/hourly1!$F$8763+유형화!$G$74*hourly1!I8327/hourly1!$I$8763</f>
        <v>4.5268801902568061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443">
        <f>유형화!$F$71*hourly1!B8328/hourly1!$B$8763+유형화!$F$72*hourly1!C8328/hourly1!$C$8763+유형화!$F$73*hourly1!D8328/hourly1!$D$8763+유형화!$F$74*hourly1!E8328/hourly1!$E$8763</f>
        <v>86.667225465891519</v>
      </c>
      <c r="C8327" s="441">
        <f>hourly1!$F8328*유형화!$G$71/hourly1!$F$8763+유형화!$G$72*hourly1!$G8328/hourly1!$F$8763+유형화!$G$74*hourly1!I8328/hourly1!$I$8763</f>
        <v>0.40090549860791125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443">
        <f>유형화!$F$71*hourly1!B8329/hourly1!$B$8763+유형화!$F$72*hourly1!C8329/hourly1!$C$8763+유형화!$F$73*hourly1!D8329/hourly1!$D$8763+유형화!$F$74*hourly1!E8329/hourly1!$E$8763</f>
        <v>85.172093749664327</v>
      </c>
      <c r="C8328" s="441">
        <f>hourly1!$F8329*유형화!$G$71/hourly1!$F$8763+유형화!$G$72*hourly1!$G8329/hourly1!$F$8763+유형화!$G$74*hourly1!I8329/hourly1!$I$8763</f>
        <v>0.3469130458771274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443">
        <f>유형화!$F$71*hourly1!B8330/hourly1!$B$8763+유형화!$F$72*hourly1!C8330/hourly1!$C$8763+유형화!$F$73*hourly1!D8330/hourly1!$D$8763+유형화!$F$74*hourly1!E8330/hourly1!$E$8763</f>
        <v>84.611892828156115</v>
      </c>
      <c r="C8329" s="441">
        <f>hourly1!$F8330*유형화!$G$71/hourly1!$F$8763+유형화!$G$72*hourly1!$G8330/hourly1!$F$8763+유형화!$G$74*hourly1!I8330/hourly1!$I$8763</f>
        <v>0.55727742532753621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443">
        <f>유형화!$F$71*hourly1!B8331/hourly1!$B$8763+유형화!$F$72*hourly1!C8331/hourly1!$C$8763+유형화!$F$73*hourly1!D8331/hourly1!$D$8763+유형화!$F$74*hourly1!E8331/hourly1!$E$8763</f>
        <v>83.875728882155016</v>
      </c>
      <c r="C8330" s="441">
        <f>hourly1!$F8331*유형화!$G$71/hourly1!$F$8763+유형화!$G$72*hourly1!$G8331/hourly1!$F$8763+유형화!$G$74*hourly1!I8331/hourly1!$I$8763</f>
        <v>0.91536320134680849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443">
        <f>유형화!$F$71*hourly1!B8332/hourly1!$B$8763+유형화!$F$72*hourly1!C8332/hourly1!$C$8763+유형화!$F$73*hourly1!D8332/hourly1!$D$8763+유형화!$F$74*hourly1!E8332/hourly1!$E$8763</f>
        <v>83.817787924489977</v>
      </c>
      <c r="C8331" s="441">
        <f>hourly1!$F8332*유형화!$G$71/hourly1!$F$8763+유형화!$G$72*hourly1!$G8332/hourly1!$F$8763+유형화!$G$74*hourly1!I8332/hourly1!$I$8763</f>
        <v>1.3149403039915579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443">
        <f>유형화!$F$71*hourly1!B8333/hourly1!$B$8763+유형화!$F$72*hourly1!C8333/hourly1!$C$8763+유형화!$F$73*hourly1!D8333/hourly1!$D$8763+유형화!$F$74*hourly1!E8333/hourly1!$E$8763</f>
        <v>84.04428094813747</v>
      </c>
      <c r="C8332" s="441">
        <f>hourly1!$F8333*유형화!$G$71/hourly1!$F$8763+유형화!$G$72*hourly1!$G8333/hourly1!$F$8763+유형화!$G$74*hourly1!I8333/hourly1!$I$8763</f>
        <v>1.6431960592857184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443">
        <f>유형화!$F$71*hourly1!B8334/hourly1!$B$8763+유형화!$F$72*hourly1!C8334/hourly1!$C$8763+유형화!$F$73*hourly1!D8334/hourly1!$D$8763+유형화!$F$74*hourly1!E8334/hourly1!$E$8763</f>
        <v>84.196413881483153</v>
      </c>
      <c r="C8333" s="441">
        <f>hourly1!$F8334*유형화!$G$71/hourly1!$F$8763+유형화!$G$72*hourly1!$G8334/hourly1!$F$8763+유형화!$G$74*hourly1!I8334/hourly1!$I$8763</f>
        <v>1.9178402493288615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443">
        <f>유형화!$F$71*hourly1!B8335/hourly1!$B$8763+유형화!$F$72*hourly1!C8335/hourly1!$C$8763+유형화!$F$73*hourly1!D8335/hourly1!$D$8763+유형화!$F$74*hourly1!E8335/hourly1!$E$8763</f>
        <v>84.292037317341695</v>
      </c>
      <c r="C8334" s="441">
        <f>hourly1!$F8335*유형화!$G$71/hourly1!$F$8763+유형화!$G$72*hourly1!$G8335/hourly1!$F$8763+유형화!$G$74*hourly1!I8335/hourly1!$I$8763</f>
        <v>2.1503254529547271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443">
        <f>유형화!$F$71*hourly1!B8336/hourly1!$B$8763+유형화!$F$72*hourly1!C8336/hourly1!$C$8763+유형화!$F$73*hourly1!D8336/hourly1!$D$8763+유형화!$F$74*hourly1!E8336/hourly1!$E$8763</f>
        <v>85.454124584254302</v>
      </c>
      <c r="C8335" s="441">
        <f>hourly1!$F8336*유형화!$G$71/hourly1!$F$8763+유형화!$G$72*hourly1!$G8336/hourly1!$F$8763+유형화!$G$74*hourly1!I8336/hourly1!$I$8763</f>
        <v>2.316876250400294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443">
        <f>유형화!$F$71*hourly1!B8337/hourly1!$B$8763+유형화!$F$72*hourly1!C8337/hourly1!$C$8763+유형화!$F$73*hourly1!D8337/hourly1!$D$8763+유형화!$F$74*hourly1!E8337/hourly1!$E$8763</f>
        <v>92.370260261352641</v>
      </c>
      <c r="C8336" s="441">
        <f>hourly1!$F8337*유형화!$G$71/hourly1!$F$8763+유형화!$G$72*hourly1!$G8337/hourly1!$F$8763+유형화!$G$74*hourly1!I8337/hourly1!$I$8763</f>
        <v>6.9264227392041677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443">
        <f>유형화!$F$71*hourly1!B8338/hourly1!$B$8763+유형화!$F$72*hourly1!C8338/hourly1!$C$8763+유형화!$F$73*hourly1!D8338/hourly1!$D$8763+유형화!$F$74*hourly1!E8338/hourly1!$E$8763</f>
        <v>156.70995603216096</v>
      </c>
      <c r="C8337" s="441">
        <f>hourly1!$F8338*유형화!$G$71/hourly1!$F$8763+유형화!$G$72*hourly1!$G8338/hourly1!$F$8763+유형화!$G$74*hourly1!I8338/hourly1!$I$8763</f>
        <v>7.2181518036126695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443">
        <f>유형화!$F$71*hourly1!B8339/hourly1!$B$8763+유형화!$F$72*hourly1!C8339/hourly1!$C$8763+유형화!$F$73*hourly1!D8339/hourly1!$D$8763+유형화!$F$74*hourly1!E8339/hourly1!$E$8763</f>
        <v>158.50829431088152</v>
      </c>
      <c r="C8338" s="441">
        <f>hourly1!$F8339*유형화!$G$71/hourly1!$F$8763+유형화!$G$72*hourly1!$G8339/hourly1!$F$8763+유형화!$G$74*hourly1!I8339/hourly1!$I$8763</f>
        <v>6.7570528528938976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443">
        <f>유형화!$F$71*hourly1!B8340/hourly1!$B$8763+유형화!$F$72*hourly1!C8340/hourly1!$C$8763+유형화!$F$73*hourly1!D8340/hourly1!$D$8763+유형화!$F$74*hourly1!E8340/hourly1!$E$8763</f>
        <v>161.77038216133505</v>
      </c>
      <c r="C8339" s="441">
        <f>hourly1!$F8340*유형화!$G$71/hourly1!$F$8763+유형화!$G$72*hourly1!$G8340/hourly1!$F$8763+유형화!$G$74*hourly1!I8340/hourly1!$I$8763</f>
        <v>6.1878897992850224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443">
        <f>유형화!$F$71*hourly1!B8341/hourly1!$B$8763+유형화!$F$72*hourly1!C8341/hourly1!$C$8763+유형화!$F$73*hourly1!D8341/hourly1!$D$8763+유형화!$F$74*hourly1!E8341/hourly1!$E$8763</f>
        <v>163.49001875322028</v>
      </c>
      <c r="C8340" s="441">
        <f>hourly1!$F8341*유형화!$G$71/hourly1!$F$8763+유형화!$G$72*hourly1!$G8341/hourly1!$F$8763+유형화!$G$74*hourly1!I8341/hourly1!$I$8763</f>
        <v>5.4171900900106209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443">
        <f>유형화!$F$71*hourly1!B8342/hourly1!$B$8763+유형화!$F$72*hourly1!C8342/hourly1!$C$8763+유형화!$F$73*hourly1!D8342/hourly1!$D$8763+유형화!$F$74*hourly1!E8342/hourly1!$E$8763</f>
        <v>159.11738190312309</v>
      </c>
      <c r="C8341" s="441">
        <f>hourly1!$F8342*유형화!$G$71/hourly1!$F$8763+유형화!$G$72*hourly1!$G8342/hourly1!$F$8763+유형화!$G$74*hourly1!I8342/hourly1!$I$8763</f>
        <v>4.6345065242062162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443">
        <f>유형화!$F$71*hourly1!B8343/hourly1!$B$8763+유형화!$F$72*hourly1!C8343/hourly1!$C$8763+유형화!$F$73*hourly1!D8343/hourly1!$D$8763+유형화!$F$74*hourly1!E8343/hourly1!$E$8763</f>
        <v>157.20810141314527</v>
      </c>
      <c r="C8342" s="441">
        <f>hourly1!$F8343*유형화!$G$71/hourly1!$F$8763+유형화!$G$72*hourly1!$G8343/hourly1!$F$8763+유형화!$G$74*hourly1!I8343/hourly1!$I$8763</f>
        <v>3.7441942594449613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443">
        <f>유형화!$F$71*hourly1!B8344/hourly1!$B$8763+유형화!$F$72*hourly1!C8344/hourly1!$C$8763+유형화!$F$73*hourly1!D8344/hourly1!$D$8763+유형화!$F$74*hourly1!E8344/hourly1!$E$8763</f>
        <v>150.85441649649542</v>
      </c>
      <c r="C8343" s="441">
        <f>hourly1!$F8344*유형화!$G$71/hourly1!$F$8763+유형화!$G$72*hourly1!$G8344/hourly1!$F$8763+유형화!$G$74*hourly1!I8344/hourly1!$I$8763</f>
        <v>4.3641666476982035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443">
        <f>유형화!$F$71*hourly1!B8345/hourly1!$B$8763+유형화!$F$72*hourly1!C8345/hourly1!$C$8763+유형화!$F$73*hourly1!D8345/hourly1!$D$8763+유형화!$F$74*hourly1!E8345/hourly1!$E$8763</f>
        <v>153.11430114397234</v>
      </c>
      <c r="C8344" s="441">
        <f>hourly1!$F8345*유형화!$G$71/hourly1!$F$8763+유형화!$G$72*hourly1!$G8345/hourly1!$F$8763+유형화!$G$74*hourly1!I8345/hourly1!$I$8763</f>
        <v>4.2439669639548452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443">
        <f>유형화!$F$71*hourly1!B8346/hourly1!$B$8763+유형화!$F$72*hourly1!C8346/hourly1!$C$8763+유형화!$F$73*hourly1!D8346/hourly1!$D$8763+유형화!$F$74*hourly1!E8346/hourly1!$E$8763</f>
        <v>150.9841793807428</v>
      </c>
      <c r="C8345" s="441">
        <f>hourly1!$F8346*유형화!$G$71/hourly1!$F$8763+유형화!$G$72*hourly1!$G8346/hourly1!$F$8763+유형화!$G$74*hourly1!I8346/hourly1!$I$8763</f>
        <v>4.0141482152522405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443">
        <f>유형화!$F$71*hourly1!B8347/hourly1!$B$8763+유형화!$F$72*hourly1!C8347/hourly1!$C$8763+유형화!$F$73*hourly1!D8347/hourly1!$D$8763+유형화!$F$74*hourly1!E8347/hourly1!$E$8763</f>
        <v>149.87975097426818</v>
      </c>
      <c r="C8346" s="441">
        <f>hourly1!$F8347*유형화!$G$71/hourly1!$F$8763+유형화!$G$72*hourly1!$G8347/hourly1!$F$8763+유형화!$G$74*hourly1!I8347/hourly1!$I$8763</f>
        <v>4.2546187148857193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443">
        <f>유형화!$F$71*hourly1!B8348/hourly1!$B$8763+유형화!$F$72*hourly1!C8348/hourly1!$C$8763+유형화!$F$73*hourly1!D8348/hourly1!$D$8763+유형화!$F$74*hourly1!E8348/hourly1!$E$8763</f>
        <v>148.46973655824942</v>
      </c>
      <c r="C8347" s="441">
        <f>hourly1!$F8348*유형화!$G$71/hourly1!$F$8763+유형화!$G$72*hourly1!$G8348/hourly1!$F$8763+유형화!$G$74*hourly1!I8348/hourly1!$I$8763</f>
        <v>4.4477474659070397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443">
        <f>유형화!$F$71*hourly1!B8349/hourly1!$B$8763+유형화!$F$72*hourly1!C8349/hourly1!$C$8763+유형화!$F$73*hourly1!D8349/hourly1!$D$8763+유형화!$F$74*hourly1!E8349/hourly1!$E$8763</f>
        <v>154.83227634124322</v>
      </c>
      <c r="C8348" s="441">
        <f>hourly1!$F8349*유형화!$G$71/hourly1!$F$8763+유형화!$G$72*hourly1!$G8349/hourly1!$F$8763+유형화!$G$74*hourly1!I8349/hourly1!$I$8763</f>
        <v>4.047513436965775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443">
        <f>유형화!$F$71*hourly1!B8350/hourly1!$B$8763+유형화!$F$72*hourly1!C8350/hourly1!$C$8763+유형화!$F$73*hourly1!D8350/hourly1!$D$8763+유형화!$F$74*hourly1!E8350/hourly1!$E$8763</f>
        <v>163.19171868688534</v>
      </c>
      <c r="C8349" s="441">
        <f>hourly1!$F8350*유형화!$G$71/hourly1!$F$8763+유형화!$G$72*hourly1!$G8350/hourly1!$F$8763+유형화!$G$74*hourly1!I8350/hourly1!$I$8763</f>
        <v>3.837627698635862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443">
        <f>유형화!$F$71*hourly1!B8351/hourly1!$B$8763+유형화!$F$72*hourly1!C8351/hourly1!$C$8763+유형화!$F$73*hourly1!D8351/hourly1!$D$8763+유형화!$F$74*hourly1!E8351/hourly1!$E$8763</f>
        <v>88.179468345172623</v>
      </c>
      <c r="C8350" s="441">
        <f>hourly1!$F8351*유형화!$G$71/hourly1!$F$8763+유형화!$G$72*hourly1!$G8351/hourly1!$F$8763+유형화!$G$74*hourly1!I8351/hourly1!$I$8763</f>
        <v>4.4063362463283386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443">
        <f>유형화!$F$71*hourly1!B8352/hourly1!$B$8763+유형화!$F$72*hourly1!C8352/hourly1!$C$8763+유형화!$F$73*hourly1!D8352/hourly1!$D$8763+유형화!$F$74*hourly1!E8352/hourly1!$E$8763</f>
        <v>86.27980219071884</v>
      </c>
      <c r="C8351" s="441">
        <f>hourly1!$F8352*유형화!$G$71/hourly1!$F$8763+유형화!$G$72*hourly1!$G8352/hourly1!$F$8763+유형화!$G$74*hourly1!I8352/hourly1!$I$8763</f>
        <v>0.36825196220922479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443">
        <f>유형화!$F$71*hourly1!B8353/hourly1!$B$8763+유형화!$F$72*hourly1!C8353/hourly1!$C$8763+유형화!$F$73*hourly1!D8353/hourly1!$D$8763+유형화!$F$74*hourly1!E8353/hourly1!$E$8763</f>
        <v>84.315706108455743</v>
      </c>
      <c r="C8352" s="441">
        <f>hourly1!$F8353*유형화!$G$71/hourly1!$F$8763+유형화!$G$72*hourly1!$G8353/hourly1!$F$8763+유형화!$G$74*hourly1!I8353/hourly1!$I$8763</f>
        <v>0.35671866991654849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443">
        <f>유형화!$F$71*hourly1!B8354/hourly1!$B$8763+유형화!$F$72*hourly1!C8354/hourly1!$C$8763+유형화!$F$73*hourly1!D8354/hourly1!$D$8763+유형화!$F$74*hourly1!E8354/hourly1!$E$8763</f>
        <v>83.472995618986744</v>
      </c>
      <c r="C8353" s="441">
        <f>hourly1!$F8354*유형화!$G$71/hourly1!$F$8763+유형화!$G$72*hourly1!$G8354/hourly1!$F$8763+유형화!$G$74*hourly1!I8354/hourly1!$I$8763</f>
        <v>0.44384991005909408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443">
        <f>유형화!$F$71*hourly1!B8355/hourly1!$B$8763+유형화!$F$72*hourly1!C8355/hourly1!$C$8763+유형화!$F$73*hourly1!D8355/hourly1!$D$8763+유형화!$F$74*hourly1!E8355/hourly1!$E$8763</f>
        <v>83.558940108874083</v>
      </c>
      <c r="C8354" s="441">
        <f>hourly1!$F8355*유형화!$G$71/hourly1!$F$8763+유형화!$G$72*hourly1!$G8355/hourly1!$F$8763+유형화!$G$74*hourly1!I8355/hourly1!$I$8763</f>
        <v>0.75587728752740235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443">
        <f>유형화!$F$71*hourly1!B8356/hourly1!$B$8763+유형화!$F$72*hourly1!C8356/hourly1!$C$8763+유형화!$F$73*hourly1!D8356/hourly1!$D$8763+유형화!$F$74*hourly1!E8356/hourly1!$E$8763</f>
        <v>83.326564826680922</v>
      </c>
      <c r="C8355" s="441">
        <f>hourly1!$F8356*유형화!$G$71/hourly1!$F$8763+유형화!$G$72*hourly1!$G8356/hourly1!$F$8763+유형화!$G$74*hourly1!I8356/hourly1!$I$8763</f>
        <v>1.074735412885607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443">
        <f>유형화!$F$71*hourly1!B8357/hourly1!$B$8763+유형화!$F$72*hourly1!C8357/hourly1!$C$8763+유형화!$F$73*hourly1!D8357/hourly1!$D$8763+유형화!$F$74*hourly1!E8357/hourly1!$E$8763</f>
        <v>83.418533773144802</v>
      </c>
      <c r="C8356" s="441">
        <f>hourly1!$F8357*유형화!$G$71/hourly1!$F$8763+유형화!$G$72*hourly1!$G8357/hourly1!$F$8763+유형화!$G$74*hourly1!I8357/hourly1!$I$8763</f>
        <v>1.3715681027016311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443">
        <f>유형화!$F$71*hourly1!B8358/hourly1!$B$8763+유형화!$F$72*hourly1!C8358/hourly1!$C$8763+유형화!$F$73*hourly1!D8358/hourly1!$D$8763+유형화!$F$74*hourly1!E8358/hourly1!$E$8763</f>
        <v>83.446660543660599</v>
      </c>
      <c r="C8357" s="441">
        <f>hourly1!$F8358*유형화!$G$71/hourly1!$F$8763+유형화!$G$72*hourly1!$G8358/hourly1!$F$8763+유형화!$G$74*hourly1!I8358/hourly1!$I$8763</f>
        <v>1.6114883439381329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443">
        <f>유형화!$F$71*hourly1!B8359/hourly1!$B$8763+유형화!$F$72*hourly1!C8359/hourly1!$C$8763+유형화!$F$73*hourly1!D8359/hourly1!$D$8763+유형화!$F$74*hourly1!E8359/hourly1!$E$8763</f>
        <v>83.492282411913706</v>
      </c>
      <c r="C8358" s="441">
        <f>hourly1!$F8359*유형화!$G$71/hourly1!$F$8763+유형화!$G$72*hourly1!$G8359/hourly1!$F$8763+유형화!$G$74*hourly1!I8359/hourly1!$I$8763</f>
        <v>1.8479437279971667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443">
        <f>유형화!$F$71*hourly1!B8360/hourly1!$B$8763+유형화!$F$72*hourly1!C8360/hourly1!$C$8763+유형화!$F$73*hourly1!D8360/hourly1!$D$8763+유형화!$F$74*hourly1!E8360/hourly1!$E$8763</f>
        <v>84.500686786943632</v>
      </c>
      <c r="C8359" s="441">
        <f>hourly1!$F8360*유형화!$G$71/hourly1!$F$8763+유형화!$G$72*hourly1!$G8360/hourly1!$F$8763+유형화!$G$74*hourly1!I8360/hourly1!$I$8763</f>
        <v>1.9460210108934444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443">
        <f>유형화!$F$71*hourly1!B8361/hourly1!$B$8763+유형화!$F$72*hourly1!C8361/hourly1!$C$8763+유형화!$F$73*hourly1!D8361/hourly1!$D$8763+유형화!$F$74*hourly1!E8361/hourly1!$E$8763</f>
        <v>91.349747652857559</v>
      </c>
      <c r="C8360" s="441">
        <f>hourly1!$F8361*유형화!$G$71/hourly1!$F$8763+유형화!$G$72*hourly1!$G8361/hourly1!$F$8763+유형화!$G$74*hourly1!I8361/hourly1!$I$8763</f>
        <v>6.5358869387082716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443">
        <f>유형화!$F$71*hourly1!B8362/hourly1!$B$8763+유형화!$F$72*hourly1!C8362/hourly1!$C$8763+유형화!$F$73*hourly1!D8362/hourly1!$D$8763+유형화!$F$74*hourly1!E8362/hourly1!$E$8763</f>
        <v>86.690024550182187</v>
      </c>
      <c r="C8361" s="441">
        <f>hourly1!$F8362*유형화!$G$71/hourly1!$F$8763+유형화!$G$72*hourly1!$G8362/hourly1!$F$8763+유형화!$G$74*hourly1!I8362/hourly1!$I$8763</f>
        <v>6.8712665815320637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443">
        <f>유형화!$F$71*hourly1!B8363/hourly1!$B$8763+유형화!$F$72*hourly1!C8363/hourly1!$C$8763+유형화!$F$73*hourly1!D8363/hourly1!$D$8763+유형화!$F$74*hourly1!E8363/hourly1!$E$8763</f>
        <v>90.110889761030123</v>
      </c>
      <c r="C8362" s="441">
        <f>hourly1!$F8363*유형화!$G$71/hourly1!$F$8763+유형화!$G$72*hourly1!$G8363/hourly1!$F$8763+유형화!$G$74*hourly1!I8363/hourly1!$I$8763</f>
        <v>6.6733130940570646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443">
        <f>유형화!$F$71*hourly1!B8364/hourly1!$B$8763+유형화!$F$72*hourly1!C8364/hourly1!$C$8763+유형화!$F$73*hourly1!D8364/hourly1!$D$8763+유형화!$F$74*hourly1!E8364/hourly1!$E$8763</f>
        <v>94.134230030073169</v>
      </c>
      <c r="C8363" s="441">
        <f>hourly1!$F8364*유형화!$G$71/hourly1!$F$8763+유형화!$G$72*hourly1!$G8364/hourly1!$F$8763+유형화!$G$74*hourly1!I8364/hourly1!$I$8763</f>
        <v>6.1146686232680167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443">
        <f>유형화!$F$71*hourly1!B8365/hourly1!$B$8763+유형화!$F$72*hourly1!C8365/hourly1!$C$8763+유형화!$F$73*hourly1!D8365/hourly1!$D$8763+유형화!$F$74*hourly1!E8365/hourly1!$E$8763</f>
        <v>96.951256225902725</v>
      </c>
      <c r="C8364" s="441">
        <f>hourly1!$F8365*유형화!$G$71/hourly1!$F$8763+유형화!$G$72*hourly1!$G8365/hourly1!$F$8763+유형화!$G$74*hourly1!I8365/hourly1!$I$8763</f>
        <v>5.407559597803969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443">
        <f>유형화!$F$71*hourly1!B8366/hourly1!$B$8763+유형화!$F$72*hourly1!C8366/hourly1!$C$8763+유형화!$F$73*hourly1!D8366/hourly1!$D$8763+유형화!$F$74*hourly1!E8366/hourly1!$E$8763</f>
        <v>93.7041736697402</v>
      </c>
      <c r="C8365" s="441">
        <f>hourly1!$F8366*유형화!$G$71/hourly1!$F$8763+유형화!$G$72*hourly1!$G8366/hourly1!$F$8763+유형화!$G$74*hourly1!I8366/hourly1!$I$8763</f>
        <v>4.5944114009455364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443">
        <f>유형화!$F$71*hourly1!B8367/hourly1!$B$8763+유형화!$F$72*hourly1!C8367/hourly1!$C$8763+유형화!$F$73*hourly1!D8367/hourly1!$D$8763+유형화!$F$74*hourly1!E8367/hourly1!$E$8763</f>
        <v>92.283954867500967</v>
      </c>
      <c r="C8366" s="441">
        <f>hourly1!$F8367*유형화!$G$71/hourly1!$F$8763+유형화!$G$72*hourly1!$G8367/hourly1!$F$8763+유형화!$G$74*hourly1!I8367/hourly1!$I$8763</f>
        <v>3.655358091505279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443">
        <f>유형화!$F$71*hourly1!B8368/hourly1!$B$8763+유형화!$F$72*hourly1!C8368/hourly1!$C$8763+유형화!$F$73*hourly1!D8368/hourly1!$D$8763+유형화!$F$74*hourly1!E8368/hourly1!$E$8763</f>
        <v>84.987786141856091</v>
      </c>
      <c r="C8367" s="441">
        <f>hourly1!$F8368*유형화!$G$71/hourly1!$F$8763+유형화!$G$72*hourly1!$G8368/hourly1!$F$8763+유형화!$G$74*hourly1!I8368/hourly1!$I$8763</f>
        <v>3.8633859648904809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443">
        <f>유형화!$F$71*hourly1!B8369/hourly1!$B$8763+유형화!$F$72*hourly1!C8369/hourly1!$C$8763+유형화!$F$73*hourly1!D8369/hourly1!$D$8763+유형화!$F$74*hourly1!E8369/hourly1!$E$8763</f>
        <v>87.715995264229747</v>
      </c>
      <c r="C8368" s="441">
        <f>hourly1!$F8369*유형화!$G$71/hourly1!$F$8763+유형화!$G$72*hourly1!$G8369/hourly1!$F$8763+유형화!$G$74*hourly1!I8369/hourly1!$I$8763</f>
        <v>3.8445028965373349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443">
        <f>유형화!$F$71*hourly1!B8370/hourly1!$B$8763+유형화!$F$72*hourly1!C8370/hourly1!$C$8763+유형화!$F$73*hourly1!D8370/hourly1!$D$8763+유형화!$F$74*hourly1!E8370/hourly1!$E$8763</f>
        <v>86.308533373998358</v>
      </c>
      <c r="C8369" s="441">
        <f>hourly1!$F8370*유형화!$G$71/hourly1!$F$8763+유형화!$G$72*hourly1!$G8370/hourly1!$F$8763+유형화!$G$74*hourly1!I8370/hourly1!$I$8763</f>
        <v>3.8548046263675499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443">
        <f>유형화!$F$71*hourly1!B8371/hourly1!$B$8763+유형화!$F$72*hourly1!C8371/hourly1!$C$8763+유형화!$F$73*hourly1!D8371/hourly1!$D$8763+유형화!$F$74*hourly1!E8371/hourly1!$E$8763</f>
        <v>85.347492721967896</v>
      </c>
      <c r="C8370" s="441">
        <f>hourly1!$F8371*유형화!$G$71/hourly1!$F$8763+유형화!$G$72*hourly1!$G8371/hourly1!$F$8763+유형화!$G$74*hourly1!I8371/hourly1!$I$8763</f>
        <v>4.0322061992159881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443">
        <f>유형화!$F$71*hourly1!B8372/hourly1!$B$8763+유형화!$F$72*hourly1!C8372/hourly1!$C$8763+유형화!$F$73*hourly1!D8372/hourly1!$D$8763+유형화!$F$74*hourly1!E8372/hourly1!$E$8763</f>
        <v>83.693954698131947</v>
      </c>
      <c r="C8371" s="441">
        <f>hourly1!$F8372*유형화!$G$71/hourly1!$F$8763+유형화!$G$72*hourly1!$G8372/hourly1!$F$8763+유형화!$G$74*hourly1!I8372/hourly1!$I$8763</f>
        <v>4.1519797571321968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443">
        <f>유형화!$F$71*hourly1!B8373/hourly1!$B$8763+유형화!$F$72*hourly1!C8373/hourly1!$C$8763+유형화!$F$73*hourly1!D8373/hourly1!$D$8763+유형화!$F$74*hourly1!E8373/hourly1!$E$8763</f>
        <v>90.148690944439153</v>
      </c>
      <c r="C8372" s="441">
        <f>hourly1!$F8373*유형화!$G$71/hourly1!$F$8763+유형화!$G$72*hourly1!$G8373/hourly1!$F$8763+유형화!$G$74*hourly1!I8373/hourly1!$I$8763</f>
        <v>3.7989925732995604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443">
        <f>유형화!$F$71*hourly1!B8374/hourly1!$B$8763+유형화!$F$72*hourly1!C8374/hourly1!$C$8763+유형화!$F$73*hourly1!D8374/hourly1!$D$8763+유형화!$F$74*hourly1!E8374/hourly1!$E$8763</f>
        <v>98.686672397768632</v>
      </c>
      <c r="C8373" s="441">
        <f>hourly1!$F8374*유형화!$G$71/hourly1!$F$8763+유형화!$G$72*hourly1!$G8374/hourly1!$F$8763+유형화!$G$74*hourly1!I8374/hourly1!$I$8763</f>
        <v>3.7615538991614539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443">
        <f>유형화!$F$71*hourly1!B8375/hourly1!$B$8763+유형화!$F$72*hourly1!C8375/hourly1!$C$8763+유형화!$F$73*hourly1!D8375/hourly1!$D$8763+유형화!$F$74*hourly1!E8375/hourly1!$E$8763</f>
        <v>88.064363779078207</v>
      </c>
      <c r="C8374" s="441">
        <f>hourly1!$F8375*유형화!$G$71/hourly1!$F$8763+유형화!$G$72*hourly1!$G8375/hourly1!$F$8763+유형화!$G$74*hourly1!I8375/hourly1!$I$8763</f>
        <v>4.3846829052895684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443">
        <f>유형화!$F$71*hourly1!B8376/hourly1!$B$8763+유형화!$F$72*hourly1!C8376/hourly1!$C$8763+유형화!$F$73*hourly1!D8376/hourly1!$D$8763+유형화!$F$74*hourly1!E8376/hourly1!$E$8763</f>
        <v>86.277389564127589</v>
      </c>
      <c r="C8375" s="441">
        <f>hourly1!$F8376*유형화!$G$71/hourly1!$F$8763+유형화!$G$72*hourly1!$G8376/hourly1!$F$8763+유형화!$G$74*hourly1!I8376/hourly1!$I$8763</f>
        <v>0.36139598757333424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443">
        <f>유형화!$F$71*hourly1!B8377/hourly1!$B$8763+유형화!$F$72*hourly1!C8377/hourly1!$C$8763+유형화!$F$73*hourly1!D8377/hourly1!$D$8763+유형화!$F$74*hourly1!E8377/hourly1!$E$8763</f>
        <v>84.531809195977388</v>
      </c>
      <c r="C8376" s="441">
        <f>hourly1!$F8377*유형화!$G$71/hourly1!$F$8763+유형화!$G$72*hourly1!$G8377/hourly1!$F$8763+유형화!$G$74*hourly1!I8377/hourly1!$I$8763</f>
        <v>0.38212588416982524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443">
        <f>유형화!$F$71*hourly1!B8378/hourly1!$B$8763+유형화!$F$72*hourly1!C8378/hourly1!$C$8763+유형화!$F$73*hourly1!D8378/hourly1!$D$8763+유형화!$F$74*hourly1!E8378/hourly1!$E$8763</f>
        <v>83.792998067766462</v>
      </c>
      <c r="C8377" s="441">
        <f>hourly1!$F8378*유형화!$G$71/hourly1!$F$8763+유형화!$G$72*hourly1!$G8378/hourly1!$F$8763+유형화!$G$74*hourly1!I8378/hourly1!$I$8763</f>
        <v>0.61247706275181069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443">
        <f>유형화!$F$71*hourly1!B8379/hourly1!$B$8763+유형화!$F$72*hourly1!C8379/hourly1!$C$8763+유형화!$F$73*hourly1!D8379/hourly1!$D$8763+유형화!$F$74*hourly1!E8379/hourly1!$E$8763</f>
        <v>98.934822671994652</v>
      </c>
      <c r="C8378" s="441">
        <f>hourly1!$F8379*유형화!$G$71/hourly1!$F$8763+유형화!$G$72*hourly1!$G8379/hourly1!$F$8763+유형화!$G$74*hourly1!I8379/hourly1!$I$8763</f>
        <v>1.1223924351814742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443">
        <f>유형화!$F$71*hourly1!B8380/hourly1!$B$8763+유형화!$F$72*hourly1!C8380/hourly1!$C$8763+유형화!$F$73*hourly1!D8380/hourly1!$D$8763+유형화!$F$74*hourly1!E8380/hourly1!$E$8763</f>
        <v>99.314434535335508</v>
      </c>
      <c r="C8379" s="441">
        <f>hourly1!$F8380*유형화!$G$71/hourly1!$F$8763+유형화!$G$72*hourly1!$G8380/hourly1!$F$8763+유형화!$G$74*hourly1!I8380/hourly1!$I$8763</f>
        <v>1.6090010231679119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443">
        <f>유형화!$F$71*hourly1!B8381/hourly1!$B$8763+유형화!$F$72*hourly1!C8381/hourly1!$C$8763+유형화!$F$73*hourly1!D8381/hourly1!$D$8763+유형화!$F$74*hourly1!E8381/hourly1!$E$8763</f>
        <v>100.16402985060057</v>
      </c>
      <c r="C8380" s="441">
        <f>hourly1!$F8381*유형화!$G$71/hourly1!$F$8763+유형화!$G$72*hourly1!$G8381/hourly1!$F$8763+유형화!$G$74*hourly1!I8381/hourly1!$I$8763</f>
        <v>2.0942146206138776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443">
        <f>유형화!$F$71*hourly1!B8382/hourly1!$B$8763+유형화!$F$72*hourly1!C8382/hourly1!$C$8763+유형화!$F$73*hourly1!D8382/hourly1!$D$8763+유형화!$F$74*hourly1!E8382/hourly1!$E$8763</f>
        <v>100.39773705434997</v>
      </c>
      <c r="C8381" s="441">
        <f>hourly1!$F8382*유형화!$G$71/hourly1!$F$8763+유형화!$G$72*hourly1!$G8382/hourly1!$F$8763+유형화!$G$74*hourly1!I8382/hourly1!$I$8763</f>
        <v>2.4316068241252462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443">
        <f>유형화!$F$71*hourly1!B8383/hourly1!$B$8763+유형화!$F$72*hourly1!C8383/hourly1!$C$8763+유형화!$F$73*hourly1!D8383/hourly1!$D$8763+유형화!$F$74*hourly1!E8383/hourly1!$E$8763</f>
        <v>100.55093173299318</v>
      </c>
      <c r="C8382" s="441">
        <f>hourly1!$F8383*유형화!$G$71/hourly1!$F$8763+유형화!$G$72*hourly1!$G8383/hourly1!$F$8763+유형화!$G$74*hourly1!I8383/hourly1!$I$8763</f>
        <v>2.7371734257644826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443">
        <f>유형화!$F$71*hourly1!B8384/hourly1!$B$8763+유형화!$F$72*hourly1!C8384/hourly1!$C$8763+유형화!$F$73*hourly1!D8384/hourly1!$D$8763+유형화!$F$74*hourly1!E8384/hourly1!$E$8763</f>
        <v>101.57764647447118</v>
      </c>
      <c r="C8383" s="441">
        <f>hourly1!$F8384*유형화!$G$71/hourly1!$F$8763+유형화!$G$72*hourly1!$G8384/hourly1!$F$8763+유형화!$G$74*hourly1!I8384/hourly1!$I$8763</f>
        <v>3.0351897714820666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443">
        <f>유형화!$F$71*hourly1!B8385/hourly1!$B$8763+유형화!$F$72*hourly1!C8385/hourly1!$C$8763+유형화!$F$73*hourly1!D8385/hourly1!$D$8763+유형화!$F$74*hourly1!E8385/hourly1!$E$8763</f>
        <v>108.53391517582914</v>
      </c>
      <c r="C8384" s="441">
        <f>hourly1!$F8385*유형화!$G$71/hourly1!$F$8763+유형화!$G$72*hourly1!$G8385/hourly1!$F$8763+유형화!$G$74*hourly1!I8385/hourly1!$I$8763</f>
        <v>7.8439963840492792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443">
        <f>유형화!$F$71*hourly1!B8386/hourly1!$B$8763+유형화!$F$72*hourly1!C8386/hourly1!$C$8763+유형화!$F$73*hourly1!D8386/hourly1!$D$8763+유형화!$F$74*hourly1!E8386/hourly1!$E$8763</f>
        <v>234.79054879447568</v>
      </c>
      <c r="C8385" s="441">
        <f>hourly1!$F8386*유형화!$G$71/hourly1!$F$8763+유형화!$G$72*hourly1!$G8386/hourly1!$F$8763+유형화!$G$74*hourly1!I8386/hourly1!$I$8763</f>
        <v>7.9575359036442839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443">
        <f>유형화!$F$71*hourly1!B8387/hourly1!$B$8763+유형화!$F$72*hourly1!C8387/hourly1!$C$8763+유형화!$F$73*hourly1!D8387/hourly1!$D$8763+유형화!$F$74*hourly1!E8387/hourly1!$E$8763</f>
        <v>366.13335037175403</v>
      </c>
      <c r="C8386" s="441">
        <f>hourly1!$F8387*유형화!$G$71/hourly1!$F$8763+유형화!$G$72*hourly1!$G8387/hourly1!$F$8763+유형화!$G$74*hourly1!I8387/hourly1!$I$8763</f>
        <v>7.4395231095979462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443">
        <f>유형화!$F$71*hourly1!B8388/hourly1!$B$8763+유형화!$F$72*hourly1!C8388/hourly1!$C$8763+유형화!$F$73*hourly1!D8388/hourly1!$D$8763+유형화!$F$74*hourly1!E8388/hourly1!$E$8763</f>
        <v>443.48591157753094</v>
      </c>
      <c r="C8387" s="441">
        <f>hourly1!$F8388*유형화!$G$71/hourly1!$F$8763+유형화!$G$72*hourly1!$G8388/hourly1!$F$8763+유형화!$G$74*hourly1!I8388/hourly1!$I$8763</f>
        <v>6.6835764379973499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443">
        <f>유형화!$F$71*hourly1!B8389/hourly1!$B$8763+유형화!$F$72*hourly1!C8389/hourly1!$C$8763+유형화!$F$73*hourly1!D8389/hourly1!$D$8763+유형화!$F$74*hourly1!E8389/hourly1!$E$8763</f>
        <v>519.79763929860849</v>
      </c>
      <c r="C8388" s="441">
        <f>hourly1!$F8389*유형화!$G$71/hourly1!$F$8763+유형화!$G$72*hourly1!$G8389/hourly1!$F$8763+유형화!$G$74*hourly1!I8389/hourly1!$I$8763</f>
        <v>6.0551792262005186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443">
        <f>유형화!$F$71*hourly1!B8390/hourly1!$B$8763+유형화!$F$72*hourly1!C8390/hourly1!$C$8763+유형화!$F$73*hourly1!D8390/hourly1!$D$8763+유형화!$F$74*hourly1!E8390/hourly1!$E$8763</f>
        <v>442.60687441444048</v>
      </c>
      <c r="C8389" s="441">
        <f>hourly1!$F8390*유형화!$G$71/hourly1!$F$8763+유형화!$G$72*hourly1!$G8390/hourly1!$F$8763+유형화!$G$74*hourly1!I8390/hourly1!$I$8763</f>
        <v>5.5281545409953701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443">
        <f>유형화!$F$71*hourly1!B8391/hourly1!$B$8763+유형화!$F$72*hourly1!C8391/hourly1!$C$8763+유형화!$F$73*hourly1!D8391/hourly1!$D$8763+유형화!$F$74*hourly1!E8391/hourly1!$E$8763</f>
        <v>272.89275015489471</v>
      </c>
      <c r="C8390" s="441">
        <f>hourly1!$F8391*유형화!$G$71/hourly1!$F$8763+유형화!$G$72*hourly1!$G8391/hourly1!$F$8763+유형화!$G$74*hourly1!I8391/hourly1!$I$8763</f>
        <v>4.5293892205824831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443">
        <f>유형화!$F$71*hourly1!B8392/hourly1!$B$8763+유형화!$F$72*hourly1!C8392/hourly1!$C$8763+유형화!$F$73*hourly1!D8392/hourly1!$D$8763+유형화!$F$74*hourly1!E8392/hourly1!$E$8763</f>
        <v>356.73439936219478</v>
      </c>
      <c r="C8391" s="441">
        <f>hourly1!$F8392*유형화!$G$71/hourly1!$F$8763+유형화!$G$72*hourly1!$G8392/hourly1!$F$8763+유형화!$G$74*hourly1!I8392/hourly1!$I$8763</f>
        <v>4.7466035711883627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443">
        <f>유형화!$F$71*hourly1!B8393/hourly1!$B$8763+유형화!$F$72*hourly1!C8393/hourly1!$C$8763+유형화!$F$73*hourly1!D8393/hourly1!$D$8763+유형화!$F$74*hourly1!E8393/hourly1!$E$8763</f>
        <v>505.18046726272013</v>
      </c>
      <c r="C8392" s="441">
        <f>hourly1!$F8393*유형화!$G$71/hourly1!$F$8763+유형화!$G$72*hourly1!$G8393/hourly1!$F$8763+유형화!$G$74*hourly1!I8393/hourly1!$I$8763</f>
        <v>4.632392692687362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443">
        <f>유형화!$F$71*hourly1!B8394/hourly1!$B$8763+유형화!$F$72*hourly1!C8394/hourly1!$C$8763+유형화!$F$73*hourly1!D8394/hourly1!$D$8763+유형화!$F$74*hourly1!E8394/hourly1!$E$8763</f>
        <v>429.38690231088555</v>
      </c>
      <c r="C8393" s="441">
        <f>hourly1!$F8394*유형화!$G$71/hourly1!$F$8763+유형화!$G$72*hourly1!$G8394/hourly1!$F$8763+유형화!$G$74*hourly1!I8394/hourly1!$I$8763</f>
        <v>4.6454594800586104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443">
        <f>유형화!$F$71*hourly1!B8395/hourly1!$B$8763+유형화!$F$72*hourly1!C8395/hourly1!$C$8763+유형화!$F$73*hourly1!D8395/hourly1!$D$8763+유형화!$F$74*hourly1!E8395/hourly1!$E$8763</f>
        <v>373.61679192511554</v>
      </c>
      <c r="C8394" s="441">
        <f>hourly1!$F8395*유형화!$G$71/hourly1!$F$8763+유형화!$G$72*hourly1!$G8395/hourly1!$F$8763+유형화!$G$74*hourly1!I8395/hourly1!$I$8763</f>
        <v>4.901026913703646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443">
        <f>유형화!$F$71*hourly1!B8396/hourly1!$B$8763+유형화!$F$72*hourly1!C8396/hourly1!$C$8763+유형화!$F$73*hourly1!D8396/hourly1!$D$8763+유형화!$F$74*hourly1!E8396/hourly1!$E$8763</f>
        <v>224.77453661077809</v>
      </c>
      <c r="C8395" s="441">
        <f>hourly1!$F8396*유형화!$G$71/hourly1!$F$8763+유형화!$G$72*hourly1!$G8396/hourly1!$F$8763+유형화!$G$74*hourly1!I8396/hourly1!$I$8763</f>
        <v>5.0712522656527481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443">
        <f>유형화!$F$71*hourly1!B8397/hourly1!$B$8763+유형화!$F$72*hourly1!C8397/hourly1!$C$8763+유형화!$F$73*hourly1!D8397/hourly1!$D$8763+유형화!$F$74*hourly1!E8397/hourly1!$E$8763</f>
        <v>159.55755008821615</v>
      </c>
      <c r="C8396" s="441">
        <f>hourly1!$F8397*유형화!$G$71/hourly1!$F$8763+유형화!$G$72*hourly1!$G8397/hourly1!$F$8763+유형화!$G$74*hourly1!I8397/hourly1!$I$8763</f>
        <v>4.6653117163311499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443">
        <f>유형화!$F$71*hourly1!B8398/hourly1!$B$8763+유형화!$F$72*hourly1!C8398/hourly1!$C$8763+유형화!$F$73*hourly1!D8398/hourly1!$D$8763+유형화!$F$74*hourly1!E8398/hourly1!$E$8763</f>
        <v>168.10666564736655</v>
      </c>
      <c r="C8397" s="441">
        <f>hourly1!$F8398*유형화!$G$71/hourly1!$F$8763+유형화!$G$72*hourly1!$G8398/hourly1!$F$8763+유형화!$G$74*hourly1!I8398/hourly1!$I$8763</f>
        <v>4.5626250339403773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443">
        <f>유형화!$F$71*hourly1!B8399/hourly1!$B$8763+유형화!$F$72*hourly1!C8399/hourly1!$C$8763+유형화!$F$73*hourly1!D8399/hourly1!$D$8763+유형화!$F$74*hourly1!E8399/hourly1!$E$8763</f>
        <v>91.051641052883269</v>
      </c>
      <c r="C8398" s="441">
        <f>hourly1!$F8399*유형화!$G$71/hourly1!$F$8763+유형화!$G$72*hourly1!$G8399/hourly1!$F$8763+유형화!$G$74*hourly1!I8399/hourly1!$I$8763</f>
        <v>5.1674842363360947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443">
        <f>유형화!$F$71*hourly1!B8400/hourly1!$B$8763+유형화!$F$72*hourly1!C8400/hourly1!$C$8763+유형화!$F$73*hourly1!D8400/hourly1!$D$8763+유형화!$F$74*hourly1!E8400/hourly1!$E$8763</f>
        <v>89.222400843209229</v>
      </c>
      <c r="C8399" s="441">
        <f>hourly1!$F8400*유형화!$G$71/hourly1!$F$8763+유형화!$G$72*hourly1!$G8400/hourly1!$F$8763+유형화!$G$74*hourly1!I8400/hourly1!$I$8763</f>
        <v>0.46434282078216493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443">
        <f>유형화!$F$71*hourly1!B8401/hourly1!$B$8763+유형화!$F$72*hourly1!C8401/hourly1!$C$8763+유형화!$F$73*hourly1!D8401/hourly1!$D$8763+유형화!$F$74*hourly1!E8401/hourly1!$E$8763</f>
        <v>87.649652701772183</v>
      </c>
      <c r="C8400" s="441">
        <f>hourly1!$F8401*유형화!$G$71/hourly1!$F$8763+유형화!$G$72*hourly1!$G8401/hourly1!$F$8763+유형화!$G$74*hourly1!I8401/hourly1!$I$8763</f>
        <v>0.69490127104156862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443">
        <f>유형화!$F$71*hourly1!B8402/hourly1!$B$8763+유형화!$F$72*hourly1!C8402/hourly1!$C$8763+유형화!$F$73*hourly1!D8402/hourly1!$D$8763+유형화!$F$74*hourly1!E8402/hourly1!$E$8763</f>
        <v>87.304341444588488</v>
      </c>
      <c r="C8401" s="441">
        <f>hourly1!$F8402*유형화!$G$71/hourly1!$F$8763+유형화!$G$72*hourly1!$G8402/hourly1!$F$8763+유형화!$G$74*hourly1!I8402/hourly1!$I$8763</f>
        <v>1.1923421388598967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443">
        <f>유형화!$F$71*hourly1!B8403/hourly1!$B$8763+유형화!$F$72*hourly1!C8403/hourly1!$C$8763+유형화!$F$73*hourly1!D8403/hourly1!$D$8763+유형화!$F$74*hourly1!E8403/hourly1!$E$8763</f>
        <v>87.656893022645505</v>
      </c>
      <c r="C8402" s="441">
        <f>hourly1!$F8403*유형화!$G$71/hourly1!$F$8763+유형화!$G$72*hourly1!$G8403/hourly1!$F$8763+유형화!$G$74*hourly1!I8403/hourly1!$I$8763</f>
        <v>1.4678613210134719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443">
        <f>유형화!$F$71*hourly1!B8404/hourly1!$B$8763+유형화!$F$72*hourly1!C8404/hourly1!$C$8763+유형화!$F$73*hourly1!D8404/hourly1!$D$8763+유형화!$F$74*hourly1!E8404/hourly1!$E$8763</f>
        <v>87.534441558286971</v>
      </c>
      <c r="C8403" s="441">
        <f>hourly1!$F8404*유형화!$G$71/hourly1!$F$8763+유형화!$G$72*hourly1!$G8404/hourly1!$F$8763+유형화!$G$74*hourly1!I8404/hourly1!$I$8763</f>
        <v>1.7054115822333402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443">
        <f>유형화!$F$71*hourly1!B8405/hourly1!$B$8763+유형화!$F$72*hourly1!C8405/hourly1!$C$8763+유형화!$F$73*hourly1!D8405/hourly1!$D$8763+유형화!$F$74*hourly1!E8405/hourly1!$E$8763</f>
        <v>87.75109447819483</v>
      </c>
      <c r="C8404" s="441">
        <f>hourly1!$F8405*유형화!$G$71/hourly1!$F$8763+유형화!$G$72*hourly1!$G8405/hourly1!$F$8763+유형화!$G$74*hourly1!I8405/hourly1!$I$8763</f>
        <v>1.9322898989972965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443">
        <f>유형화!$F$71*hourly1!B8406/hourly1!$B$8763+유형화!$F$72*hourly1!C8406/hourly1!$C$8763+유형화!$F$73*hourly1!D8406/hourly1!$D$8763+유형화!$F$74*hourly1!E8406/hourly1!$E$8763</f>
        <v>88.234818999840087</v>
      </c>
      <c r="C8405" s="441">
        <f>hourly1!$F8406*유형화!$G$71/hourly1!$F$8763+유형화!$G$72*hourly1!$G8406/hourly1!$F$8763+유형화!$G$74*hourly1!I8406/hourly1!$I$8763</f>
        <v>2.1768012260809684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443">
        <f>유형화!$F$71*hourly1!B8407/hourly1!$B$8763+유형화!$F$72*hourly1!C8407/hourly1!$C$8763+유형화!$F$73*hourly1!D8407/hourly1!$D$8763+유형화!$F$74*hourly1!E8407/hourly1!$E$8763</f>
        <v>88.574089281809307</v>
      </c>
      <c r="C8406" s="441">
        <f>hourly1!$F8407*유형화!$G$71/hourly1!$F$8763+유형화!$G$72*hourly1!$G8407/hourly1!$F$8763+유형화!$G$74*hourly1!I8407/hourly1!$I$8763</f>
        <v>2.3631408897280037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443">
        <f>유형화!$F$71*hourly1!B8408/hourly1!$B$8763+유형화!$F$72*hourly1!C8408/hourly1!$C$8763+유형화!$F$73*hourly1!D8408/hourly1!$D$8763+유형화!$F$74*hourly1!E8408/hourly1!$E$8763</f>
        <v>89.989402802182212</v>
      </c>
      <c r="C8407" s="441">
        <f>hourly1!$F8408*유형화!$G$71/hourly1!$F$8763+유형화!$G$72*hourly1!$G8408/hourly1!$F$8763+유형화!$G$74*hourly1!I8408/hourly1!$I$8763</f>
        <v>2.5913374252525516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443">
        <f>유형화!$F$71*hourly1!B8409/hourly1!$B$8763+유형화!$F$72*hourly1!C8409/hourly1!$C$8763+유형화!$F$73*hourly1!D8409/hourly1!$D$8763+유형화!$F$74*hourly1!E8409/hourly1!$E$8763</f>
        <v>97.119840391743921</v>
      </c>
      <c r="C8408" s="441">
        <f>hourly1!$F8409*유형화!$G$71/hourly1!$F$8763+유형화!$G$72*hourly1!$G8409/hourly1!$F$8763+유형화!$G$74*hourly1!I8409/hourly1!$I$8763</f>
        <v>7.3024565566619914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443">
        <f>유형화!$F$71*hourly1!B8410/hourly1!$B$8763+유형화!$F$72*hourly1!C8410/hourly1!$C$8763+유형화!$F$73*hourly1!D8410/hourly1!$D$8763+유형화!$F$74*hourly1!E8410/hourly1!$E$8763</f>
        <v>233.29162039082294</v>
      </c>
      <c r="C8409" s="441">
        <f>hourly1!$F8410*유형화!$G$71/hourly1!$F$8763+유형화!$G$72*hourly1!$G8410/hourly1!$F$8763+유형화!$G$74*hourly1!I8410/hourly1!$I$8763</f>
        <v>7.4506735132507114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443">
        <f>유형화!$F$71*hourly1!B8411/hourly1!$B$8763+유형화!$F$72*hourly1!C8411/hourly1!$C$8763+유형화!$F$73*hourly1!D8411/hourly1!$D$8763+유형화!$F$74*hourly1!E8411/hourly1!$E$8763</f>
        <v>363.96546555144675</v>
      </c>
      <c r="C8410" s="441">
        <f>hourly1!$F8411*유형화!$G$71/hourly1!$F$8763+유형화!$G$72*hourly1!$G8411/hourly1!$F$8763+유형화!$G$74*hourly1!I8411/hourly1!$I$8763</f>
        <v>6.9563716167133594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443">
        <f>유형화!$F$71*hourly1!B8412/hourly1!$B$8763+유형화!$F$72*hourly1!C8412/hourly1!$C$8763+유형화!$F$73*hourly1!D8412/hourly1!$D$8763+유형화!$F$74*hourly1!E8412/hourly1!$E$8763</f>
        <v>439.7883551392863</v>
      </c>
      <c r="C8411" s="441">
        <f>hourly1!$F8412*유형화!$G$71/hourly1!$F$8763+유형화!$G$72*hourly1!$G8412/hourly1!$F$8763+유형화!$G$74*hourly1!I8412/hourly1!$I$8763</f>
        <v>6.1942476063287648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443">
        <f>유형화!$F$71*hourly1!B8413/hourly1!$B$8763+유형화!$F$72*hourly1!C8413/hourly1!$C$8763+유형화!$F$73*hourly1!D8413/hourly1!$D$8763+유형화!$F$74*hourly1!E8413/hourly1!$E$8763</f>
        <v>514.85252265590077</v>
      </c>
      <c r="C8412" s="441">
        <f>hourly1!$F8413*유형화!$G$71/hourly1!$F$8763+유형화!$G$72*hourly1!$G8413/hourly1!$F$8763+유형화!$G$74*hourly1!I8413/hourly1!$I$8763</f>
        <v>5.657237677801418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443">
        <f>유형화!$F$71*hourly1!B8414/hourly1!$B$8763+유형화!$F$72*hourly1!C8414/hourly1!$C$8763+유형화!$F$73*hourly1!D8414/hourly1!$D$8763+유형화!$F$74*hourly1!E8414/hourly1!$E$8763</f>
        <v>435.60155004037165</v>
      </c>
      <c r="C8413" s="441">
        <f>hourly1!$F8414*유형화!$G$71/hourly1!$F$8763+유형화!$G$72*hourly1!$G8414/hourly1!$F$8763+유형화!$G$74*hourly1!I8414/hourly1!$I$8763</f>
        <v>4.9673783495286559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443">
        <f>유형화!$F$71*hourly1!B8415/hourly1!$B$8763+유형화!$F$72*hourly1!C8415/hourly1!$C$8763+유형화!$F$73*hourly1!D8415/hourly1!$D$8763+유형화!$F$74*hourly1!E8415/hourly1!$E$8763</f>
        <v>266.75136887741058</v>
      </c>
      <c r="C8414" s="441">
        <f>hourly1!$F8415*유형화!$G$71/hourly1!$F$8763+유형화!$G$72*hourly1!$G8415/hourly1!$F$8763+유형화!$G$74*hourly1!I8415/hourly1!$I$8763</f>
        <v>4.1635886690216379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443">
        <f>유형화!$F$71*hourly1!B8416/hourly1!$B$8763+유형화!$F$72*hourly1!C8416/hourly1!$C$8763+유형화!$F$73*hourly1!D8416/hourly1!$D$8763+유형화!$F$74*hourly1!E8416/hourly1!$E$8763</f>
        <v>351.30443009346317</v>
      </c>
      <c r="C8415" s="441">
        <f>hourly1!$F8416*유형화!$G$71/hourly1!$F$8763+유형화!$G$72*hourly1!$G8416/hourly1!$F$8763+유형화!$G$74*hourly1!I8416/hourly1!$I$8763</f>
        <v>4.593725730712487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443">
        <f>유형화!$F$71*hourly1!B8417/hourly1!$B$8763+유형화!$F$72*hourly1!C8417/hourly1!$C$8763+유형화!$F$73*hourly1!D8417/hourly1!$D$8763+유형화!$F$74*hourly1!E8417/hourly1!$E$8763</f>
        <v>500.43511989371581</v>
      </c>
      <c r="C8416" s="441">
        <f>hourly1!$F8417*유형화!$G$71/hourly1!$F$8763+유형화!$G$72*hourly1!$G8417/hourly1!$F$8763+유형화!$G$74*hourly1!I8417/hourly1!$I$8763</f>
        <v>4.6752945340046876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443">
        <f>유형화!$F$71*hourly1!B8418/hourly1!$B$8763+유형화!$F$72*hourly1!C8418/hourly1!$C$8763+유형화!$F$73*hourly1!D8418/hourly1!$D$8763+유형화!$F$74*hourly1!E8418/hourly1!$E$8763</f>
        <v>425.20866912879166</v>
      </c>
      <c r="C8417" s="441">
        <f>hourly1!$F8418*유형화!$G$71/hourly1!$F$8763+유형화!$G$72*hourly1!$G8418/hourly1!$F$8763+유형화!$G$74*hourly1!I8418/hourly1!$I$8763</f>
        <v>4.7051183086845221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443">
        <f>유형화!$F$71*hourly1!B8419/hourly1!$B$8763+유형화!$F$72*hourly1!C8419/hourly1!$C$8763+유형화!$F$73*hourly1!D8419/hourly1!$D$8763+유형화!$F$74*hourly1!E8419/hourly1!$E$8763</f>
        <v>369.48182960383036</v>
      </c>
      <c r="C8418" s="441">
        <f>hourly1!$F8419*유형화!$G$71/hourly1!$F$8763+유형화!$G$72*hourly1!$G8419/hourly1!$F$8763+유형화!$G$74*hourly1!I8419/hourly1!$I$8763</f>
        <v>4.8763150116368159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443">
        <f>유형화!$F$71*hourly1!B8420/hourly1!$B$8763+유형화!$F$72*hourly1!C8420/hourly1!$C$8763+유형화!$F$73*hourly1!D8420/hourly1!$D$8763+유형화!$F$74*hourly1!E8420/hourly1!$E$8763</f>
        <v>220.58823132046246</v>
      </c>
      <c r="C8419" s="441">
        <f>hourly1!$F8420*유형화!$G$71/hourly1!$F$8763+유형화!$G$72*hourly1!$G8420/hourly1!$F$8763+유형화!$G$74*hourly1!I8420/hourly1!$I$8763</f>
        <v>4.9142983651800032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443">
        <f>유형화!$F$71*hourly1!B8421/hourly1!$B$8763+유형화!$F$72*hourly1!C8421/hourly1!$C$8763+유형화!$F$73*hourly1!D8421/hourly1!$D$8763+유형화!$F$74*hourly1!E8421/hourly1!$E$8763</f>
        <v>157.15035072180689</v>
      </c>
      <c r="C8420" s="441">
        <f>hourly1!$F8421*유형화!$G$71/hourly1!$F$8763+유형화!$G$72*hourly1!$G8421/hourly1!$F$8763+유형화!$G$74*hourly1!I8421/hourly1!$I$8763</f>
        <v>4.5032859664481615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443">
        <f>유형화!$F$71*hourly1!B8422/hourly1!$B$8763+유형화!$F$72*hourly1!C8422/hourly1!$C$8763+유형화!$F$73*hourly1!D8422/hourly1!$D$8763+유형화!$F$74*hourly1!E8422/hourly1!$E$8763</f>
        <v>165.2097457423416</v>
      </c>
      <c r="C8421" s="441">
        <f>hourly1!$F8422*유형화!$G$71/hourly1!$F$8763+유형화!$G$72*hourly1!$G8422/hourly1!$F$8763+유형화!$G$74*hourly1!I8422/hourly1!$I$8763</f>
        <v>4.2346316731892841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443">
        <f>유형화!$F$71*hourly1!B8423/hourly1!$B$8763+유형화!$F$72*hourly1!C8423/hourly1!$C$8763+유형화!$F$73*hourly1!D8423/hourly1!$D$8763+유형화!$F$74*hourly1!E8423/hourly1!$E$8763</f>
        <v>89.298576328372448</v>
      </c>
      <c r="C8422" s="441">
        <f>hourly1!$F8423*유형화!$G$71/hourly1!$F$8763+유형화!$G$72*hourly1!$G8423/hourly1!$F$8763+유형화!$G$74*hourly1!I8423/hourly1!$I$8763</f>
        <v>4.7437371215336421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443">
        <f>유형화!$F$71*hourly1!B8424/hourly1!$B$8763+유형화!$F$72*hourly1!C8424/hourly1!$C$8763+유형화!$F$73*hourly1!D8424/hourly1!$D$8763+유형화!$F$74*hourly1!E8424/hourly1!$E$8763</f>
        <v>87.339324459029328</v>
      </c>
      <c r="C8423" s="441">
        <f>hourly1!$F8424*유형화!$G$71/hourly1!$F$8763+유형화!$G$72*hourly1!$G8424/hourly1!$F$8763+유형화!$G$74*hourly1!I8424/hourly1!$I$8763</f>
        <v>0.40532230159934124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443">
        <f>유형화!$F$71*hourly1!B8425/hourly1!$B$8763+유형화!$F$72*hourly1!C8425/hourly1!$C$8763+유형화!$F$73*hourly1!D8425/hourly1!$D$8763+유형화!$F$74*hourly1!E8425/hourly1!$E$8763</f>
        <v>85.350542798598724</v>
      </c>
      <c r="C8424" s="441">
        <f>hourly1!$F8425*유형화!$G$71/hourly1!$F$8763+유형화!$G$72*hourly1!$G8425/hourly1!$F$8763+유형화!$G$74*hourly1!I8425/hourly1!$I$8763</f>
        <v>0.35047062347437158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443">
        <f>유형화!$F$71*hourly1!B8426/hourly1!$B$8763+유형화!$F$72*hourly1!C8426/hourly1!$C$8763+유형화!$F$73*hourly1!D8426/hourly1!$D$8763+유형화!$F$74*hourly1!E8426/hourly1!$E$8763</f>
        <v>84.397581435824009</v>
      </c>
      <c r="C8425" s="441">
        <f>hourly1!$F8426*유형화!$G$71/hourly1!$F$8763+유형화!$G$72*hourly1!$G8426/hourly1!$F$8763+유형화!$G$74*hourly1!I8426/hourly1!$I$8763</f>
        <v>0.43041278677972267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443">
        <f>유형화!$F$71*hourly1!B8427/hourly1!$B$8763+유형화!$F$72*hourly1!C8427/hourly1!$C$8763+유형화!$F$73*hourly1!D8427/hourly1!$D$8763+유형화!$F$74*hourly1!E8427/hourly1!$E$8763</f>
        <v>84.958941342416594</v>
      </c>
      <c r="C8426" s="441">
        <f>hourly1!$F8427*유형화!$G$71/hourly1!$F$8763+유형화!$G$72*hourly1!$G8427/hourly1!$F$8763+유형화!$G$74*hourly1!I8427/hourly1!$I$8763</f>
        <v>0.73860145397187871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443">
        <f>유형화!$F$71*hourly1!B8428/hourly1!$B$8763+유형화!$F$72*hourly1!C8428/hourly1!$C$8763+유형화!$F$73*hourly1!D8428/hourly1!$D$8763+유형화!$F$74*hourly1!E8428/hourly1!$E$8763</f>
        <v>84.850648062003174</v>
      </c>
      <c r="C8427" s="441">
        <f>hourly1!$F8428*유형화!$G$71/hourly1!$F$8763+유형화!$G$72*hourly1!$G8428/hourly1!$F$8763+유형화!$G$74*hourly1!I8428/hourly1!$I$8763</f>
        <v>0.99942320644708693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443">
        <f>유형화!$F$71*hourly1!B8429/hourly1!$B$8763+유형화!$F$72*hourly1!C8429/hourly1!$C$8763+유형화!$F$73*hourly1!D8429/hourly1!$D$8763+유형화!$F$74*hourly1!E8429/hourly1!$E$8763</f>
        <v>85.134930365416082</v>
      </c>
      <c r="C8428" s="441">
        <f>hourly1!$F8429*유형화!$G$71/hourly1!$F$8763+유형화!$G$72*hourly1!$G8429/hourly1!$F$8763+유형화!$G$74*hourly1!I8429/hourly1!$I$8763</f>
        <v>1.2721463433980966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443">
        <f>유형화!$F$71*hourly1!B8430/hourly1!$B$8763+유형화!$F$72*hourly1!C8430/hourly1!$C$8763+유형화!$F$73*hourly1!D8430/hourly1!$D$8763+유형화!$F$74*hourly1!E8430/hourly1!$E$8763</f>
        <v>85.385194159898845</v>
      </c>
      <c r="C8429" s="441">
        <f>hourly1!$F8430*유형화!$G$71/hourly1!$F$8763+유형화!$G$72*hourly1!$G8430/hourly1!$F$8763+유형화!$G$74*hourly1!I8430/hourly1!$I$8763</f>
        <v>1.5196646258347251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443">
        <f>유형화!$F$71*hourly1!B8431/hourly1!$B$8763+유형화!$F$72*hourly1!C8431/hourly1!$C$8763+유형화!$F$73*hourly1!D8431/hourly1!$D$8763+유형화!$F$74*hourly1!E8431/hourly1!$E$8763</f>
        <v>85.518665971653604</v>
      </c>
      <c r="C8430" s="441">
        <f>hourly1!$F8431*유형화!$G$71/hourly1!$F$8763+유형화!$G$72*hourly1!$G8431/hourly1!$F$8763+유형화!$G$74*hourly1!I8431/hourly1!$I$8763</f>
        <v>1.7168071583237361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443">
        <f>유형화!$F$71*hourly1!B8432/hourly1!$B$8763+유형화!$F$72*hourly1!C8432/hourly1!$C$8763+유형화!$F$73*hourly1!D8432/hourly1!$D$8763+유형화!$F$74*hourly1!E8432/hourly1!$E$8763</f>
        <v>86.6784875499403</v>
      </c>
      <c r="C8431" s="441">
        <f>hourly1!$F8432*유형화!$G$71/hourly1!$F$8763+유형화!$G$72*hourly1!$G8432/hourly1!$F$8763+유형화!$G$74*hourly1!I8432/hourly1!$I$8763</f>
        <v>1.9532511418340941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443">
        <f>유형화!$F$71*hourly1!B8433/hourly1!$B$8763+유형화!$F$72*hourly1!C8433/hourly1!$C$8763+유형화!$F$73*hourly1!D8433/hourly1!$D$8763+유형화!$F$74*hourly1!E8433/hourly1!$E$8763</f>
        <v>93.686331477112475</v>
      </c>
      <c r="C8432" s="441">
        <f>hourly1!$F8433*유형화!$G$71/hourly1!$F$8763+유형화!$G$72*hourly1!$G8433/hourly1!$F$8763+유형화!$G$74*hourly1!I8433/hourly1!$I$8763</f>
        <v>6.7502184665310203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443">
        <f>유형화!$F$71*hourly1!B8434/hourly1!$B$8763+유형화!$F$72*hourly1!C8434/hourly1!$C$8763+유형화!$F$73*hourly1!D8434/hourly1!$D$8763+유형화!$F$74*hourly1!E8434/hourly1!$E$8763</f>
        <v>230.55430829563568</v>
      </c>
      <c r="C8433" s="441">
        <f>hourly1!$F8434*유형화!$G$71/hourly1!$F$8763+유형화!$G$72*hourly1!$G8434/hourly1!$F$8763+유형화!$G$74*hourly1!I8434/hourly1!$I$8763</f>
        <v>6.882544210456631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443">
        <f>유형화!$F$71*hourly1!B8435/hourly1!$B$8763+유형화!$F$72*hourly1!C8435/hourly1!$C$8763+유형화!$F$73*hourly1!D8435/hourly1!$D$8763+유형화!$F$74*hourly1!E8435/hourly1!$E$8763</f>
        <v>360.16398131233808</v>
      </c>
      <c r="C8434" s="441">
        <f>hourly1!$F8435*유형화!$G$71/hourly1!$F$8763+유형화!$G$72*hourly1!$G8435/hourly1!$F$8763+유형화!$G$74*hourly1!I8435/hourly1!$I$8763</f>
        <v>6.4733093270579287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443">
        <f>유형화!$F$71*hourly1!B8436/hourly1!$B$8763+유형화!$F$72*hourly1!C8436/hourly1!$C$8763+유형화!$F$73*hourly1!D8436/hourly1!$D$8763+유형화!$F$74*hourly1!E8436/hourly1!$E$8763</f>
        <v>435.59439011503849</v>
      </c>
      <c r="C8435" s="441">
        <f>hourly1!$F8436*유형화!$G$71/hourly1!$F$8763+유형화!$G$72*hourly1!$G8436/hourly1!$F$8763+유형화!$G$74*hourly1!I8436/hourly1!$I$8763</f>
        <v>5.7864970379821283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443">
        <f>유형화!$F$71*hourly1!B8437/hourly1!$B$8763+유형화!$F$72*hourly1!C8437/hourly1!$C$8763+유형화!$F$73*hourly1!D8437/hourly1!$D$8763+유형화!$F$74*hourly1!E8437/hourly1!$E$8763</f>
        <v>508.19330354915382</v>
      </c>
      <c r="C8436" s="441">
        <f>hourly1!$F8437*유형화!$G$71/hourly1!$F$8763+유형화!$G$72*hourly1!$G8437/hourly1!$F$8763+유형화!$G$74*hourly1!I8437/hourly1!$I$8763</f>
        <v>4.9171522014617324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443">
        <f>유형화!$F$71*hourly1!B8438/hourly1!$B$8763+유형화!$F$72*hourly1!C8438/hourly1!$C$8763+유형화!$F$73*hourly1!D8438/hourly1!$D$8763+유형화!$F$74*hourly1!E8438/hourly1!$E$8763</f>
        <v>429.21622330091191</v>
      </c>
      <c r="C8437" s="441">
        <f>hourly1!$F8438*유형화!$G$71/hourly1!$F$8763+유형화!$G$72*hourly1!$G8438/hourly1!$F$8763+유형화!$G$74*hourly1!I8438/hourly1!$I$8763</f>
        <v>4.3187389784382937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443">
        <f>유형화!$F$71*hourly1!B8439/hourly1!$B$8763+유형화!$F$72*hourly1!C8439/hourly1!$C$8763+유형화!$F$73*hourly1!D8439/hourly1!$D$8763+유형화!$F$74*hourly1!E8439/hourly1!$E$8763</f>
        <v>260.04279757406619</v>
      </c>
      <c r="C8438" s="441">
        <f>hourly1!$F8439*유형화!$G$71/hourly1!$F$8763+유형화!$G$72*hourly1!$G8439/hourly1!$F$8763+유형화!$G$74*hourly1!I8439/hourly1!$I$8763</f>
        <v>3.3833655599286243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443">
        <f>유형화!$F$71*hourly1!B8440/hourly1!$B$8763+유형화!$F$72*hourly1!C8440/hourly1!$C$8763+유형화!$F$73*hourly1!D8440/hourly1!$D$8763+유형화!$F$74*hourly1!E8440/hourly1!$E$8763</f>
        <v>343.5760192523033</v>
      </c>
      <c r="C8439" s="441">
        <f>hourly1!$F8440*유형화!$G$71/hourly1!$F$8763+유형화!$G$72*hourly1!$G8440/hourly1!$F$8763+유형화!$G$74*hourly1!I8440/hourly1!$I$8763</f>
        <v>3.6237658370335928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443">
        <f>유형화!$F$71*hourly1!B8441/hourly1!$B$8763+유형화!$F$72*hourly1!C8441/hourly1!$C$8763+유형화!$F$73*hourly1!D8441/hourly1!$D$8763+유형화!$F$74*hourly1!E8441/hourly1!$E$8763</f>
        <v>491.56169258812287</v>
      </c>
      <c r="C8440" s="441">
        <f>hourly1!$F8441*유형화!$G$71/hourly1!$F$8763+유형화!$G$72*hourly1!$G8441/hourly1!$F$8763+유형화!$G$74*hourly1!I8441/hourly1!$I$8763</f>
        <v>3.4784446804483014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443">
        <f>유형화!$F$71*hourly1!B8442/hourly1!$B$8763+유형화!$F$72*hourly1!C8442/hourly1!$C$8763+유형화!$F$73*hourly1!D8442/hourly1!$D$8763+유형화!$F$74*hourly1!E8442/hourly1!$E$8763</f>
        <v>415.6953459441296</v>
      </c>
      <c r="C8441" s="441">
        <f>hourly1!$F8442*유형화!$G$71/hourly1!$F$8763+유형화!$G$72*hourly1!$G8442/hourly1!$F$8763+유형화!$G$74*hourly1!I8442/hourly1!$I$8763</f>
        <v>3.3431231391534779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443">
        <f>유형화!$F$71*hourly1!B8443/hourly1!$B$8763+유형화!$F$72*hourly1!C8443/hourly1!$C$8763+유형화!$F$73*hourly1!D8443/hourly1!$D$8763+유형화!$F$74*hourly1!E8443/hourly1!$E$8763</f>
        <v>360.6539388476719</v>
      </c>
      <c r="C8442" s="441">
        <f>hourly1!$F8443*유형화!$G$71/hourly1!$F$8763+유형화!$G$72*hourly1!$G8443/hourly1!$F$8763+유형화!$G$74*hourly1!I8443/hourly1!$I$8763</f>
        <v>3.5997039481646138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443">
        <f>유형화!$F$71*hourly1!B8444/hourly1!$B$8763+유형화!$F$72*hourly1!C8444/hourly1!$C$8763+유형화!$F$73*hourly1!D8444/hourly1!$D$8763+유형화!$F$74*hourly1!E8444/hourly1!$E$8763</f>
        <v>213.13955718566052</v>
      </c>
      <c r="C8443" s="441">
        <f>hourly1!$F8444*유형화!$G$71/hourly1!$F$8763+유형화!$G$72*hourly1!$G8444/hourly1!$F$8763+유형화!$G$74*hourly1!I8444/hourly1!$I$8763</f>
        <v>3.8309652907625047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443">
        <f>유형화!$F$71*hourly1!B8445/hourly1!$B$8763+유형화!$F$72*hourly1!C8445/hourly1!$C$8763+유형화!$F$73*hourly1!D8445/hourly1!$D$8763+유형화!$F$74*hourly1!E8445/hourly1!$E$8763</f>
        <v>152.96516405600119</v>
      </c>
      <c r="C8444" s="441">
        <f>hourly1!$F8445*유형화!$G$71/hourly1!$F$8763+유형화!$G$72*hourly1!$G8445/hourly1!$F$8763+유형화!$G$74*hourly1!I8445/hourly1!$I$8763</f>
        <v>3.4584489064167134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443">
        <f>유형화!$F$71*hourly1!B8446/hourly1!$B$8763+유형화!$F$72*hourly1!C8446/hourly1!$C$8763+유형화!$F$73*hourly1!D8446/hourly1!$D$8763+유형화!$F$74*hourly1!E8446/hourly1!$E$8763</f>
        <v>161.42054267316985</v>
      </c>
      <c r="C8445" s="441">
        <f>hourly1!$F8446*유형화!$G$71/hourly1!$F$8763+유형화!$G$72*hourly1!$G8446/hourly1!$F$8763+유형화!$G$74*hourly1!I8446/hourly1!$I$8763</f>
        <v>3.3523138612593022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443">
        <f>유형화!$F$71*hourly1!B8447/hourly1!$B$8763+유형화!$F$72*hourly1!C8447/hourly1!$C$8763+유형화!$F$73*hourly1!D8447/hourly1!$D$8763+유형화!$F$74*hourly1!E8447/hourly1!$E$8763</f>
        <v>87.041547562482236</v>
      </c>
      <c r="C8446" s="441">
        <f>hourly1!$F8447*유형화!$G$71/hourly1!$F$8763+유형화!$G$72*hourly1!$G8447/hourly1!$F$8763+유형화!$G$74*hourly1!I8447/hourly1!$I$8763</f>
        <v>3.9807782028826102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443">
        <f>유형화!$F$71*hourly1!B8448/hourly1!$B$8763+유형화!$F$72*hourly1!C8448/hourly1!$C$8763+유형화!$F$73*hourly1!D8448/hourly1!$D$8763+유형화!$F$74*hourly1!E8448/hourly1!$E$8763</f>
        <v>85.190351976834322</v>
      </c>
      <c r="C8447" s="441">
        <f>hourly1!$F8448*유형화!$G$71/hourly1!$F$8763+유형화!$G$72*hourly1!$G8448/hourly1!$F$8763+유형화!$G$74*hourly1!I8448/hourly1!$I$8763</f>
        <v>0.3986044676542515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443">
        <f>유형화!$F$71*hourly1!B8449/hourly1!$B$8763+유형화!$F$72*hourly1!C8449/hourly1!$C$8763+유형화!$F$73*hourly1!D8449/hourly1!$D$8763+유형화!$F$74*hourly1!E8449/hourly1!$E$8763</f>
        <v>83.502959042936084</v>
      </c>
      <c r="C8448" s="441">
        <f>hourly1!$F8449*유형화!$G$71/hourly1!$F$8763+유형화!$G$72*hourly1!$G8449/hourly1!$F$8763+유형화!$G$74*hourly1!I8449/hourly1!$I$8763</f>
        <v>0.31979095866724261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443">
        <f>유형화!$F$71*hourly1!B8450/hourly1!$B$8763+유형화!$F$72*hourly1!C8450/hourly1!$C$8763+유형화!$F$73*hourly1!D8450/hourly1!$D$8763+유형화!$F$74*hourly1!E8450/hourly1!$E$8763</f>
        <v>83.022516996970253</v>
      </c>
      <c r="C8449" s="441">
        <f>hourly1!$F8450*유형화!$G$71/hourly1!$F$8763+유형화!$G$72*hourly1!$G8450/hourly1!$F$8763+유형화!$G$74*hourly1!I8450/hourly1!$I$8763</f>
        <v>0.30959438070613832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443">
        <f>유형화!$F$71*hourly1!B8451/hourly1!$B$8763+유형화!$F$72*hourly1!C8451/hourly1!$C$8763+유형화!$F$73*hourly1!D8451/hourly1!$D$8763+유형화!$F$74*hourly1!E8451/hourly1!$E$8763</f>
        <v>83.573913561529835</v>
      </c>
      <c r="C8450" s="441">
        <f>hourly1!$F8451*유형화!$G$71/hourly1!$F$8763+유형화!$G$72*hourly1!$G8451/hourly1!$F$8763+유형화!$G$74*hourly1!I8451/hourly1!$I$8763</f>
        <v>0.3521952596668102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443">
        <f>유형화!$F$71*hourly1!B8452/hourly1!$B$8763+유형화!$F$72*hourly1!C8452/hourly1!$C$8763+유형화!$F$73*hourly1!D8452/hourly1!$D$8763+유형화!$F$74*hourly1!E8452/hourly1!$E$8763</f>
        <v>83.831652232504553</v>
      </c>
      <c r="C8451" s="441">
        <f>hourly1!$F8452*유형화!$G$71/hourly1!$F$8763+유형화!$G$72*hourly1!$G8452/hourly1!$F$8763+유형화!$G$74*hourly1!I8452/hourly1!$I$8763</f>
        <v>0.68825420539593651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443">
        <f>유형화!$F$71*hourly1!B8453/hourly1!$B$8763+유형화!$F$72*hourly1!C8453/hourly1!$C$8763+유형화!$F$73*hourly1!D8453/hourly1!$D$8763+유형화!$F$74*hourly1!E8453/hourly1!$E$8763</f>
        <v>84.479037207868657</v>
      </c>
      <c r="C8452" s="441">
        <f>hourly1!$F8453*유형화!$G$71/hourly1!$F$8763+유형화!$G$72*hourly1!$G8453/hourly1!$F$8763+유형화!$G$74*hourly1!I8453/hourly1!$I$8763</f>
        <v>1.0762401033864148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443">
        <f>유형화!$F$71*hourly1!B8454/hourly1!$B$8763+유형화!$F$72*hourly1!C8454/hourly1!$C$8763+유형화!$F$73*hourly1!D8454/hourly1!$D$8763+유형화!$F$74*hourly1!E8454/hourly1!$E$8763</f>
        <v>84.891255079699178</v>
      </c>
      <c r="C8453" s="441">
        <f>hourly1!$F8454*유형화!$G$71/hourly1!$F$8763+유형화!$G$72*hourly1!$G8454/hourly1!$F$8763+유형화!$G$74*hourly1!I8454/hourly1!$I$8763</f>
        <v>1.380692362034369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443">
        <f>유형화!$F$71*hourly1!B8455/hourly1!$B$8763+유형화!$F$72*hourly1!C8455/hourly1!$C$8763+유형화!$F$73*hourly1!D8455/hourly1!$D$8763+유형화!$F$74*hourly1!E8455/hourly1!$E$8763</f>
        <v>85.264363753092752</v>
      </c>
      <c r="C8454" s="441">
        <f>hourly1!$F8455*유형화!$G$71/hourly1!$F$8763+유형화!$G$72*hourly1!$G8455/hourly1!$F$8763+유형화!$G$74*hourly1!I8455/hourly1!$I$8763</f>
        <v>1.6553119923848978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443">
        <f>유형화!$F$71*hourly1!B8456/hourly1!$B$8763+유형화!$F$72*hourly1!C8456/hourly1!$C$8763+유형화!$F$73*hourly1!D8456/hourly1!$D$8763+유형화!$F$74*hourly1!E8456/hourly1!$E$8763</f>
        <v>86.581371034757098</v>
      </c>
      <c r="C8455" s="441">
        <f>hourly1!$F8456*유형화!$G$71/hourly1!$F$8763+유형화!$G$72*hourly1!$G8456/hourly1!$F$8763+유형화!$G$74*hourly1!I8456/hourly1!$I$8763</f>
        <v>1.9461245254497206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443">
        <f>유형화!$F$71*hourly1!B8457/hourly1!$B$8763+유형화!$F$72*hourly1!C8457/hourly1!$C$8763+유형화!$F$73*hourly1!D8457/hourly1!$D$8763+유형화!$F$74*hourly1!E8457/hourly1!$E$8763</f>
        <v>93.522699462999825</v>
      </c>
      <c r="C8456" s="441">
        <f>hourly1!$F8457*유형화!$G$71/hourly1!$F$8763+유형화!$G$72*hourly1!$G8457/hourly1!$F$8763+유형화!$G$74*hourly1!I8457/hourly1!$I$8763</f>
        <v>6.7363740162014958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443">
        <f>유형화!$F$71*hourly1!B8458/hourly1!$B$8763+유형화!$F$72*hourly1!C8458/hourly1!$C$8763+유형화!$F$73*hourly1!D8458/hourly1!$D$8763+유형화!$F$74*hourly1!E8458/hourly1!$E$8763</f>
        <v>229.7740913996559</v>
      </c>
      <c r="C8457" s="441">
        <f>hourly1!$F8458*유형화!$G$71/hourly1!$F$8763+유형화!$G$72*hourly1!$G8458/hourly1!$F$8763+유형화!$G$74*hourly1!I8458/hourly1!$I$8763</f>
        <v>6.9209949258541386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443">
        <f>유형화!$F$71*hourly1!B8459/hourly1!$B$8763+유형화!$F$72*hourly1!C8459/hourly1!$C$8763+유형화!$F$73*hourly1!D8459/hourly1!$D$8763+유형화!$F$74*hourly1!E8459/hourly1!$E$8763</f>
        <v>358.68366189099822</v>
      </c>
      <c r="C8458" s="441">
        <f>hourly1!$F8459*유형화!$G$71/hourly1!$F$8763+유형화!$G$72*hourly1!$G8459/hourly1!$F$8763+유형화!$G$74*hourly1!I8459/hourly1!$I$8763</f>
        <v>6.3850408821855433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443">
        <f>유형화!$F$71*hourly1!B8460/hourly1!$B$8763+유형화!$F$72*hourly1!C8460/hourly1!$C$8763+유형화!$F$73*hourly1!D8460/hourly1!$D$8763+유형화!$F$74*hourly1!E8460/hourly1!$E$8763</f>
        <v>433.47428857305431</v>
      </c>
      <c r="C8459" s="441">
        <f>hourly1!$F8460*유형화!$G$71/hourly1!$F$8763+유형화!$G$72*hourly1!$G8460/hourly1!$F$8763+유형화!$G$74*hourly1!I8460/hourly1!$I$8763</f>
        <v>5.6338312598397549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443">
        <f>유형화!$F$71*hourly1!B8461/hourly1!$B$8763+유형화!$F$72*hourly1!C8461/hourly1!$C$8763+유형화!$F$73*hourly1!D8461/hourly1!$D$8763+유형화!$F$74*hourly1!E8461/hourly1!$E$8763</f>
        <v>506.81773667725764</v>
      </c>
      <c r="C8460" s="441">
        <f>hourly1!$F8461*유형화!$G$71/hourly1!$F$8763+유형화!$G$72*hourly1!$G8461/hourly1!$F$8763+유형화!$G$74*hourly1!I8461/hourly1!$I$8763</f>
        <v>4.9332907090049716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443">
        <f>유형화!$F$71*hourly1!B8462/hourly1!$B$8763+유형화!$F$72*hourly1!C8462/hourly1!$C$8763+유형화!$F$73*hourly1!D8462/hourly1!$D$8763+유형화!$F$74*hourly1!E8462/hourly1!$E$8763</f>
        <v>428.26112178663954</v>
      </c>
      <c r="C8461" s="441">
        <f>hourly1!$F8462*유형화!$G$71/hourly1!$F$8763+유형화!$G$72*hourly1!$G8462/hourly1!$F$8763+유형화!$G$74*hourly1!I8462/hourly1!$I$8763</f>
        <v>4.3807463200902532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443">
        <f>유형화!$F$71*hourly1!B8463/hourly1!$B$8763+유형화!$F$72*hourly1!C8463/hourly1!$C$8763+유형화!$F$73*hourly1!D8463/hourly1!$D$8763+유형화!$F$74*hourly1!E8463/hourly1!$E$8763</f>
        <v>258.71926570161747</v>
      </c>
      <c r="C8462" s="441">
        <f>hourly1!$F8463*유형화!$G$71/hourly1!$F$8763+유형화!$G$72*hourly1!$G8463/hourly1!$F$8763+유형화!$G$74*hourly1!I8463/hourly1!$I$8763</f>
        <v>3.3339172567435593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443">
        <f>유형화!$F$71*hourly1!B8464/hourly1!$B$8763+유형화!$F$72*hourly1!C8464/hourly1!$C$8763+유형화!$F$73*hourly1!D8464/hourly1!$D$8763+유형화!$F$74*hourly1!E8464/hourly1!$E$8763</f>
        <v>342.37288171269921</v>
      </c>
      <c r="C8463" s="441">
        <f>hourly1!$F8464*유형화!$G$71/hourly1!$F$8763+유형화!$G$72*hourly1!$G8464/hourly1!$F$8763+유형화!$G$74*hourly1!I8464/hourly1!$I$8763</f>
        <v>3.5692062676476932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443">
        <f>유형화!$F$71*hourly1!B8465/hourly1!$B$8763+유형화!$F$72*hourly1!C8465/hourly1!$C$8763+유형화!$F$73*hourly1!D8465/hourly1!$D$8763+유형화!$F$74*hourly1!E8465/hourly1!$E$8763</f>
        <v>490.54413769867085</v>
      </c>
      <c r="C8464" s="441">
        <f>hourly1!$F8465*유형화!$G$71/hourly1!$F$8763+유형화!$G$72*hourly1!$G8465/hourly1!$F$8763+유형화!$G$74*hourly1!I8465/hourly1!$I$8763</f>
        <v>3.4574725828337871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443">
        <f>유형화!$F$71*hourly1!B8466/hourly1!$B$8763+유형화!$F$72*hourly1!C8466/hourly1!$C$8763+유형화!$F$73*hourly1!D8466/hourly1!$D$8763+유형화!$F$74*hourly1!E8466/hourly1!$E$8763</f>
        <v>415.5966320710657</v>
      </c>
      <c r="C8465" s="441">
        <f>hourly1!$F8466*유형화!$G$71/hourly1!$F$8763+유형화!$G$72*hourly1!$G8466/hourly1!$F$8763+유형화!$G$74*hourly1!I8466/hourly1!$I$8763</f>
        <v>3.4737380124428117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443">
        <f>유형화!$F$71*hourly1!B8467/hourly1!$B$8763+유형화!$F$72*hourly1!C8467/hourly1!$C$8763+유형화!$F$73*hourly1!D8467/hourly1!$D$8763+유형화!$F$74*hourly1!E8467/hourly1!$E$8763</f>
        <v>360.42787715805144</v>
      </c>
      <c r="C8466" s="441">
        <f>hourly1!$F8467*유형화!$G$71/hourly1!$F$8763+유형화!$G$72*hourly1!$G8467/hourly1!$F$8763+유형화!$G$74*hourly1!I8467/hourly1!$I$8763</f>
        <v>3.6812630488622009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443">
        <f>유형화!$F$71*hourly1!B8468/hourly1!$B$8763+유형화!$F$72*hourly1!C8468/hourly1!$C$8763+유형화!$F$73*hourly1!D8468/hourly1!$D$8763+유형화!$F$74*hourly1!E8468/hourly1!$E$8763</f>
        <v>212.90149872216497</v>
      </c>
      <c r="C8467" s="441">
        <f>hourly1!$F8468*유형화!$G$71/hourly1!$F$8763+유형화!$G$72*hourly1!$G8468/hourly1!$F$8763+유형화!$G$74*hourly1!I8468/hourly1!$I$8763</f>
        <v>3.907945615779842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443">
        <f>유형화!$F$71*hourly1!B8469/hourly1!$B$8763+유형화!$F$72*hourly1!C8469/hourly1!$C$8763+유형화!$F$73*hourly1!D8469/hourly1!$D$8763+유형화!$F$74*hourly1!E8469/hourly1!$E$8763</f>
        <v>152.97424577024253</v>
      </c>
      <c r="C8468" s="441">
        <f>hourly1!$F8469*유형화!$G$71/hourly1!$F$8763+유형화!$G$72*hourly1!$G8469/hourly1!$F$8763+유형화!$G$74*hourly1!I8469/hourly1!$I$8763</f>
        <v>3.5161663065018129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443">
        <f>유형화!$F$71*hourly1!B8470/hourly1!$B$8763+유형화!$F$72*hourly1!C8470/hourly1!$C$8763+유형화!$F$73*hourly1!D8470/hourly1!$D$8763+유형화!$F$74*hourly1!E8470/hourly1!$E$8763</f>
        <v>161.45164138253182</v>
      </c>
      <c r="C8469" s="441">
        <f>hourly1!$F8470*유형화!$G$71/hourly1!$F$8763+유형화!$G$72*hourly1!$G8470/hourly1!$F$8763+유형화!$G$74*hourly1!I8470/hourly1!$I$8763</f>
        <v>3.4127828565353959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443">
        <f>유형화!$F$71*hourly1!B8471/hourly1!$B$8763+유형화!$F$72*hourly1!C8471/hourly1!$C$8763+유형화!$F$73*hourly1!D8471/hourly1!$D$8763+유형화!$F$74*hourly1!E8471/hourly1!$E$8763</f>
        <v>87.22298751000028</v>
      </c>
      <c r="C8470" s="441">
        <f>hourly1!$F8471*유형화!$G$71/hourly1!$F$8763+유형화!$G$72*hourly1!$G8471/hourly1!$F$8763+유형화!$G$74*hourly1!I8471/hourly1!$I$8763</f>
        <v>4.065447470283349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443">
        <f>유형화!$F$71*hourly1!B8472/hourly1!$B$8763+유형화!$F$72*hourly1!C8472/hourly1!$C$8763+유형화!$F$73*hourly1!D8472/hourly1!$D$8763+유형화!$F$74*hourly1!E8472/hourly1!$E$8763</f>
        <v>85.340342459847491</v>
      </c>
      <c r="C8471" s="441">
        <f>hourly1!$F8472*유형화!$G$71/hourly1!$F$8763+유형화!$G$72*hourly1!$G8472/hourly1!$F$8763+유형화!$G$74*hourly1!I8472/hourly1!$I$8763</f>
        <v>0.39866983888545515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443">
        <f>유형화!$F$71*hourly1!B8473/hourly1!$B$8763+유형화!$F$72*hourly1!C8473/hourly1!$C$8763+유형화!$F$73*hourly1!D8473/hourly1!$D$8763+유형화!$F$74*hourly1!E8473/hourly1!$E$8763</f>
        <v>83.741325602165361</v>
      </c>
      <c r="C8472" s="441">
        <f>hourly1!$F8473*유형화!$G$71/hourly1!$F$8763+유형화!$G$72*hourly1!$G8473/hourly1!$F$8763+유형화!$G$74*hourly1!I8473/hourly1!$I$8763</f>
        <v>0.32028773151142181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443">
        <f>유형화!$F$71*hourly1!B8474/hourly1!$B$8763+유형화!$F$72*hourly1!C8474/hourly1!$C$8763+유형화!$F$73*hourly1!D8474/hourly1!$D$8763+유형화!$F$74*hourly1!E8474/hourly1!$E$8763</f>
        <v>83.137465145230692</v>
      </c>
      <c r="C8473" s="441">
        <f>hourly1!$F8474*유형화!$G$71/hourly1!$F$8763+유형화!$G$72*hourly1!$G8474/hourly1!$F$8763+유형화!$G$74*hourly1!I8474/hourly1!$I$8763</f>
        <v>0.31111896152590268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443">
        <f>유형화!$F$71*hourly1!B8475/hourly1!$B$8763+유형화!$F$72*hourly1!C8475/hourly1!$C$8763+유형화!$F$73*hourly1!D8475/hourly1!$D$8763+유형화!$F$74*hourly1!E8475/hourly1!$E$8763</f>
        <v>83.556816618279029</v>
      </c>
      <c r="C8474" s="441">
        <f>hourly1!$F8475*유형화!$G$71/hourly1!$F$8763+유형화!$G$72*hourly1!$G8475/hourly1!$F$8763+유형화!$G$74*hourly1!I8475/hourly1!$I$8763</f>
        <v>0.35015231772985234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443">
        <f>유형화!$F$71*hourly1!B8476/hourly1!$B$8763+유형화!$F$72*hourly1!C8476/hourly1!$C$8763+유형화!$F$73*hourly1!D8476/hourly1!$D$8763+유형화!$F$74*hourly1!E8476/hourly1!$E$8763</f>
        <v>83.598765037400071</v>
      </c>
      <c r="C8475" s="441">
        <f>hourly1!$F8476*유형화!$G$71/hourly1!$F$8763+유형화!$G$72*hourly1!$G8476/hourly1!$F$8763+유형화!$G$74*hourly1!I8476/hourly1!$I$8763</f>
        <v>0.63088773602974269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443">
        <f>유형화!$F$71*hourly1!B8477/hourly1!$B$8763+유형화!$F$72*hourly1!C8477/hourly1!$C$8763+유형화!$F$73*hourly1!D8477/hourly1!$D$8763+유형화!$F$74*hourly1!E8477/hourly1!$E$8763</f>
        <v>84.068724789652407</v>
      </c>
      <c r="C8476" s="441">
        <f>hourly1!$F8477*유형화!$G$71/hourly1!$F$8763+유형화!$G$72*hourly1!$G8477/hourly1!$F$8763+유형화!$G$74*hourly1!I8477/hourly1!$I$8763</f>
        <v>0.96239064653474493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443">
        <f>유형화!$F$71*hourly1!B8478/hourly1!$B$8763+유형화!$F$72*hourly1!C8478/hourly1!$C$8763+유형화!$F$73*hourly1!D8478/hourly1!$D$8763+유형화!$F$74*hourly1!E8478/hourly1!$E$8763</f>
        <v>84.391054546204828</v>
      </c>
      <c r="C8477" s="441">
        <f>hourly1!$F8478*유형화!$G$71/hourly1!$F$8763+유형화!$G$72*hourly1!$G8478/hourly1!$F$8763+유형화!$G$74*hourly1!I8478/hourly1!$I$8763</f>
        <v>1.2403748334909315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443">
        <f>유형화!$F$71*hourly1!B8479/hourly1!$B$8763+유형화!$F$72*hourly1!C8479/hourly1!$C$8763+유형화!$F$73*hourly1!D8479/hourly1!$D$8763+유형화!$F$74*hourly1!E8479/hourly1!$E$8763</f>
        <v>84.614751008577585</v>
      </c>
      <c r="C8478" s="441">
        <f>hourly1!$F8479*유형화!$G$71/hourly1!$F$8763+유형화!$G$72*hourly1!$G8479/hourly1!$F$8763+유형화!$G$74*hourly1!I8479/hourly1!$I$8763</f>
        <v>1.4680175934279556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443">
        <f>유형화!$F$71*hourly1!B8480/hourly1!$B$8763+유형화!$F$72*hourly1!C8480/hourly1!$C$8763+유형화!$F$73*hourly1!D8480/hourly1!$D$8763+유형화!$F$74*hourly1!E8480/hourly1!$E$8763</f>
        <v>85.867451600726085</v>
      </c>
      <c r="C8479" s="441">
        <f>hourly1!$F8480*유형화!$G$71/hourly1!$F$8763+유형화!$G$72*hourly1!$G8480/hourly1!$F$8763+유형화!$G$74*hourly1!I8480/hourly1!$I$8763</f>
        <v>1.7364418745532977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443">
        <f>유형화!$F$71*hourly1!B8481/hourly1!$B$8763+유형화!$F$72*hourly1!C8481/hourly1!$C$8763+유형화!$F$73*hourly1!D8481/hourly1!$D$8763+유형화!$F$74*hourly1!E8481/hourly1!$E$8763</f>
        <v>92.866801565518045</v>
      </c>
      <c r="C8480" s="441">
        <f>hourly1!$F8481*유형화!$G$71/hourly1!$F$8763+유형화!$G$72*hourly1!$G8481/hourly1!$F$8763+유형화!$G$74*hourly1!I8481/hourly1!$I$8763</f>
        <v>6.5510439681652066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443">
        <f>유형화!$F$71*hourly1!B8482/hourly1!$B$8763+유형화!$F$72*hourly1!C8482/hourly1!$C$8763+유형화!$F$73*hourly1!D8482/hourly1!$D$8763+유형화!$F$74*hourly1!E8482/hourly1!$E$8763</f>
        <v>228.43181782673213</v>
      </c>
      <c r="C8481" s="441">
        <f>hourly1!$F8482*유형화!$G$71/hourly1!$F$8763+유형화!$G$72*hourly1!$G8482/hourly1!$F$8763+유형화!$G$74*hourly1!I8482/hourly1!$I$8763</f>
        <v>6.7066375042319546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443">
        <f>유형화!$F$71*hourly1!B8483/hourly1!$B$8763+유형화!$F$72*hourly1!C8483/hourly1!$C$8763+유형화!$F$73*hourly1!D8483/hourly1!$D$8763+유형화!$F$74*hourly1!E8483/hourly1!$E$8763</f>
        <v>357.58773218683814</v>
      </c>
      <c r="C8482" s="441">
        <f>hourly1!$F8483*유형화!$G$71/hourly1!$F$8763+유형화!$G$72*hourly1!$G8483/hourly1!$F$8763+유형화!$G$74*hourly1!I8483/hourly1!$I$8763</f>
        <v>6.2706728216518073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443">
        <f>유형화!$F$71*hourly1!B8484/hourly1!$B$8763+유형화!$F$72*hourly1!C8484/hourly1!$C$8763+유형화!$F$73*hourly1!D8484/hourly1!$D$8763+유형화!$F$74*hourly1!E8484/hourly1!$E$8763</f>
        <v>431.93958788475675</v>
      </c>
      <c r="C8483" s="441">
        <f>hourly1!$F8484*유형화!$G$71/hourly1!$F$8763+유형화!$G$72*hourly1!$G8484/hourly1!$F$8763+유형화!$G$74*hourly1!I8484/hourly1!$I$8763</f>
        <v>5.4608592246381704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443">
        <f>유형화!$F$71*hourly1!B8485/hourly1!$B$8763+유형화!$F$72*hourly1!C8485/hourly1!$C$8763+유형화!$F$73*hourly1!D8485/hourly1!$D$8763+유형화!$F$74*hourly1!E8485/hourly1!$E$8763</f>
        <v>505.43657194287749</v>
      </c>
      <c r="C8484" s="441">
        <f>hourly1!$F8485*유형화!$G$71/hourly1!$F$8763+유형화!$G$72*hourly1!$G8485/hourly1!$F$8763+유형화!$G$74*hourly1!I8485/hourly1!$I$8763</f>
        <v>4.8022432819195462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443">
        <f>유형화!$F$71*hourly1!B8486/hourly1!$B$8763+유형화!$F$72*hourly1!C8486/hourly1!$C$8763+유형화!$F$73*hourly1!D8486/hourly1!$D$8763+유형화!$F$74*hourly1!E8486/hourly1!$E$8763</f>
        <v>427.39164718665199</v>
      </c>
      <c r="C8485" s="441">
        <f>hourly1!$F8486*유형화!$G$71/hourly1!$F$8763+유형화!$G$72*hourly1!$G8486/hourly1!$F$8763+유형화!$G$74*hourly1!I8486/hourly1!$I$8763</f>
        <v>4.3399138602802108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443">
        <f>유형화!$F$71*hourly1!B8487/hourly1!$B$8763+유형화!$F$72*hourly1!C8487/hourly1!$C$8763+유형화!$F$73*hourly1!D8487/hourly1!$D$8763+유형화!$F$74*hourly1!E8487/hourly1!$E$8763</f>
        <v>257.0524583026621</v>
      </c>
      <c r="C8486" s="441">
        <f>hourly1!$F8487*유형화!$G$71/hourly1!$F$8763+유형화!$G$72*hourly1!$G8487/hourly1!$F$8763+유형화!$G$74*hourly1!I8487/hourly1!$I$8763</f>
        <v>3.1161989776299759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443">
        <f>유형화!$F$71*hourly1!B8488/hourly1!$B$8763+유형화!$F$72*hourly1!C8488/hourly1!$C$8763+유형화!$F$73*hourly1!D8488/hourly1!$D$8763+유형화!$F$74*hourly1!E8488/hourly1!$E$8763</f>
        <v>339.86509145921798</v>
      </c>
      <c r="C8487" s="441">
        <f>hourly1!$F8488*유형화!$G$71/hourly1!$F$8763+유형화!$G$72*hourly1!$G8488/hourly1!$F$8763+유형화!$G$74*hourly1!I8488/hourly1!$I$8763</f>
        <v>3.2038859945201907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443">
        <f>유형화!$F$71*hourly1!B8489/hourly1!$B$8763+유형화!$F$72*hourly1!C8489/hourly1!$C$8763+유형화!$F$73*hourly1!D8489/hourly1!$D$8763+유형화!$F$74*hourly1!E8489/hourly1!$E$8763</f>
        <v>487.28799712793881</v>
      </c>
      <c r="C8488" s="441">
        <f>hourly1!$F8489*유형화!$G$71/hourly1!$F$8763+유형화!$G$72*hourly1!$G8489/hourly1!$F$8763+유형화!$G$74*hourly1!I8489/hourly1!$I$8763</f>
        <v>2.9688802387375359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443">
        <f>유형화!$F$71*hourly1!B8490/hourly1!$B$8763+유형화!$F$72*hourly1!C8490/hourly1!$C$8763+유형화!$F$73*hourly1!D8490/hourly1!$D$8763+유형화!$F$74*hourly1!E8490/hourly1!$E$8763</f>
        <v>412.222557193424</v>
      </c>
      <c r="C8489" s="441">
        <f>hourly1!$F8490*유형화!$G$71/hourly1!$F$8763+유형화!$G$72*hourly1!$G8490/hourly1!$F$8763+유형화!$G$74*hourly1!I8490/hourly1!$I$8763</f>
        <v>2.9700709290201917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443">
        <f>유형화!$F$71*hourly1!B8491/hourly1!$B$8763+유형화!$F$72*hourly1!C8491/hourly1!$C$8763+유형화!$F$73*hourly1!D8491/hourly1!$D$8763+유형화!$F$74*hourly1!E8491/hourly1!$E$8763</f>
        <v>357.43628180404085</v>
      </c>
      <c r="C8490" s="441">
        <f>hourly1!$F8491*유형화!$G$71/hourly1!$F$8763+유형화!$G$72*hourly1!$G8491/hourly1!$F$8763+유형화!$G$74*hourly1!I8491/hourly1!$I$8763</f>
        <v>3.2395264140292337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443">
        <f>유형화!$F$71*hourly1!B8492/hourly1!$B$8763+유형화!$F$72*hourly1!C8492/hourly1!$C$8763+유형화!$F$73*hourly1!D8492/hourly1!$D$8763+유형화!$F$74*hourly1!E8492/hourly1!$E$8763</f>
        <v>210.29242555119473</v>
      </c>
      <c r="C8491" s="441">
        <f>hourly1!$F8492*유형화!$G$71/hourly1!$F$8763+유형화!$G$72*hourly1!$G8492/hourly1!$F$8763+유형화!$G$74*hourly1!I8492/hourly1!$I$8763</f>
        <v>3.5080037562188657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443">
        <f>유형화!$F$71*hourly1!B8493/hourly1!$B$8763+유형화!$F$72*hourly1!C8493/hourly1!$C$8763+유형화!$F$73*hourly1!D8493/hourly1!$D$8763+유형화!$F$74*hourly1!E8493/hourly1!$E$8763</f>
        <v>151.8482696221493</v>
      </c>
      <c r="C8492" s="441">
        <f>hourly1!$F8493*유형화!$G$71/hourly1!$F$8763+유형화!$G$72*hourly1!$G8493/hourly1!$F$8763+유형화!$G$74*hourly1!I8493/hourly1!$I$8763</f>
        <v>3.1990624708908317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443">
        <f>유형화!$F$71*hourly1!B8494/hourly1!$B$8763+유형화!$F$72*hourly1!C8494/hourly1!$C$8763+유형화!$F$73*hourly1!D8494/hourly1!$D$8763+유형화!$F$74*hourly1!E8494/hourly1!$E$8763</f>
        <v>160.73810588318426</v>
      </c>
      <c r="C8493" s="441">
        <f>hourly1!$F8494*유형화!$G$71/hourly1!$F$8763+유형화!$G$72*hourly1!$G8494/hourly1!$F$8763+유형화!$G$74*hourly1!I8494/hourly1!$I$8763</f>
        <v>3.2073027025718979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443">
        <f>유형화!$F$71*hourly1!B8495/hourly1!$B$8763+유형화!$F$72*hourly1!C8495/hourly1!$C$8763+유형화!$F$73*hourly1!D8495/hourly1!$D$8763+유형화!$F$74*hourly1!E8495/hourly1!$E$8763</f>
        <v>86.983421747376937</v>
      </c>
      <c r="C8494" s="441">
        <f>hourly1!$F8495*유형화!$G$71/hourly1!$F$8763+유형화!$G$72*hourly1!$G8495/hourly1!$F$8763+유형화!$G$74*hourly1!I8495/hourly1!$I$8763</f>
        <v>3.9489944434497524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443">
        <f>유형화!$F$71*hourly1!B8496/hourly1!$B$8763+유형화!$F$72*hourly1!C8496/hourly1!$C$8763+유형화!$F$73*hourly1!D8496/hourly1!$D$8763+유형화!$F$74*hourly1!E8496/hourly1!$E$8763</f>
        <v>85.375000859916767</v>
      </c>
      <c r="C8495" s="441">
        <f>hourly1!$F8496*유형화!$G$71/hourly1!$F$8763+유형화!$G$72*hourly1!$G8496/hourly1!$F$8763+유형화!$G$74*hourly1!I8496/hourly1!$I$8763</f>
        <v>0.39873727191801522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443">
        <f>유형화!$F$71*hourly1!B8497/hourly1!$B$8763+유형화!$F$72*hourly1!C8497/hourly1!$C$8763+유형화!$F$73*hourly1!D8497/hourly1!$D$8763+유형화!$F$74*hourly1!E8497/hourly1!$E$8763</f>
        <v>83.964268414974242</v>
      </c>
      <c r="C8496" s="441">
        <f>hourly1!$F8497*유형화!$G$71/hourly1!$F$8763+유형화!$G$72*hourly1!$G8497/hourly1!$F$8763+유형화!$G$74*hourly1!I8497/hourly1!$I$8763</f>
        <v>0.32165901133630276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443">
        <f>유형화!$F$71*hourly1!B8498/hourly1!$B$8763+유형화!$F$72*hourly1!C8498/hourly1!$C$8763+유형화!$F$73*hourly1!D8498/hourly1!$D$8763+유형화!$F$74*hourly1!E8498/hourly1!$E$8763</f>
        <v>83.661962582274768</v>
      </c>
      <c r="C8497" s="441">
        <f>hourly1!$F8498*유형화!$G$71/hourly1!$F$8763+유형화!$G$72*hourly1!$G8498/hourly1!$F$8763+유형화!$G$74*hourly1!I8498/hourly1!$I$8763</f>
        <v>0.34450443740569797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443">
        <f>유형화!$F$71*hourly1!B8499/hourly1!$B$8763+유형화!$F$72*hourly1!C8499/hourly1!$C$8763+유형화!$F$73*hourly1!D8499/hourly1!$D$8763+유형화!$F$74*hourly1!E8499/hourly1!$E$8763</f>
        <v>83.571576773888353</v>
      </c>
      <c r="C8498" s="441">
        <f>hourly1!$F8499*유형화!$G$71/hourly1!$F$8763+유형화!$G$72*hourly1!$G8499/hourly1!$F$8763+유형화!$G$74*hourly1!I8499/hourly1!$I$8763</f>
        <v>0.66727731712533267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443">
        <f>유형화!$F$71*hourly1!B8500/hourly1!$B$8763+유형화!$F$72*hourly1!C8500/hourly1!$C$8763+유형화!$F$73*hourly1!D8500/hourly1!$D$8763+유형화!$F$74*hourly1!E8500/hourly1!$E$8763</f>
        <v>83.818887589262403</v>
      </c>
      <c r="C8499" s="441">
        <f>hourly1!$F8500*유형화!$G$71/hourly1!$F$8763+유형화!$G$72*hourly1!$G8500/hourly1!$F$8763+유형화!$G$74*hourly1!I8500/hourly1!$I$8763</f>
        <v>1.2245789488199597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443">
        <f>유형화!$F$71*hourly1!B8501/hourly1!$B$8763+유형화!$F$72*hourly1!C8501/hourly1!$C$8763+유형화!$F$73*hourly1!D8501/hourly1!$D$8763+유형화!$F$74*hourly1!E8501/hourly1!$E$8763</f>
        <v>84.40981994635176</v>
      </c>
      <c r="C8500" s="441">
        <f>hourly1!$F8501*유형화!$G$71/hourly1!$F$8763+유형화!$G$72*hourly1!$G8501/hourly1!$F$8763+유형화!$G$74*hourly1!I8501/hourly1!$I$8763</f>
        <v>1.7319447219502306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443">
        <f>유형화!$F$71*hourly1!B8502/hourly1!$B$8763+유형화!$F$72*hourly1!C8502/hourly1!$C$8763+유형화!$F$73*hourly1!D8502/hourly1!$D$8763+유형화!$F$74*hourly1!E8502/hourly1!$E$8763</f>
        <v>84.653694309311888</v>
      </c>
      <c r="C8501" s="441">
        <f>hourly1!$F8502*유형화!$G$71/hourly1!$F$8763+유형화!$G$72*hourly1!$G8502/hourly1!$F$8763+유형화!$G$74*hourly1!I8502/hourly1!$I$8763</f>
        <v>2.0673075671570937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443">
        <f>유형화!$F$71*hourly1!B8503/hourly1!$B$8763+유형화!$F$72*hourly1!C8503/hourly1!$C$8763+유형화!$F$73*hourly1!D8503/hourly1!$D$8763+유형화!$F$74*hourly1!E8503/hourly1!$E$8763</f>
        <v>84.910480253479449</v>
      </c>
      <c r="C8502" s="441">
        <f>hourly1!$F8503*유형화!$G$71/hourly1!$F$8763+유형화!$G$72*hourly1!$G8503/hourly1!$F$8763+유형화!$G$74*hourly1!I8503/hourly1!$I$8763</f>
        <v>2.3853694733448854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443">
        <f>유형화!$F$71*hourly1!B8504/hourly1!$B$8763+유형화!$F$72*hourly1!C8504/hourly1!$C$8763+유형화!$F$73*hourly1!D8504/hourly1!$D$8763+유형화!$F$74*hourly1!E8504/hourly1!$E$8763</f>
        <v>86.13632437752176</v>
      </c>
      <c r="C8503" s="441">
        <f>hourly1!$F8504*유형화!$G$71/hourly1!$F$8763+유형화!$G$72*hourly1!$G8504/hourly1!$F$8763+유형화!$G$74*hourly1!I8504/hourly1!$I$8763</f>
        <v>2.5935619876324121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443">
        <f>유형화!$F$71*hourly1!B8505/hourly1!$B$8763+유형화!$F$72*hourly1!C8505/hourly1!$C$8763+유형화!$F$73*hourly1!D8505/hourly1!$D$8763+유형화!$F$74*hourly1!E8505/hourly1!$E$8763</f>
        <v>93.213001631527391</v>
      </c>
      <c r="C8504" s="441">
        <f>hourly1!$F8505*유형화!$G$71/hourly1!$F$8763+유형화!$G$72*hourly1!$G8505/hourly1!$F$8763+유형화!$G$74*hourly1!I8505/hourly1!$I$8763</f>
        <v>7.2590093082450569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443">
        <f>유형화!$F$71*hourly1!B8506/hourly1!$B$8763+유형화!$F$72*hourly1!C8506/hourly1!$C$8763+유형화!$F$73*hourly1!D8506/hourly1!$D$8763+유형화!$F$74*hourly1!E8506/hourly1!$E$8763</f>
        <v>157.71547148832849</v>
      </c>
      <c r="C8505" s="441">
        <f>hourly1!$F8506*유형화!$G$71/hourly1!$F$8763+유형화!$G$72*hourly1!$G8506/hourly1!$F$8763+유형화!$G$74*hourly1!I8506/hourly1!$I$8763</f>
        <v>7.5718087090384678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443">
        <f>유형화!$F$71*hourly1!B8507/hourly1!$B$8763+유형화!$F$72*hourly1!C8507/hourly1!$C$8763+유형화!$F$73*hourly1!D8507/hourly1!$D$8763+유형화!$F$74*hourly1!E8507/hourly1!$E$8763</f>
        <v>160.11027836747542</v>
      </c>
      <c r="C8506" s="441">
        <f>hourly1!$F8507*유형화!$G$71/hourly1!$F$8763+유형화!$G$72*hourly1!$G8507/hourly1!$F$8763+유형화!$G$74*hourly1!I8507/hourly1!$I$8763</f>
        <v>7.2284134495988352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443">
        <f>유형화!$F$71*hourly1!B8508/hourly1!$B$8763+유형화!$F$72*hourly1!C8508/hourly1!$C$8763+유형화!$F$73*hourly1!D8508/hourly1!$D$8763+유형화!$F$74*hourly1!E8508/hourly1!$E$8763</f>
        <v>163.04632983270389</v>
      </c>
      <c r="C8507" s="441">
        <f>hourly1!$F8508*유형화!$G$71/hourly1!$F$8763+유형화!$G$72*hourly1!$G8508/hourly1!$F$8763+유형화!$G$74*hourly1!I8508/hourly1!$I$8763</f>
        <v>6.5538694849989092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443">
        <f>유형화!$F$71*hourly1!B8509/hourly1!$B$8763+유형화!$F$72*hourly1!C8509/hourly1!$C$8763+유형화!$F$73*hourly1!D8509/hourly1!$D$8763+유형화!$F$74*hourly1!E8509/hourly1!$E$8763</f>
        <v>165.12801683111169</v>
      </c>
      <c r="C8508" s="441">
        <f>hourly1!$F8509*유형화!$G$71/hourly1!$F$8763+유형화!$G$72*hourly1!$G8509/hourly1!$F$8763+유형화!$G$74*hourly1!I8509/hourly1!$I$8763</f>
        <v>5.8976610592098204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443">
        <f>유형화!$F$71*hourly1!B8510/hourly1!$B$8763+유형화!$F$72*hourly1!C8510/hourly1!$C$8763+유형화!$F$73*hourly1!D8510/hourly1!$D$8763+유형화!$F$74*hourly1!E8510/hourly1!$E$8763</f>
        <v>161.28095338315904</v>
      </c>
      <c r="C8509" s="441">
        <f>hourly1!$F8510*유형화!$G$71/hourly1!$F$8763+유형화!$G$72*hourly1!$G8510/hourly1!$F$8763+유형화!$G$74*hourly1!I8510/hourly1!$I$8763</f>
        <v>5.3041390960543753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443">
        <f>유형화!$F$71*hourly1!B8511/hourly1!$B$8763+유형화!$F$72*hourly1!C8511/hourly1!$C$8763+유형화!$F$73*hourly1!D8511/hourly1!$D$8763+유형화!$F$74*hourly1!E8511/hourly1!$E$8763</f>
        <v>158.83744437088799</v>
      </c>
      <c r="C8510" s="441">
        <f>hourly1!$F8511*유형화!$G$71/hourly1!$F$8763+유형화!$G$72*hourly1!$G8511/hourly1!$F$8763+유형화!$G$74*hourly1!I8511/hourly1!$I$8763</f>
        <v>4.2235699876360027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443">
        <f>유형화!$F$71*hourly1!B8512/hourly1!$B$8763+유형화!$F$72*hourly1!C8512/hourly1!$C$8763+유형화!$F$73*hourly1!D8512/hourly1!$D$8763+유형화!$F$74*hourly1!E8512/hourly1!$E$8763</f>
        <v>151.00328361506433</v>
      </c>
      <c r="C8511" s="441">
        <f>hourly1!$F8512*유형화!$G$71/hourly1!$F$8763+유형화!$G$72*hourly1!$G8512/hourly1!$F$8763+유형화!$G$74*hourly1!I8512/hourly1!$I$8763</f>
        <v>4.3963997585440762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443">
        <f>유형화!$F$71*hourly1!B8513/hourly1!$B$8763+유형화!$F$72*hourly1!C8513/hourly1!$C$8763+유형화!$F$73*hourly1!D8513/hourly1!$D$8763+유형화!$F$74*hourly1!E8513/hourly1!$E$8763</f>
        <v>153.48763259428094</v>
      </c>
      <c r="C8512" s="441">
        <f>hourly1!$F8513*유형화!$G$71/hourly1!$F$8763+유형화!$G$72*hourly1!$G8513/hourly1!$F$8763+유형화!$G$74*hourly1!I8513/hourly1!$I$8763</f>
        <v>4.342429500498465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443">
        <f>유형화!$F$71*hourly1!B8514/hourly1!$B$8763+유형화!$F$72*hourly1!C8514/hourly1!$C$8763+유형화!$F$73*hourly1!D8514/hourly1!$D$8763+유형화!$F$74*hourly1!E8514/hourly1!$E$8763</f>
        <v>151.98130989302047</v>
      </c>
      <c r="C8513" s="441">
        <f>hourly1!$F8514*유형화!$G$71/hourly1!$F$8763+유형화!$G$72*hourly1!$G8514/hourly1!$F$8763+유형화!$G$74*hourly1!I8514/hourly1!$I$8763</f>
        <v>4.3364840537257816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443">
        <f>유형화!$F$71*hourly1!B8515/hourly1!$B$8763+유형화!$F$72*hourly1!C8515/hourly1!$C$8763+유형화!$F$73*hourly1!D8515/hourly1!$D$8763+유형화!$F$74*hourly1!E8515/hourly1!$E$8763</f>
        <v>151.07030872807036</v>
      </c>
      <c r="C8514" s="441">
        <f>hourly1!$F8515*유형화!$G$71/hourly1!$F$8763+유형화!$G$72*hourly1!$G8515/hourly1!$F$8763+유형화!$G$74*hourly1!I8515/hourly1!$I$8763</f>
        <v>4.6091279932482569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443">
        <f>유형화!$F$71*hourly1!B8516/hourly1!$B$8763+유형화!$F$72*hourly1!C8516/hourly1!$C$8763+유형화!$F$73*hourly1!D8516/hourly1!$D$8763+유형화!$F$74*hourly1!E8516/hourly1!$E$8763</f>
        <v>149.52329124919569</v>
      </c>
      <c r="C8515" s="441">
        <f>hourly1!$F8516*유형화!$G$71/hourly1!$F$8763+유형화!$G$72*hourly1!$G8516/hourly1!$F$8763+유형화!$G$74*hourly1!I8516/hourly1!$I$8763</f>
        <v>4.7548604185627097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443">
        <f>유형화!$F$71*hourly1!B8517/hourly1!$B$8763+유형화!$F$72*hourly1!C8517/hourly1!$C$8763+유형화!$F$73*hourly1!D8517/hourly1!$D$8763+유형화!$F$74*hourly1!E8517/hourly1!$E$8763</f>
        <v>156.08005458268715</v>
      </c>
      <c r="C8516" s="441">
        <f>hourly1!$F8517*유형화!$G$71/hourly1!$F$8763+유형화!$G$72*hourly1!$G8517/hourly1!$F$8763+유형화!$G$74*hourly1!I8517/hourly1!$I$8763</f>
        <v>4.4084230318646966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443">
        <f>유형화!$F$71*hourly1!B8518/hourly1!$B$8763+유형화!$F$72*hourly1!C8518/hourly1!$C$8763+유형화!$F$73*hourly1!D8518/hourly1!$D$8763+유형화!$F$74*hourly1!E8518/hourly1!$E$8763</f>
        <v>164.78278667463914</v>
      </c>
      <c r="C8517" s="441">
        <f>hourly1!$F8518*유형화!$G$71/hourly1!$F$8763+유형화!$G$72*hourly1!$G8518/hourly1!$F$8763+유형화!$G$74*hourly1!I8518/hourly1!$I$8763</f>
        <v>4.293576997263858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443">
        <f>유형화!$F$71*hourly1!B8519/hourly1!$B$8763+유형화!$F$72*hourly1!C8519/hourly1!$C$8763+유형화!$F$73*hourly1!D8519/hourly1!$D$8763+유형화!$F$74*hourly1!E8519/hourly1!$E$8763</f>
        <v>89.262349010028686</v>
      </c>
      <c r="C8518" s="441">
        <f>hourly1!$F8519*유형화!$G$71/hourly1!$F$8763+유형화!$G$72*hourly1!$G8519/hourly1!$F$8763+유형화!$G$74*hourly1!I8519/hourly1!$I$8763</f>
        <v>4.9346222688331549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443">
        <f>유형화!$F$71*hourly1!B8520/hourly1!$B$8763+유형화!$F$72*hourly1!C8520/hourly1!$C$8763+유형화!$F$73*hourly1!D8520/hourly1!$D$8763+유형화!$F$74*hourly1!E8520/hourly1!$E$8763</f>
        <v>87.476175843985601</v>
      </c>
      <c r="C8519" s="441">
        <f>hourly1!$F8520*유형화!$G$71/hourly1!$F$8763+유형화!$G$72*hourly1!$G8520/hourly1!$F$8763+유형화!$G$74*hourly1!I8520/hourly1!$I$8763</f>
        <v>0.41594955347882384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443">
        <f>유형화!$F$71*hourly1!B8521/hourly1!$B$8763+유형화!$F$72*hourly1!C8521/hourly1!$C$8763+유형화!$F$73*hourly1!D8521/hourly1!$D$8763+유형화!$F$74*hourly1!E8521/hourly1!$E$8763</f>
        <v>85.718650841238272</v>
      </c>
      <c r="C8520" s="441">
        <f>hourly1!$F8521*유형화!$G$71/hourly1!$F$8763+유형화!$G$72*hourly1!$G8521/hourly1!$F$8763+유형화!$G$74*hourly1!I8521/hourly1!$I$8763</f>
        <v>0.72569791275499906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443">
        <f>유형화!$F$71*hourly1!B8522/hourly1!$B$8763+유형화!$F$72*hourly1!C8522/hourly1!$C$8763+유형화!$F$73*hourly1!D8522/hourly1!$D$8763+유형화!$F$74*hourly1!E8522/hourly1!$E$8763</f>
        <v>84.962809128857586</v>
      </c>
      <c r="C8521" s="441">
        <f>hourly1!$F8522*유형화!$G$71/hourly1!$F$8763+유형화!$G$72*hourly1!$G8522/hourly1!$F$8763+유형화!$G$74*hourly1!I8522/hourly1!$I$8763</f>
        <v>1.218195005411979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443">
        <f>유형화!$F$71*hourly1!B8523/hourly1!$B$8763+유형화!$F$72*hourly1!C8523/hourly1!$C$8763+유형화!$F$73*hourly1!D8523/hourly1!$D$8763+유형화!$F$74*hourly1!E8523/hourly1!$E$8763</f>
        <v>84.970127587515535</v>
      </c>
      <c r="C8522" s="441">
        <f>hourly1!$F8523*유형화!$G$71/hourly1!$F$8763+유형화!$G$72*hourly1!$G8523/hourly1!$F$8763+유형화!$G$74*hourly1!I8523/hourly1!$I$8763</f>
        <v>1.5221131968677111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443">
        <f>유형화!$F$71*hourly1!B8524/hourly1!$B$8763+유형화!$F$72*hourly1!C8524/hourly1!$C$8763+유형화!$F$73*hourly1!D8524/hourly1!$D$8763+유형화!$F$74*hourly1!E8524/hourly1!$E$8763</f>
        <v>84.759333226481473</v>
      </c>
      <c r="C8523" s="441">
        <f>hourly1!$F8524*유형화!$G$71/hourly1!$F$8763+유형화!$G$72*hourly1!$G8524/hourly1!$F$8763+유형화!$G$74*hourly1!I8524/hourly1!$I$8763</f>
        <v>1.8381869201368857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443">
        <f>유형화!$F$71*hourly1!B8525/hourly1!$B$8763+유형화!$F$72*hourly1!C8525/hourly1!$C$8763+유형화!$F$73*hourly1!D8525/hourly1!$D$8763+유형화!$F$74*hourly1!E8525/hourly1!$E$8763</f>
        <v>84.815510928563128</v>
      </c>
      <c r="C8524" s="441">
        <f>hourly1!$F8525*유형화!$G$71/hourly1!$F$8763+유형화!$G$72*hourly1!$G8525/hourly1!$F$8763+유형화!$G$74*hourly1!I8525/hourly1!$I$8763</f>
        <v>2.1110110853543085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443">
        <f>유형화!$F$71*hourly1!B8526/hourly1!$B$8763+유형화!$F$72*hourly1!C8526/hourly1!$C$8763+유형화!$F$73*hourly1!D8526/hourly1!$D$8763+유형화!$F$74*hourly1!E8526/hourly1!$E$8763</f>
        <v>84.797556057192452</v>
      </c>
      <c r="C8525" s="441">
        <f>hourly1!$F8526*유형화!$G$71/hourly1!$F$8763+유형화!$G$72*hourly1!$G8526/hourly1!$F$8763+유형화!$G$74*hourly1!I8526/hourly1!$I$8763</f>
        <v>2.3179690051185697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443">
        <f>유형화!$F$71*hourly1!B8527/hourly1!$B$8763+유형화!$F$72*hourly1!C8527/hourly1!$C$8763+유형화!$F$73*hourly1!D8527/hourly1!$D$8763+유형화!$F$74*hourly1!E8527/hourly1!$E$8763</f>
        <v>84.89960684404852</v>
      </c>
      <c r="C8526" s="441">
        <f>hourly1!$F8527*유형화!$G$71/hourly1!$F$8763+유형화!$G$72*hourly1!$G8527/hourly1!$F$8763+유형화!$G$74*hourly1!I8527/hourly1!$I$8763</f>
        <v>2.5723273135511935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443">
        <f>유형화!$F$71*hourly1!B8528/hourly1!$B$8763+유형화!$F$72*hourly1!C8528/hourly1!$C$8763+유형화!$F$73*hourly1!D8528/hourly1!$D$8763+유형화!$F$74*hourly1!E8528/hourly1!$E$8763</f>
        <v>85.890032648035998</v>
      </c>
      <c r="C8527" s="441">
        <f>hourly1!$F8528*유형화!$G$71/hourly1!$F$8763+유형화!$G$72*hourly1!$G8528/hourly1!$F$8763+유형화!$G$74*hourly1!I8528/hourly1!$I$8763</f>
        <v>2.6575359239299754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443">
        <f>유형화!$F$71*hourly1!B8529/hourly1!$B$8763+유형화!$F$72*hourly1!C8529/hourly1!$C$8763+유형화!$F$73*hourly1!D8529/hourly1!$D$8763+유형화!$F$74*hourly1!E8529/hourly1!$E$8763</f>
        <v>92.730689610322571</v>
      </c>
      <c r="C8528" s="441">
        <f>hourly1!$F8529*유형화!$G$71/hourly1!$F$8763+유형화!$G$72*hourly1!$G8529/hourly1!$F$8763+유형화!$G$74*hourly1!I8529/hourly1!$I$8763</f>
        <v>7.2126110156765542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443">
        <f>유형화!$F$71*hourly1!B8530/hourly1!$B$8763+유형화!$F$72*hourly1!C8530/hourly1!$C$8763+유형화!$F$73*hourly1!D8530/hourly1!$D$8763+유형화!$F$74*hourly1!E8530/hourly1!$E$8763</f>
        <v>87.922364825402653</v>
      </c>
      <c r="C8529" s="441">
        <f>hourly1!$F8530*유형화!$G$71/hourly1!$F$8763+유형화!$G$72*hourly1!$G8530/hourly1!$F$8763+유형화!$G$74*hourly1!I8530/hourly1!$I$8763</f>
        <v>7.4805248796839816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443">
        <f>유형화!$F$71*hourly1!B8531/hourly1!$B$8763+유형화!$F$72*hourly1!C8531/hourly1!$C$8763+유형화!$F$73*hourly1!D8531/hourly1!$D$8763+유형화!$F$74*hourly1!E8531/hourly1!$E$8763</f>
        <v>90.774916645946064</v>
      </c>
      <c r="C8530" s="441">
        <f>hourly1!$F8531*유형화!$G$71/hourly1!$F$8763+유형화!$G$72*hourly1!$G8531/hourly1!$F$8763+유형화!$G$74*hourly1!I8531/hourly1!$I$8763</f>
        <v>7.0216608003519143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443">
        <f>유형화!$F$71*hourly1!B8532/hourly1!$B$8763+유형화!$F$72*hourly1!C8532/hourly1!$C$8763+유형화!$F$73*hourly1!D8532/hourly1!$D$8763+유형화!$F$74*hourly1!E8532/hourly1!$E$8763</f>
        <v>94.47901759564202</v>
      </c>
      <c r="C8531" s="441">
        <f>hourly1!$F8532*유형화!$G$71/hourly1!$F$8763+유형화!$G$72*hourly1!$G8532/hourly1!$F$8763+유형화!$G$74*hourly1!I8532/hourly1!$I$8763</f>
        <v>6.2902387101008426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443">
        <f>유형화!$F$71*hourly1!B8533/hourly1!$B$8763+유형화!$F$72*hourly1!C8533/hourly1!$C$8763+유형화!$F$73*hourly1!D8533/hourly1!$D$8763+유형화!$F$74*hourly1!E8533/hourly1!$E$8763</f>
        <v>97.119623434444946</v>
      </c>
      <c r="C8532" s="441">
        <f>hourly1!$F8533*유형화!$G$71/hourly1!$F$8763+유형화!$G$72*hourly1!$G8533/hourly1!$F$8763+유형화!$G$74*hourly1!I8533/hourly1!$I$8763</f>
        <v>5.4852300805043646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443">
        <f>유형화!$F$71*hourly1!B8534/hourly1!$B$8763+유형화!$F$72*hourly1!C8534/hourly1!$C$8763+유형화!$F$73*hourly1!D8534/hourly1!$D$8763+유형화!$F$74*hourly1!E8534/hourly1!$E$8763</f>
        <v>94.099422576547809</v>
      </c>
      <c r="C8533" s="441">
        <f>hourly1!$F8534*유형화!$G$71/hourly1!$F$8763+유형화!$G$72*hourly1!$G8534/hourly1!$F$8763+유형화!$G$74*hourly1!I8534/hourly1!$I$8763</f>
        <v>4.7544686156639973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443">
        <f>유형화!$F$71*hourly1!B8535/hourly1!$B$8763+유형화!$F$72*hourly1!C8535/hourly1!$C$8763+유형화!$F$73*hourly1!D8535/hourly1!$D$8763+유형화!$F$74*hourly1!E8535/hourly1!$E$8763</f>
        <v>92.148639221278614</v>
      </c>
      <c r="C8534" s="441">
        <f>hourly1!$F8535*유형화!$G$71/hourly1!$F$8763+유형화!$G$72*hourly1!$G8535/hourly1!$F$8763+유형화!$G$74*hourly1!I8535/hourly1!$I$8763</f>
        <v>3.5106387383508513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443">
        <f>유형화!$F$71*hourly1!B8536/hourly1!$B$8763+유형화!$F$72*hourly1!C8536/hourly1!$C$8763+유형화!$F$73*hourly1!D8536/hourly1!$D$8763+유형화!$F$74*hourly1!E8536/hourly1!$E$8763</f>
        <v>84.742878473204613</v>
      </c>
      <c r="C8535" s="441">
        <f>hourly1!$F8536*유형화!$G$71/hourly1!$F$8763+유형화!$G$72*hourly1!$G8536/hourly1!$F$8763+유형화!$G$74*hourly1!I8536/hourly1!$I$8763</f>
        <v>3.6382379845932977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443">
        <f>유형화!$F$71*hourly1!B8537/hourly1!$B$8763+유형화!$F$72*hourly1!C8537/hourly1!$C$8763+유형화!$F$73*hourly1!D8537/hourly1!$D$8763+유형화!$F$74*hourly1!E8537/hourly1!$E$8763</f>
        <v>87.447553821461199</v>
      </c>
      <c r="C8536" s="441">
        <f>hourly1!$F8537*유형화!$G$71/hourly1!$F$8763+유형화!$G$72*hourly1!$G8537/hourly1!$F$8763+유형화!$G$74*hourly1!I8537/hourly1!$I$8763</f>
        <v>3.6090425135558521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443">
        <f>유형화!$F$71*hourly1!B8538/hourly1!$B$8763+유형화!$F$72*hourly1!C8538/hourly1!$C$8763+유형화!$F$73*hourly1!D8538/hourly1!$D$8763+유형화!$F$74*hourly1!E8538/hourly1!$E$8763</f>
        <v>86.132653369489248</v>
      </c>
      <c r="C8537" s="441">
        <f>hourly1!$F8538*유형화!$G$71/hourly1!$F$8763+유형화!$G$72*hourly1!$G8538/hourly1!$F$8763+유형화!$G$74*hourly1!I8538/hourly1!$I$8763</f>
        <v>3.6593957049710006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443">
        <f>유형화!$F$71*hourly1!B8539/hourly1!$B$8763+유형화!$F$72*hourly1!C8539/hourly1!$C$8763+유형화!$F$73*hourly1!D8539/hourly1!$D$8763+유형화!$F$74*hourly1!E8539/hourly1!$E$8763</f>
        <v>85.251418992344767</v>
      </c>
      <c r="C8538" s="441">
        <f>hourly1!$F8539*유형화!$G$71/hourly1!$F$8763+유형화!$G$72*hourly1!$G8539/hourly1!$F$8763+유형화!$G$74*hourly1!I8539/hourly1!$I$8763</f>
        <v>3.8566661297852463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443">
        <f>유형화!$F$71*hourly1!B8540/hourly1!$B$8763+유형화!$F$72*hourly1!C8540/hourly1!$C$8763+유형화!$F$73*hourly1!D8540/hourly1!$D$8763+유형화!$F$74*hourly1!E8540/hourly1!$E$8763</f>
        <v>83.948531832885905</v>
      </c>
      <c r="C8539" s="441">
        <f>hourly1!$F8540*유형화!$G$71/hourly1!$F$8763+유형화!$G$72*hourly1!$G8540/hourly1!$F$8763+유형화!$G$74*hourly1!I8540/hourly1!$I$8763</f>
        <v>4.1725638722446297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443">
        <f>유형화!$F$71*hourly1!B8541/hourly1!$B$8763+유형화!$F$72*hourly1!C8541/hourly1!$C$8763+유형화!$F$73*hourly1!D8541/hourly1!$D$8763+유형화!$F$74*hourly1!E8541/hourly1!$E$8763</f>
        <v>90.477836726606995</v>
      </c>
      <c r="C8540" s="441">
        <f>hourly1!$F8541*유형화!$G$71/hourly1!$F$8763+유형화!$G$72*hourly1!$G8541/hourly1!$F$8763+유형화!$G$74*hourly1!I8541/hourly1!$I$8763</f>
        <v>3.8575505819254325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443">
        <f>유형화!$F$71*hourly1!B8542/hourly1!$B$8763+유형화!$F$72*hourly1!C8542/hourly1!$C$8763+유형화!$F$73*hourly1!D8542/hourly1!$D$8763+유형화!$F$74*hourly1!E8542/hourly1!$E$8763</f>
        <v>99.106038090620046</v>
      </c>
      <c r="C8541" s="441">
        <f>hourly1!$F8542*유형화!$G$71/hourly1!$F$8763+유형화!$G$72*hourly1!$G8542/hourly1!$F$8763+유형화!$G$74*hourly1!I8542/hourly1!$I$8763</f>
        <v>3.8701206570937101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443">
        <f>유형화!$F$71*hourly1!B8543/hourly1!$B$8763+유형화!$F$72*hourly1!C8543/hourly1!$C$8763+유형화!$F$73*hourly1!D8543/hourly1!$D$8763+유형화!$F$74*hourly1!E8543/hourly1!$E$8763</f>
        <v>88.515103097484669</v>
      </c>
      <c r="C8542" s="441">
        <f>hourly1!$F8543*유형화!$G$71/hourly1!$F$8763+유형화!$G$72*hourly1!$G8543/hourly1!$F$8763+유형화!$G$74*hourly1!I8543/hourly1!$I$8763</f>
        <v>4.5195642519950541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443">
        <f>유형화!$F$71*hourly1!B8544/hourly1!$B$8763+유형화!$F$72*hourly1!C8544/hourly1!$C$8763+유형화!$F$73*hourly1!D8544/hourly1!$D$8763+유형화!$F$74*hourly1!E8544/hourly1!$E$8763</f>
        <v>86.860903923937315</v>
      </c>
      <c r="C8543" s="441">
        <f>hourly1!$F8544*유형화!$G$71/hourly1!$F$8763+유형화!$G$72*hourly1!$G8544/hourly1!$F$8763+유형화!$G$74*hourly1!I8544/hourly1!$I$8763</f>
        <v>0.36516392955002813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443">
        <f>유형화!$F$71*hourly1!B8545/hourly1!$B$8763+유형화!$F$72*hourly1!C8545/hourly1!$C$8763+유형화!$F$73*hourly1!D8545/hourly1!$D$8763+유형화!$F$74*hourly1!E8545/hourly1!$E$8763</f>
        <v>85.111332531052724</v>
      </c>
      <c r="C8544" s="441">
        <f>hourly1!$F8545*유형화!$G$71/hourly1!$F$8763+유형화!$G$72*hourly1!$G8545/hourly1!$F$8763+유형화!$G$74*hourly1!I8545/hourly1!$I$8763</f>
        <v>0.43551926232447968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443">
        <f>유형화!$F$71*hourly1!B8546/hourly1!$B$8763+유형화!$F$72*hourly1!C8546/hourly1!$C$8763+유형화!$F$73*hourly1!D8546/hourly1!$D$8763+유형화!$F$74*hourly1!E8546/hourly1!$E$8763</f>
        <v>84.427684758969505</v>
      </c>
      <c r="C8545" s="441">
        <f>hourly1!$F8546*유형화!$G$71/hourly1!$F$8763+유형화!$G$72*hourly1!$G8546/hourly1!$F$8763+유형화!$G$74*hourly1!I8546/hourly1!$I$8763</f>
        <v>0.88593680855758739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443">
        <f>유형화!$F$71*hourly1!B8547/hourly1!$B$8763+유형화!$F$72*hourly1!C8547/hourly1!$C$8763+유형화!$F$73*hourly1!D8547/hourly1!$D$8763+유형화!$F$74*hourly1!E8547/hourly1!$E$8763</f>
        <v>102.64021896167719</v>
      </c>
      <c r="C8546" s="441">
        <f>hourly1!$F8547*유형화!$G$71/hourly1!$F$8763+유형화!$G$72*hourly1!$G8547/hourly1!$F$8763+유형화!$G$74*hourly1!I8547/hourly1!$I$8763</f>
        <v>1.4338896871366209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443">
        <f>유형화!$F$71*hourly1!B8548/hourly1!$B$8763+유형화!$F$72*hourly1!C8548/hourly1!$C$8763+유형화!$F$73*hourly1!D8548/hourly1!$D$8763+유형화!$F$74*hourly1!E8548/hourly1!$E$8763</f>
        <v>102.76879916116842</v>
      </c>
      <c r="C8547" s="441">
        <f>hourly1!$F8548*유형화!$G$71/hourly1!$F$8763+유형화!$G$72*hourly1!$G8548/hourly1!$F$8763+유형화!$G$74*hourly1!I8548/hourly1!$I$8763</f>
        <v>1.9106513544153101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443">
        <f>유형화!$F$71*hourly1!B8549/hourly1!$B$8763+유형화!$F$72*hourly1!C8549/hourly1!$C$8763+유형화!$F$73*hourly1!D8549/hourly1!$D$8763+유형화!$F$74*hourly1!E8549/hourly1!$E$8763</f>
        <v>103.45893360456108</v>
      </c>
      <c r="C8548" s="441">
        <f>hourly1!$F8549*유형화!$G$71/hourly1!$F$8763+유형화!$G$72*hourly1!$G8549/hourly1!$F$8763+유형화!$G$74*hourly1!I8549/hourly1!$I$8763</f>
        <v>2.3976311879281171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443">
        <f>유형화!$F$71*hourly1!B8550/hourly1!$B$8763+유형화!$F$72*hourly1!C8550/hourly1!$C$8763+유형화!$F$73*hourly1!D8550/hourly1!$D$8763+유형화!$F$74*hourly1!E8550/hourly1!$E$8763</f>
        <v>103.49405177826367</v>
      </c>
      <c r="C8549" s="441">
        <f>hourly1!$F8550*유형화!$G$71/hourly1!$F$8763+유형화!$G$72*hourly1!$G8550/hourly1!$F$8763+유형화!$G$74*hourly1!I8550/hourly1!$I$8763</f>
        <v>2.7182797451984846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443">
        <f>유형화!$F$71*hourly1!B8551/hourly1!$B$8763+유형화!$F$72*hourly1!C8551/hourly1!$C$8763+유형화!$F$73*hourly1!D8551/hourly1!$D$8763+유형화!$F$74*hourly1!E8551/hourly1!$E$8763</f>
        <v>103.80935221215428</v>
      </c>
      <c r="C8550" s="441">
        <f>hourly1!$F8551*유형화!$G$71/hourly1!$F$8763+유형화!$G$72*hourly1!$G8551/hourly1!$F$8763+유형화!$G$74*hourly1!I8551/hourly1!$I$8763</f>
        <v>3.0553524301410087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443">
        <f>유형화!$F$71*hourly1!B8552/hourly1!$B$8763+유형화!$F$72*hourly1!C8552/hourly1!$C$8763+유형화!$F$73*hourly1!D8552/hourly1!$D$8763+유형화!$F$74*hourly1!E8552/hourly1!$E$8763</f>
        <v>104.8744130226367</v>
      </c>
      <c r="C8551" s="441">
        <f>hourly1!$F8552*유형화!$G$71/hourly1!$F$8763+유형화!$G$72*hourly1!$G8552/hourly1!$F$8763+유형화!$G$74*hourly1!I8552/hourly1!$I$8763</f>
        <v>3.3782633292690116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443">
        <f>유형화!$F$71*hourly1!B8553/hourly1!$B$8763+유형화!$F$72*hourly1!C8553/hourly1!$C$8763+유형화!$F$73*hourly1!D8553/hourly1!$D$8763+유형화!$F$74*hourly1!E8553/hourly1!$E$8763</f>
        <v>111.60175237408407</v>
      </c>
      <c r="C8552" s="441">
        <f>hourly1!$F8553*유형화!$G$71/hourly1!$F$8763+유형화!$G$72*hourly1!$G8553/hourly1!$F$8763+유형화!$G$74*hourly1!I8553/hourly1!$I$8763</f>
        <v>8.1675002329905002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443">
        <f>유형화!$F$71*hourly1!B8554/hourly1!$B$8763+유형화!$F$72*hourly1!C8554/hourly1!$C$8763+유형화!$F$73*hourly1!D8554/hourly1!$D$8763+유형화!$F$74*hourly1!E8554/hourly1!$E$8763</f>
        <v>235.62636512054462</v>
      </c>
      <c r="C8553" s="441">
        <f>hourly1!$F8554*유형화!$G$71/hourly1!$F$8763+유형화!$G$72*hourly1!$G8554/hourly1!$F$8763+유형화!$G$74*hourly1!I8554/hourly1!$I$8763</f>
        <v>8.3213038222748814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443">
        <f>유형화!$F$71*hourly1!B8555/hourly1!$B$8763+유형화!$F$72*hourly1!C8555/hourly1!$C$8763+유형화!$F$73*hourly1!D8555/hourly1!$D$8763+유형화!$F$74*hourly1!E8555/hourly1!$E$8763</f>
        <v>366.87433009106888</v>
      </c>
      <c r="C8554" s="441">
        <f>hourly1!$F8555*유형화!$G$71/hourly1!$F$8763+유형화!$G$72*hourly1!$G8555/hourly1!$F$8763+유형화!$G$74*hourly1!I8555/hourly1!$I$8763</f>
        <v>7.7471291966248756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443">
        <f>유형화!$F$71*hourly1!B8556/hourly1!$B$8763+유형화!$F$72*hourly1!C8556/hourly1!$C$8763+유형화!$F$73*hourly1!D8556/hourly1!$D$8763+유형화!$F$74*hourly1!E8556/hourly1!$E$8763</f>
        <v>444.16258934726426</v>
      </c>
      <c r="C8555" s="441">
        <f>hourly1!$F8556*유형화!$G$71/hourly1!$F$8763+유형화!$G$72*hourly1!$G8556/hourly1!$F$8763+유형화!$G$74*hourly1!I8556/hourly1!$I$8763</f>
        <v>6.8917425733557787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443">
        <f>유형화!$F$71*hourly1!B8557/hourly1!$B$8763+유형화!$F$72*hourly1!C8557/hourly1!$C$8763+유형화!$F$73*hourly1!D8557/hourly1!$D$8763+유형화!$F$74*hourly1!E8557/hourly1!$E$8763</f>
        <v>520.23746254817479</v>
      </c>
      <c r="C8556" s="441">
        <f>hourly1!$F8557*유형화!$G$71/hourly1!$F$8763+유형화!$G$72*hourly1!$G8557/hourly1!$F$8763+유형화!$G$74*hourly1!I8557/hourly1!$I$8763</f>
        <v>6.0924365831018044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443">
        <f>유형화!$F$71*hourly1!B8558/hourly1!$B$8763+유형화!$F$72*hourly1!C8558/hourly1!$C$8763+유형화!$F$73*hourly1!D8558/hourly1!$D$8763+유형화!$F$74*hourly1!E8558/hourly1!$E$8763</f>
        <v>442.67085878841959</v>
      </c>
      <c r="C8557" s="441">
        <f>hourly1!$F8558*유형화!$G$71/hourly1!$F$8763+유형화!$G$72*hourly1!$G8558/hourly1!$F$8763+유형화!$G$74*hourly1!I8558/hourly1!$I$8763</f>
        <v>5.402658271494059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443">
        <f>유형화!$F$71*hourly1!B8559/hourly1!$B$8763+유형화!$F$72*hourly1!C8559/hourly1!$C$8763+유형화!$F$73*hourly1!D8559/hourly1!$D$8763+유형화!$F$74*hourly1!E8559/hourly1!$E$8763</f>
        <v>272.85811071456283</v>
      </c>
      <c r="C8558" s="441">
        <f>hourly1!$F8559*유형화!$G$71/hourly1!$F$8763+유형화!$G$72*hourly1!$G8559/hourly1!$F$8763+유형화!$G$74*hourly1!I8559/hourly1!$I$8763</f>
        <v>4.3129713317118803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443">
        <f>유형화!$F$71*hourly1!B8560/hourly1!$B$8763+유형화!$F$72*hourly1!C8560/hourly1!$C$8763+유형화!$F$73*hourly1!D8560/hourly1!$D$8763+유형화!$F$74*hourly1!E8560/hourly1!$E$8763</f>
        <v>356.64684803455799</v>
      </c>
      <c r="C8559" s="441">
        <f>hourly1!$F8560*유형화!$G$71/hourly1!$F$8763+유형화!$G$72*hourly1!$G8560/hourly1!$F$8763+유형화!$G$74*hourly1!I8560/hourly1!$I$8763</f>
        <v>4.4933579077929746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443">
        <f>유형화!$F$71*hourly1!B8561/hourly1!$B$8763+유형화!$F$72*hourly1!C8561/hourly1!$C$8763+유형화!$F$73*hourly1!D8561/hourly1!$D$8763+유형화!$F$74*hourly1!E8561/hourly1!$E$8763</f>
        <v>505.02867086471429</v>
      </c>
      <c r="C8560" s="441">
        <f>hourly1!$F8561*유형화!$G$71/hourly1!$F$8763+유형화!$G$72*hourly1!$G8561/hourly1!$F$8763+유형화!$G$74*hourly1!I8561/hourly1!$I$8763</f>
        <v>4.372295966594602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443">
        <f>유형화!$F$71*hourly1!B8562/hourly1!$B$8763+유형화!$F$72*hourly1!C8562/hourly1!$C$8763+유형화!$F$73*hourly1!D8562/hourly1!$D$8763+유형화!$F$74*hourly1!E8562/hourly1!$E$8763</f>
        <v>429.53479300297545</v>
      </c>
      <c r="C8561" s="441">
        <f>hourly1!$F8562*유형화!$G$71/hourly1!$F$8763+유형화!$G$72*hourly1!$G8562/hourly1!$F$8763+유형화!$G$74*hourly1!I8562/hourly1!$I$8763</f>
        <v>4.4770930845961088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443">
        <f>유형화!$F$71*hourly1!B8563/hourly1!$B$8763+유형화!$F$72*hourly1!C8563/hourly1!$C$8763+유형화!$F$73*hourly1!D8563/hourly1!$D$8763+유형화!$F$74*hourly1!E8563/hourly1!$E$8763</f>
        <v>374.07037994407477</v>
      </c>
      <c r="C8562" s="441">
        <f>hourly1!$F8563*유형화!$G$71/hourly1!$F$8763+유형화!$G$72*hourly1!$G8563/hourly1!$F$8763+유형화!$G$74*hourly1!I8563/hourly1!$I$8763</f>
        <v>4.8209903320244685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443">
        <f>유형화!$F$71*hourly1!B8564/hourly1!$B$8763+유형화!$F$72*hourly1!C8564/hourly1!$C$8763+유형화!$F$73*hourly1!D8564/hourly1!$D$8763+유형화!$F$74*hourly1!E8564/hourly1!$E$8763</f>
        <v>225.49293054284871</v>
      </c>
      <c r="C8563" s="441">
        <f>hourly1!$F8564*유형화!$G$71/hourly1!$F$8763+유형화!$G$72*hourly1!$G8564/hourly1!$F$8763+유형화!$G$74*hourly1!I8564/hourly1!$I$8763</f>
        <v>5.0654099089478271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443">
        <f>유형화!$F$71*hourly1!B8565/hourly1!$B$8763+유형화!$F$72*hourly1!C8565/hourly1!$C$8763+유형화!$F$73*hourly1!D8565/hourly1!$D$8763+유형화!$F$74*hourly1!E8565/hourly1!$E$8763</f>
        <v>160.54569842487413</v>
      </c>
      <c r="C8564" s="441">
        <f>hourly1!$F8565*유형화!$G$71/hourly1!$F$8763+유형화!$G$72*hourly1!$G8565/hourly1!$F$8763+유형화!$G$74*hourly1!I8565/hourly1!$I$8763</f>
        <v>4.7660053038647883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443">
        <f>유형화!$F$71*hourly1!B8566/hourly1!$B$8763+유형화!$F$72*hourly1!C8566/hourly1!$C$8763+유형화!$F$73*hourly1!D8566/hourly1!$D$8763+유형화!$F$74*hourly1!E8566/hourly1!$E$8763</f>
        <v>169.34866590882075</v>
      </c>
      <c r="C8565" s="441">
        <f>hourly1!$F8566*유형화!$G$71/hourly1!$F$8763+유형화!$G$72*hourly1!$G8566/hourly1!$F$8763+유형화!$G$74*hourly1!I8566/hourly1!$I$8763</f>
        <v>4.7411900691653246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443">
        <f>유형화!$F$71*hourly1!B8567/hourly1!$B$8763+유형화!$F$72*hourly1!C8567/hourly1!$C$8763+유형화!$F$73*hourly1!D8567/hourly1!$D$8763+유형화!$F$74*hourly1!E8567/hourly1!$E$8763</f>
        <v>92.119486645936888</v>
      </c>
      <c r="C8566" s="441">
        <f>hourly1!$F8567*유형화!$G$71/hourly1!$F$8763+유형화!$G$72*hourly1!$G8567/hourly1!$F$8763+유형화!$G$74*hourly1!I8567/hourly1!$I$8763</f>
        <v>5.4534203059896962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443">
        <f>유형화!$F$71*hourly1!B8568/hourly1!$B$8763+유형화!$F$72*hourly1!C8568/hourly1!$C$8763+유형화!$F$73*hourly1!D8568/hourly1!$D$8763+유형화!$F$74*hourly1!E8568/hourly1!$E$8763</f>
        <v>90.813520970240987</v>
      </c>
      <c r="C8567" s="441">
        <f>hourly1!$F8568*유형화!$G$71/hourly1!$F$8763+유형화!$G$72*hourly1!$G8568/hourly1!$F$8763+유형화!$G$74*hourly1!I8568/hourly1!$I$8763</f>
        <v>0.71256569351133792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443">
        <f>유형화!$F$71*hourly1!B8569/hourly1!$B$8763+유형화!$F$72*hourly1!C8569/hourly1!$C$8763+유형화!$F$73*hourly1!D8569/hourly1!$D$8763+유형화!$F$74*hourly1!E8569/hourly1!$E$8763</f>
        <v>89.694626284087548</v>
      </c>
      <c r="C8568" s="441">
        <f>hourly1!$F8569*유형화!$G$71/hourly1!$F$8763+유형화!$G$72*hourly1!$G8569/hourly1!$F$8763+유형화!$G$74*hourly1!I8569/hourly1!$I$8763</f>
        <v>1.1799716945757786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443">
        <f>유형화!$F$71*hourly1!B8570/hourly1!$B$8763+유형화!$F$72*hourly1!C8570/hourly1!$C$8763+유형화!$F$73*hourly1!D8570/hourly1!$D$8763+유형화!$F$74*hourly1!E8570/hourly1!$E$8763</f>
        <v>89.575490474948936</v>
      </c>
      <c r="C8569" s="441">
        <f>hourly1!$F8570*유형화!$G$71/hourly1!$F$8763+유형화!$G$72*hourly1!$G8570/hourly1!$F$8763+유형화!$G$74*hourly1!I8570/hourly1!$I$8763</f>
        <v>1.7277116618442752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443">
        <f>유형화!$F$71*hourly1!B8571/hourly1!$B$8763+유형화!$F$72*hourly1!C8571/hourly1!$C$8763+유형화!$F$73*hourly1!D8571/hourly1!$D$8763+유형화!$F$74*hourly1!E8571/hourly1!$E$8763</f>
        <v>90.466493856817536</v>
      </c>
      <c r="C8570" s="441">
        <f>hourly1!$F8571*유형화!$G$71/hourly1!$F$8763+유형화!$G$72*hourly1!$G8571/hourly1!$F$8763+유형화!$G$74*hourly1!I8571/hourly1!$I$8763</f>
        <v>2.0947084826796729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443">
        <f>유형화!$F$71*hourly1!B8572/hourly1!$B$8763+유형화!$F$72*hourly1!C8572/hourly1!$C$8763+유형화!$F$73*hourly1!D8572/hourly1!$D$8763+유형화!$F$74*hourly1!E8572/hourly1!$E$8763</f>
        <v>91.011557869066777</v>
      </c>
      <c r="C8571" s="441">
        <f>hourly1!$F8572*유형화!$G$71/hourly1!$F$8763+유형화!$G$72*hourly1!$G8572/hourly1!$F$8763+유형화!$G$74*hourly1!I8572/hourly1!$I$8763</f>
        <v>2.44786879718494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443">
        <f>유형화!$F$71*hourly1!B8573/hourly1!$B$8763+유형화!$F$72*hourly1!C8573/hourly1!$C$8763+유형화!$F$73*hourly1!D8573/hourly1!$D$8763+유형화!$F$74*hourly1!E8573/hourly1!$E$8763</f>
        <v>91.940229509325818</v>
      </c>
      <c r="C8572" s="441">
        <f>hourly1!$F8573*유형화!$G$71/hourly1!$F$8763+유형화!$G$72*hourly1!$G8573/hourly1!$F$8763+유형화!$G$74*hourly1!I8573/hourly1!$I$8763</f>
        <v>2.7784358317983133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443">
        <f>유형화!$F$71*hourly1!B8574/hourly1!$B$8763+유형화!$F$72*hourly1!C8574/hourly1!$C$8763+유형화!$F$73*hourly1!D8574/hourly1!$D$8763+유형화!$F$74*hourly1!E8574/hourly1!$E$8763</f>
        <v>92.683726133787943</v>
      </c>
      <c r="C8573" s="441">
        <f>hourly1!$F8574*유형화!$G$71/hourly1!$F$8763+유형화!$G$72*hourly1!$G8574/hourly1!$F$8763+유형화!$G$74*hourly1!I8574/hourly1!$I$8763</f>
        <v>3.030614331068723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443">
        <f>유형화!$F$71*hourly1!B8575/hourly1!$B$8763+유형화!$F$72*hourly1!C8575/hourly1!$C$8763+유형화!$F$73*hourly1!D8575/hourly1!$D$8763+유형화!$F$74*hourly1!E8575/hourly1!$E$8763</f>
        <v>93.527429710638529</v>
      </c>
      <c r="C8574" s="441">
        <f>hourly1!$F8575*유형화!$G$71/hourly1!$F$8763+유형화!$G$72*hourly1!$G8575/hourly1!$F$8763+유형화!$G$74*hourly1!I8575/hourly1!$I$8763</f>
        <v>3.2548245555965711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443">
        <f>유형화!$F$71*hourly1!B8576/hourly1!$B$8763+유형화!$F$72*hourly1!C8576/hourly1!$C$8763+유형화!$F$73*hourly1!D8576/hourly1!$D$8763+유형화!$F$74*hourly1!E8576/hourly1!$E$8763</f>
        <v>95.386780282227249</v>
      </c>
      <c r="C8575" s="441">
        <f>hourly1!$F8576*유형화!$G$71/hourly1!$F$8763+유형화!$G$72*hourly1!$G8576/hourly1!$F$8763+유형화!$G$74*hourly1!I8576/hourly1!$I$8763</f>
        <v>3.5217167970325347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443">
        <f>유형화!$F$71*hourly1!B8577/hourly1!$B$8763+유형화!$F$72*hourly1!C8577/hourly1!$C$8763+유형화!$F$73*hourly1!D8577/hourly1!$D$8763+유형화!$F$74*hourly1!E8577/hourly1!$E$8763</f>
        <v>102.86012842334965</v>
      </c>
      <c r="C8576" s="441">
        <f>hourly1!$F8577*유형화!$G$71/hourly1!$F$8763+유형화!$G$72*hourly1!$G8577/hourly1!$F$8763+유형화!$G$74*hourly1!I8577/hourly1!$I$8763</f>
        <v>8.2394840856295666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443">
        <f>유형화!$F$71*hourly1!B8578/hourly1!$B$8763+유형화!$F$72*hourly1!C8578/hourly1!$C$8763+유형화!$F$73*hourly1!D8578/hourly1!$D$8763+유형화!$F$74*hourly1!E8578/hourly1!$E$8763</f>
        <v>235.62361595861358</v>
      </c>
      <c r="C8577" s="441">
        <f>hourly1!$F8578*유형화!$G$71/hourly1!$F$8763+유형화!$G$72*hourly1!$G8578/hourly1!$F$8763+유형화!$G$74*hourly1!I8578/hourly1!$I$8763</f>
        <v>8.378714802293862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443">
        <f>유형화!$F$71*hourly1!B8579/hourly1!$B$8763+유형화!$F$72*hourly1!C8579/hourly1!$C$8763+유형화!$F$73*hourly1!D8579/hourly1!$D$8763+유형화!$F$74*hourly1!E8579/hourly1!$E$8763</f>
        <v>366.88419863441459</v>
      </c>
      <c r="C8578" s="441">
        <f>hourly1!$F8579*유형화!$G$71/hourly1!$F$8763+유형화!$G$72*hourly1!$G8579/hourly1!$F$8763+유형화!$G$74*hourly1!I8579/hourly1!$I$8763</f>
        <v>7.9331301184374299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443">
        <f>유형화!$F$71*hourly1!B8580/hourly1!$B$8763+유형화!$F$72*hourly1!C8580/hourly1!$C$8763+유형화!$F$73*hourly1!D8580/hourly1!$D$8763+유형화!$F$74*hourly1!E8580/hourly1!$E$8763</f>
        <v>444.78476261174643</v>
      </c>
      <c r="C8579" s="441">
        <f>hourly1!$F8580*유형화!$G$71/hourly1!$F$8763+유형화!$G$72*hourly1!$G8580/hourly1!$F$8763+유형화!$G$74*hourly1!I8580/hourly1!$I$8763</f>
        <v>7.4204670924958265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443">
        <f>유형화!$F$71*hourly1!B8581/hourly1!$B$8763+유형화!$F$72*hourly1!C8581/hourly1!$C$8763+유형화!$F$73*hourly1!D8581/hourly1!$D$8763+유형화!$F$74*hourly1!E8581/hourly1!$E$8763</f>
        <v>520.54309351596305</v>
      </c>
      <c r="C8580" s="441">
        <f>hourly1!$F8581*유형화!$G$71/hourly1!$F$8763+유형화!$G$72*hourly1!$G8581/hourly1!$F$8763+유형화!$G$74*hourly1!I8581/hourly1!$I$8763</f>
        <v>6.8332164013684791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443">
        <f>유형화!$F$71*hourly1!B8582/hourly1!$B$8763+유형화!$F$72*hourly1!C8582/hourly1!$C$8763+유형화!$F$73*hourly1!D8582/hourly1!$D$8763+유형화!$F$74*hourly1!E8582/hourly1!$E$8763</f>
        <v>441.5785361743105</v>
      </c>
      <c r="C8581" s="441">
        <f>hourly1!$F8582*유형화!$G$71/hourly1!$F$8763+유형화!$G$72*hourly1!$G8582/hourly1!$F$8763+유형화!$G$74*hourly1!I8582/hourly1!$I$8763</f>
        <v>5.9974904487695335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443">
        <f>유형화!$F$71*hourly1!B8583/hourly1!$B$8763+유형화!$F$72*hourly1!C8583/hourly1!$C$8763+유형화!$F$73*hourly1!D8583/hourly1!$D$8763+유형화!$F$74*hourly1!E8583/hourly1!$E$8763</f>
        <v>271.1781736974192</v>
      </c>
      <c r="C8582" s="441">
        <f>hourly1!$F8583*유형화!$G$71/hourly1!$F$8763+유형화!$G$72*hourly1!$G8583/hourly1!$F$8763+유형화!$G$74*hourly1!I8583/hourly1!$I$8763</f>
        <v>4.8034769668245723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443">
        <f>유형화!$F$71*hourly1!B8584/hourly1!$B$8763+유형화!$F$72*hourly1!C8584/hourly1!$C$8763+유형화!$F$73*hourly1!D8584/hourly1!$D$8763+유형화!$F$74*hourly1!E8584/hourly1!$E$8763</f>
        <v>354.35062001147787</v>
      </c>
      <c r="C8583" s="441">
        <f>hourly1!$F8584*유형화!$G$71/hourly1!$F$8763+유형화!$G$72*hourly1!$G8584/hourly1!$F$8763+유형화!$G$74*hourly1!I8584/hourly1!$I$8763</f>
        <v>4.8873557759704562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443">
        <f>유형화!$F$71*hourly1!B8585/hourly1!$B$8763+유형화!$F$72*hourly1!C8585/hourly1!$C$8763+유형화!$F$73*hourly1!D8585/hourly1!$D$8763+유형화!$F$74*hourly1!E8585/hourly1!$E$8763</f>
        <v>501.85750783725928</v>
      </c>
      <c r="C8584" s="441">
        <f>hourly1!$F8585*유형화!$G$71/hourly1!$F$8763+유형화!$G$72*hourly1!$G8585/hourly1!$F$8763+유형화!$G$74*hourly1!I8585/hourly1!$I$8763</f>
        <v>4.6162630994029232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443">
        <f>유형화!$F$71*hourly1!B8586/hourly1!$B$8763+유형화!$F$72*hourly1!C8586/hourly1!$C$8763+유형화!$F$73*hourly1!D8586/hourly1!$D$8763+유형화!$F$74*hourly1!E8586/hourly1!$E$8763</f>
        <v>426.64604474479404</v>
      </c>
      <c r="C8585" s="441">
        <f>hourly1!$F8586*유형화!$G$71/hourly1!$F$8763+유형화!$G$72*hourly1!$G8586/hourly1!$F$8763+유형화!$G$74*hourly1!I8586/hourly1!$I$8763</f>
        <v>4.7114636236376937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443">
        <f>유형화!$F$71*hourly1!B8587/hourly1!$B$8763+유형화!$F$72*hourly1!C8587/hourly1!$C$8763+유형화!$F$73*hourly1!D8587/hourly1!$D$8763+유형화!$F$74*hourly1!E8587/hourly1!$E$8763</f>
        <v>371.17624238052156</v>
      </c>
      <c r="C8586" s="441">
        <f>hourly1!$F8587*유형화!$G$71/hourly1!$F$8763+유형화!$G$72*hourly1!$G8587/hourly1!$F$8763+유형화!$G$74*hourly1!I8587/hourly1!$I$8763</f>
        <v>4.9357339436109253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443">
        <f>유형화!$F$71*hourly1!B8588/hourly1!$B$8763+유형화!$F$72*hourly1!C8588/hourly1!$C$8763+유형화!$F$73*hourly1!D8588/hourly1!$D$8763+유형화!$F$74*hourly1!E8588/hourly1!$E$8763</f>
        <v>223.30697709274611</v>
      </c>
      <c r="C8587" s="441">
        <f>hourly1!$F8588*유형화!$G$71/hourly1!$F$8763+유형화!$G$72*hourly1!$G8588/hourly1!$F$8763+유형화!$G$74*hourly1!I8588/hourly1!$I$8763</f>
        <v>5.2029645630340244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443">
        <f>유형화!$F$71*hourly1!B8589/hourly1!$B$8763+유형화!$F$72*hourly1!C8589/hourly1!$C$8763+유형화!$F$73*hourly1!D8589/hourly1!$D$8763+유형화!$F$74*hourly1!E8589/hourly1!$E$8763</f>
        <v>159.24679999131487</v>
      </c>
      <c r="C8588" s="441">
        <f>hourly1!$F8589*유형화!$G$71/hourly1!$F$8763+유형화!$G$72*hourly1!$G8589/hourly1!$F$8763+유형화!$G$74*hourly1!I8589/hourly1!$I$8763</f>
        <v>4.7863148355496747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443">
        <f>유형화!$F$71*hourly1!B8590/hourly1!$B$8763+유형화!$F$72*hourly1!C8590/hourly1!$C$8763+유형화!$F$73*hourly1!D8590/hourly1!$D$8763+유형화!$F$74*hourly1!E8590/hourly1!$E$8763</f>
        <v>168.00273310656797</v>
      </c>
      <c r="C8589" s="441">
        <f>hourly1!$F8590*유형화!$G$71/hourly1!$F$8763+유형화!$G$72*hourly1!$G8590/hourly1!$F$8763+유형화!$G$74*hourly1!I8590/hourly1!$I$8763</f>
        <v>4.7027433560881615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443">
        <f>유형화!$F$71*hourly1!B8591/hourly1!$B$8763+유형화!$F$72*hourly1!C8591/hourly1!$C$8763+유형화!$F$73*hourly1!D8591/hourly1!$D$8763+유형화!$F$74*hourly1!E8591/hourly1!$E$8763</f>
        <v>91.40970991453996</v>
      </c>
      <c r="C8590" s="441">
        <f>hourly1!$F8591*유형화!$G$71/hourly1!$F$8763+유형화!$G$72*hourly1!$G8591/hourly1!$F$8763+유형화!$G$74*hourly1!I8591/hourly1!$I$8763</f>
        <v>5.3255034816973312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443">
        <f>유형화!$F$71*hourly1!B8592/hourly1!$B$8763+유형화!$F$72*hourly1!C8592/hourly1!$C$8763+유형화!$F$73*hourly1!D8592/hourly1!$D$8763+유형화!$F$74*hourly1!E8592/hourly1!$E$8763</f>
        <v>89.630916826301529</v>
      </c>
      <c r="C8591" s="441">
        <f>hourly1!$F8592*유형화!$G$71/hourly1!$F$8763+유형화!$G$72*hourly1!$G8592/hourly1!$F$8763+유형화!$G$74*hourly1!I8592/hourly1!$I$8763</f>
        <v>0.53115300740872018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443">
        <f>유형화!$F$71*hourly1!B8593/hourly1!$B$8763+유형화!$F$72*hourly1!C8593/hourly1!$C$8763+유형화!$F$73*hourly1!D8593/hourly1!$D$8763+유형화!$F$74*hourly1!E8593/hourly1!$E$8763</f>
        <v>88.220938030922895</v>
      </c>
      <c r="C8592" s="441">
        <f>hourly1!$F8593*유형화!$G$71/hourly1!$F$8763+유형화!$G$72*hourly1!$G8593/hourly1!$F$8763+유형화!$G$74*hourly1!I8593/hourly1!$I$8763</f>
        <v>0.89554080055270957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443">
        <f>유형화!$F$71*hourly1!B8594/hourly1!$B$8763+유형화!$F$72*hourly1!C8594/hourly1!$C$8763+유형화!$F$73*hourly1!D8594/hourly1!$D$8763+유형화!$F$74*hourly1!E8594/hourly1!$E$8763</f>
        <v>87.830061784698458</v>
      </c>
      <c r="C8593" s="441">
        <f>hourly1!$F8594*유형화!$G$71/hourly1!$F$8763+유형화!$G$72*hourly1!$G8594/hourly1!$F$8763+유형화!$G$74*hourly1!I8594/hourly1!$I$8763</f>
        <v>1.4063350461306563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443">
        <f>유형화!$F$71*hourly1!B8595/hourly1!$B$8763+유형화!$F$72*hourly1!C8595/hourly1!$C$8763+유형화!$F$73*hourly1!D8595/hourly1!$D$8763+유형화!$F$74*hourly1!E8595/hourly1!$E$8763</f>
        <v>88.399332641744493</v>
      </c>
      <c r="C8594" s="441">
        <f>hourly1!$F8595*유형화!$G$71/hourly1!$F$8763+유형화!$G$72*hourly1!$G8595/hourly1!$F$8763+유형화!$G$74*hourly1!I8595/hourly1!$I$8763</f>
        <v>1.7490551869088204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443">
        <f>유형화!$F$71*hourly1!B8596/hourly1!$B$8763+유형화!$F$72*hourly1!C8596/hourly1!$C$8763+유형화!$F$73*hourly1!D8596/hourly1!$D$8763+유형화!$F$74*hourly1!E8596/hourly1!$E$8763</f>
        <v>88.54995827596241</v>
      </c>
      <c r="C8595" s="441">
        <f>hourly1!$F8596*유형화!$G$71/hourly1!$F$8763+유형화!$G$72*hourly1!$G8596/hourly1!$F$8763+유형화!$G$74*hourly1!I8596/hourly1!$I$8763</f>
        <v>2.0665823588510035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443">
        <f>유형화!$F$71*hourly1!B8597/hourly1!$B$8763+유형화!$F$72*hourly1!C8597/hourly1!$C$8763+유형화!$F$73*hourly1!D8597/hourly1!$D$8763+유형화!$F$74*hourly1!E8597/hourly1!$E$8763</f>
        <v>89.250956648917295</v>
      </c>
      <c r="C8596" s="441">
        <f>hourly1!$F8597*유형화!$G$71/hourly1!$F$8763+유형화!$G$72*hourly1!$G8597/hourly1!$F$8763+유형화!$G$74*hourly1!I8597/hourly1!$I$8763</f>
        <v>2.4130715331477495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443">
        <f>유형화!$F$71*hourly1!B8598/hourly1!$B$8763+유형화!$F$72*hourly1!C8598/hourly1!$C$8763+유형화!$F$73*hourly1!D8598/hourly1!$D$8763+유형화!$F$74*hourly1!E8598/hourly1!$E$8763</f>
        <v>89.585055662495435</v>
      </c>
      <c r="C8597" s="441">
        <f>hourly1!$F8598*유형화!$G$71/hourly1!$F$8763+유형화!$G$72*hourly1!$G8598/hourly1!$F$8763+유형화!$G$74*hourly1!I8598/hourly1!$I$8763</f>
        <v>2.6291844573414287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443">
        <f>유형화!$F$71*hourly1!B8599/hourly1!$B$8763+유형화!$F$72*hourly1!C8599/hourly1!$C$8763+유형화!$F$73*hourly1!D8599/hourly1!$D$8763+유형화!$F$74*hourly1!E8599/hourly1!$E$8763</f>
        <v>90.233151628014127</v>
      </c>
      <c r="C8598" s="441">
        <f>hourly1!$F8599*유형화!$G$71/hourly1!$F$8763+유형화!$G$72*hourly1!$G8599/hourly1!$F$8763+유형화!$G$74*hourly1!I8599/hourly1!$I$8763</f>
        <v>2.8691983286159446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443">
        <f>유형화!$F$71*hourly1!B8600/hourly1!$B$8763+유형화!$F$72*hourly1!C8600/hourly1!$C$8763+유형화!$F$73*hourly1!D8600/hourly1!$D$8763+유형화!$F$74*hourly1!E8600/hourly1!$E$8763</f>
        <v>91.906014221987178</v>
      </c>
      <c r="C8599" s="441">
        <f>hourly1!$F8600*유형화!$G$71/hourly1!$F$8763+유형화!$G$72*hourly1!$G8600/hourly1!$F$8763+유형화!$G$74*hourly1!I8600/hourly1!$I$8763</f>
        <v>3.1107475748467315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443">
        <f>유형화!$F$71*hourly1!B8601/hourly1!$B$8763+유형화!$F$72*hourly1!C8601/hourly1!$C$8763+유형화!$F$73*hourly1!D8601/hourly1!$D$8763+유형화!$F$74*hourly1!E8601/hourly1!$E$8763</f>
        <v>99.347623762608507</v>
      </c>
      <c r="C8600" s="441">
        <f>hourly1!$F8601*유형화!$G$71/hourly1!$F$8763+유형화!$G$72*hourly1!$G8601/hourly1!$F$8763+유형화!$G$74*hourly1!I8601/hourly1!$I$8763</f>
        <v>7.8481301138428785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443">
        <f>유형화!$F$71*hourly1!B8602/hourly1!$B$8763+유형화!$F$72*hourly1!C8602/hourly1!$C$8763+유형화!$F$73*hourly1!D8602/hourly1!$D$8763+유형화!$F$74*hourly1!E8602/hourly1!$E$8763</f>
        <v>234.59638212319038</v>
      </c>
      <c r="C8601" s="441">
        <f>hourly1!$F8602*유형화!$G$71/hourly1!$F$8763+유형화!$G$72*hourly1!$G8602/hourly1!$F$8763+유형화!$G$74*hourly1!I8602/hourly1!$I$8763</f>
        <v>7.972900750549524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443">
        <f>유형화!$F$71*hourly1!B8603/hourly1!$B$8763+유형화!$F$72*hourly1!C8603/hourly1!$C$8763+유형화!$F$73*hourly1!D8603/hourly1!$D$8763+유형화!$F$74*hourly1!E8603/hourly1!$E$8763</f>
        <v>365.24012870060312</v>
      </c>
      <c r="C8602" s="441">
        <f>hourly1!$F8603*유형화!$G$71/hourly1!$F$8763+유형화!$G$72*hourly1!$G8603/hourly1!$F$8763+유형화!$G$74*hourly1!I8603/hourly1!$I$8763</f>
        <v>7.4208827880337722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443">
        <f>유형화!$F$71*hourly1!B8604/hourly1!$B$8763+유형화!$F$72*hourly1!C8604/hourly1!$C$8763+유형화!$F$73*hourly1!D8604/hourly1!$D$8763+유형화!$F$74*hourly1!E8604/hourly1!$E$8763</f>
        <v>440.73557414271136</v>
      </c>
      <c r="C8603" s="441">
        <f>hourly1!$F8604*유형화!$G$71/hourly1!$F$8763+유형화!$G$72*hourly1!$G8604/hourly1!$F$8763+유형화!$G$74*hourly1!I8604/hourly1!$I$8763</f>
        <v>6.5044491374145785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443">
        <f>유형화!$F$71*hourly1!B8605/hourly1!$B$8763+유형화!$F$72*hourly1!C8605/hourly1!$C$8763+유형화!$F$73*hourly1!D8605/hourly1!$D$8763+유형화!$F$74*hourly1!E8605/hourly1!$E$8763</f>
        <v>514.83846401057724</v>
      </c>
      <c r="C8604" s="441">
        <f>hourly1!$F8605*유형화!$G$71/hourly1!$F$8763+유형화!$G$72*hourly1!$G8605/hourly1!$F$8763+유형화!$G$74*hourly1!I8605/hourly1!$I$8763</f>
        <v>5.6953555942036482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443">
        <f>유형화!$F$71*hourly1!B8606/hourly1!$B$8763+유형화!$F$72*hourly1!C8606/hourly1!$C$8763+유형화!$F$73*hourly1!D8606/hourly1!$D$8763+유형화!$F$74*hourly1!E8606/hourly1!$E$8763</f>
        <v>436.19979611618453</v>
      </c>
      <c r="C8605" s="441">
        <f>hourly1!$F8606*유형화!$G$71/hourly1!$F$8763+유형화!$G$72*hourly1!$G8606/hourly1!$F$8763+유형화!$G$74*hourly1!I8606/hourly1!$I$8763</f>
        <v>5.1496943471897367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443">
        <f>유형화!$F$71*hourly1!B8607/hourly1!$B$8763+유형화!$F$72*hourly1!C8607/hourly1!$C$8763+유형화!$F$73*hourly1!D8607/hourly1!$D$8763+유형화!$F$74*hourly1!E8607/hourly1!$E$8763</f>
        <v>265.78708137034084</v>
      </c>
      <c r="C8606" s="441">
        <f>hourly1!$F8607*유형화!$G$71/hourly1!$F$8763+유형화!$G$72*hourly1!$G8607/hourly1!$F$8763+유형화!$G$74*hourly1!I8607/hourly1!$I$8763</f>
        <v>3.9934018848861248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443">
        <f>유형화!$F$71*hourly1!B8608/hourly1!$B$8763+유형화!$F$72*hourly1!C8608/hourly1!$C$8763+유형화!$F$73*hourly1!D8608/hourly1!$D$8763+유형화!$F$74*hourly1!E8608/hourly1!$E$8763</f>
        <v>349.12698956547814</v>
      </c>
      <c r="C8607" s="441">
        <f>hourly1!$F8608*유형화!$G$71/hourly1!$F$8763+유형화!$G$72*hourly1!$G8608/hourly1!$F$8763+유형화!$G$74*hourly1!I8608/hourly1!$I$8763</f>
        <v>4.1995421184893855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443">
        <f>유형화!$F$71*hourly1!B8609/hourly1!$B$8763+유형화!$F$72*hourly1!C8609/hourly1!$C$8763+유형화!$F$73*hourly1!D8609/hourly1!$D$8763+유형화!$F$74*hourly1!E8609/hourly1!$E$8763</f>
        <v>497.90038311337554</v>
      </c>
      <c r="C8608" s="441">
        <f>hourly1!$F8609*유형화!$G$71/hourly1!$F$8763+유형화!$G$72*hourly1!$G8609/hourly1!$F$8763+유형화!$G$74*hourly1!I8609/hourly1!$I$8763</f>
        <v>4.2441368200017866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443">
        <f>유형화!$F$71*hourly1!B8610/hourly1!$B$8763+유형화!$F$72*hourly1!C8610/hourly1!$C$8763+유형화!$F$73*hourly1!D8610/hourly1!$D$8763+유형화!$F$74*hourly1!E8610/hourly1!$E$8763</f>
        <v>423.32503343235686</v>
      </c>
      <c r="C8609" s="441">
        <f>hourly1!$F8610*유형화!$G$71/hourly1!$F$8763+유형화!$G$72*hourly1!$G8610/hourly1!$F$8763+유형화!$G$74*hourly1!I8610/hourly1!$I$8763</f>
        <v>4.3907920833463425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443">
        <f>유형화!$F$71*hourly1!B8611/hourly1!$B$8763+유형화!$F$72*hourly1!C8611/hourly1!$C$8763+유형화!$F$73*hourly1!D8611/hourly1!$D$8763+유형화!$F$74*hourly1!E8611/hourly1!$E$8763</f>
        <v>368.32778356443373</v>
      </c>
      <c r="C8610" s="441">
        <f>hourly1!$F8611*유형화!$G$71/hourly1!$F$8763+유형화!$G$72*hourly1!$G8611/hourly1!$F$8763+유형화!$G$74*hourly1!I8611/hourly1!$I$8763</f>
        <v>4.6885631353438768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443">
        <f>유형화!$F$71*hourly1!B8612/hourly1!$B$8763+유형화!$F$72*hourly1!C8612/hourly1!$C$8763+유형화!$F$73*hourly1!D8612/hourly1!$D$8763+유형화!$F$74*hourly1!E8612/hourly1!$E$8763</f>
        <v>220.37050243545397</v>
      </c>
      <c r="C8611" s="441">
        <f>hourly1!$F8612*유형화!$G$71/hourly1!$F$8763+유형화!$G$72*hourly1!$G8612/hourly1!$F$8763+유형화!$G$74*hourly1!I8612/hourly1!$I$8763</f>
        <v>4.8833404178311346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443">
        <f>유형화!$F$71*hourly1!B8613/hourly1!$B$8763+유형화!$F$72*hourly1!C8613/hourly1!$C$8763+유형화!$F$73*hourly1!D8613/hourly1!$D$8763+유형화!$F$74*hourly1!E8613/hourly1!$E$8763</f>
        <v>157.46772724694901</v>
      </c>
      <c r="C8612" s="441">
        <f>hourly1!$F8613*유형화!$G$71/hourly1!$F$8763+유형화!$G$72*hourly1!$G8613/hourly1!$F$8763+유형화!$G$74*hourly1!I8613/hourly1!$I$8763</f>
        <v>4.5276983615475421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443">
        <f>유형화!$F$71*hourly1!B8614/hourly1!$B$8763+유형화!$F$72*hourly1!C8614/hourly1!$C$8763+유형화!$F$73*hourly1!D8614/hourly1!$D$8763+유형화!$F$74*hourly1!E8614/hourly1!$E$8763</f>
        <v>166.52474099300079</v>
      </c>
      <c r="C8613" s="441">
        <f>hourly1!$F8614*유형화!$G$71/hourly1!$F$8763+유형화!$G$72*hourly1!$G8614/hourly1!$F$8763+유형화!$G$74*hourly1!I8614/hourly1!$I$8763</f>
        <v>4.4919661312369676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443">
        <f>유형화!$F$71*hourly1!B8615/hourly1!$B$8763+유형화!$F$72*hourly1!C8615/hourly1!$C$8763+유형화!$F$73*hourly1!D8615/hourly1!$D$8763+유형화!$F$74*hourly1!E8615/hourly1!$E$8763</f>
        <v>90.75904964453035</v>
      </c>
      <c r="C8614" s="441">
        <f>hourly1!$F8615*유형화!$G$71/hourly1!$F$8763+유형화!$G$72*hourly1!$G8615/hourly1!$F$8763+유형화!$G$74*hourly1!I8615/hourly1!$I$8763</f>
        <v>5.171050910115782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443">
        <f>유형화!$F$71*hourly1!B8616/hourly1!$B$8763+유형화!$F$72*hourly1!C8616/hourly1!$C$8763+유형화!$F$73*hourly1!D8616/hourly1!$D$8763+유형화!$F$74*hourly1!E8616/hourly1!$E$8763</f>
        <v>89.261566920858655</v>
      </c>
      <c r="C8615" s="441">
        <f>hourly1!$F8616*유형화!$G$71/hourly1!$F$8763+유형화!$G$72*hourly1!$G8616/hourly1!$F$8763+유형화!$G$74*hourly1!I8616/hourly1!$I$8763</f>
        <v>0.49341573592140187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443">
        <f>유형화!$F$71*hourly1!B8617/hourly1!$B$8763+유형화!$F$72*hourly1!C8617/hourly1!$C$8763+유형화!$F$73*hourly1!D8617/hourly1!$D$8763+유형화!$F$74*hourly1!E8617/hourly1!$E$8763</f>
        <v>87.963227799554375</v>
      </c>
      <c r="C8616" s="441">
        <f>hourly1!$F8617*유형화!$G$71/hourly1!$F$8763+유형화!$G$72*hourly1!$G8617/hourly1!$F$8763+유형화!$G$74*hourly1!I8617/hourly1!$I$8763</f>
        <v>0.86511667783119672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443">
        <f>유형화!$F$71*hourly1!B8618/hourly1!$B$8763+유형화!$F$72*hourly1!C8618/hourly1!$C$8763+유형화!$F$73*hourly1!D8618/hourly1!$D$8763+유형화!$F$74*hourly1!E8618/hourly1!$E$8763</f>
        <v>87.740894139443625</v>
      </c>
      <c r="C8617" s="441">
        <f>hourly1!$F8618*유형화!$G$71/hourly1!$F$8763+유형화!$G$72*hourly1!$G8618/hourly1!$F$8763+유형화!$G$74*hourly1!I8618/hourly1!$I$8763</f>
        <v>1.4279529726990894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443">
        <f>유형화!$F$71*hourly1!B8619/hourly1!$B$8763+유형화!$F$72*hourly1!C8619/hourly1!$C$8763+유형화!$F$73*hourly1!D8619/hourly1!$D$8763+유형화!$F$74*hourly1!E8619/hourly1!$E$8763</f>
        <v>88.679235245805032</v>
      </c>
      <c r="C8618" s="441">
        <f>hourly1!$F8619*유형화!$G$71/hourly1!$F$8763+유형화!$G$72*hourly1!$G8619/hourly1!$F$8763+유형화!$G$74*hourly1!I8619/hourly1!$I$8763</f>
        <v>1.8853190320642026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443">
        <f>유형화!$F$71*hourly1!B8620/hourly1!$B$8763+유형화!$F$72*hourly1!C8620/hourly1!$C$8763+유형화!$F$73*hourly1!D8620/hourly1!$D$8763+유형화!$F$74*hourly1!E8620/hourly1!$E$8763</f>
        <v>89.308290894983699</v>
      </c>
      <c r="C8619" s="441">
        <f>hourly1!$F8620*유형화!$G$71/hourly1!$F$8763+유형화!$G$72*hourly1!$G8620/hourly1!$F$8763+유형화!$G$74*hourly1!I8620/hourly1!$I$8763</f>
        <v>2.3566369979941282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443">
        <f>유형화!$F$71*hourly1!B8621/hourly1!$B$8763+유형화!$F$72*hourly1!C8621/hourly1!$C$8763+유형화!$F$73*hourly1!D8621/hourly1!$D$8763+유형화!$F$74*hourly1!E8621/hourly1!$E$8763</f>
        <v>90.200654638014754</v>
      </c>
      <c r="C8620" s="441">
        <f>hourly1!$F8621*유형화!$G$71/hourly1!$F$8763+유형화!$G$72*hourly1!$G8621/hourly1!$F$8763+유형화!$G$74*hourly1!I8621/hourly1!$I$8763</f>
        <v>2.7707266352486535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443">
        <f>유형화!$F$71*hourly1!B8622/hourly1!$B$8763+유형화!$F$72*hourly1!C8622/hourly1!$C$8763+유형화!$F$73*hourly1!D8622/hourly1!$D$8763+유형화!$F$74*hourly1!E8622/hourly1!$E$8763</f>
        <v>90.874787062994741</v>
      </c>
      <c r="C8621" s="441">
        <f>hourly1!$F8622*유형화!$G$71/hourly1!$F$8763+유형화!$G$72*hourly1!$G8622/hourly1!$F$8763+유형화!$G$74*hourly1!I8622/hourly1!$I$8763</f>
        <v>3.0682640366396545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443">
        <f>유형화!$F$71*hourly1!B8623/hourly1!$B$8763+유형화!$F$72*hourly1!C8623/hourly1!$C$8763+유형화!$F$73*hourly1!D8623/hourly1!$D$8763+유형화!$F$74*hourly1!E8623/hourly1!$E$8763</f>
        <v>91.924639865202735</v>
      </c>
      <c r="C8622" s="441">
        <f>hourly1!$F8623*유형화!$G$71/hourly1!$F$8763+유형화!$G$72*hourly1!$G8623/hourly1!$F$8763+유형화!$G$74*hourly1!I8623/hourly1!$I$8763</f>
        <v>3.3509089862005803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443">
        <f>유형화!$F$71*hourly1!B8624/hourly1!$B$8763+유형화!$F$72*hourly1!C8624/hourly1!$C$8763+유형화!$F$73*hourly1!D8624/hourly1!$D$8763+유형화!$F$74*hourly1!E8624/hourly1!$E$8763</f>
        <v>93.932705877460734</v>
      </c>
      <c r="C8623" s="441">
        <f>hourly1!$F8624*유형화!$G$71/hourly1!$F$8763+유형화!$G$72*hourly1!$G8624/hourly1!$F$8763+유형화!$G$74*hourly1!I8624/hourly1!$I$8763</f>
        <v>3.6517764999863749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443">
        <f>유형화!$F$71*hourly1!B8625/hourly1!$B$8763+유형화!$F$72*hourly1!C8625/hourly1!$C$8763+유형화!$F$73*hourly1!D8625/hourly1!$D$8763+유형화!$F$74*hourly1!E8625/hourly1!$E$8763</f>
        <v>101.58317588589561</v>
      </c>
      <c r="C8624" s="441">
        <f>hourly1!$F8625*유형화!$G$71/hourly1!$F$8763+유형화!$G$72*hourly1!$G8625/hourly1!$F$8763+유형화!$G$74*hourly1!I8625/hourly1!$I$8763</f>
        <v>8.3907962305409498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443">
        <f>유형화!$F$71*hourly1!B8626/hourly1!$B$8763+유형화!$F$72*hourly1!C8626/hourly1!$C$8763+유형화!$F$73*hourly1!D8626/hourly1!$D$8763+유형화!$F$74*hourly1!E8626/hourly1!$E$8763</f>
        <v>235.78295359219243</v>
      </c>
      <c r="C8625" s="441">
        <f>hourly1!$F8626*유형화!$G$71/hourly1!$F$8763+유형화!$G$72*hourly1!$G8626/hourly1!$F$8763+유형화!$G$74*hourly1!I8626/hourly1!$I$8763</f>
        <v>8.4996829921718415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443">
        <f>유형화!$F$71*hourly1!B8627/hourly1!$B$8763+유형화!$F$72*hourly1!C8627/hourly1!$C$8763+유형화!$F$73*hourly1!D8627/hourly1!$D$8763+유형화!$F$74*hourly1!E8627/hourly1!$E$8763</f>
        <v>366.90667540316855</v>
      </c>
      <c r="C8626" s="441">
        <f>hourly1!$F8627*유형화!$G$71/hourly1!$F$8763+유형화!$G$72*hourly1!$G8627/hourly1!$F$8763+유형화!$G$74*hourly1!I8627/hourly1!$I$8763</f>
        <v>8.0131182477847585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443">
        <f>유형화!$F$71*hourly1!B8628/hourly1!$B$8763+유형화!$F$72*hourly1!C8628/hourly1!$C$8763+유형화!$F$73*hourly1!D8628/hourly1!$D$8763+유형화!$F$74*hourly1!E8628/hourly1!$E$8763</f>
        <v>443.22526732679108</v>
      </c>
      <c r="C8627" s="441">
        <f>hourly1!$F8628*유형화!$G$71/hourly1!$F$8763+유형화!$G$72*hourly1!$G8628/hourly1!$F$8763+유형화!$G$74*hourly1!I8628/hourly1!$I$8763</f>
        <v>7.2216177523320377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443">
        <f>유형화!$F$71*hourly1!B8629/hourly1!$B$8763+유형화!$F$72*hourly1!C8629/hourly1!$C$8763+유형화!$F$73*hourly1!D8629/hourly1!$D$8763+유형화!$F$74*hourly1!E8629/hourly1!$E$8763</f>
        <v>517.86449498774209</v>
      </c>
      <c r="C8628" s="441">
        <f>hourly1!$F8629*유형화!$G$71/hourly1!$F$8763+유형화!$G$72*hourly1!$G8629/hourly1!$F$8763+유형화!$G$74*hourly1!I8629/hourly1!$I$8763</f>
        <v>6.4419566660319685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443">
        <f>유형화!$F$71*hourly1!B8630/hourly1!$B$8763+유형화!$F$72*hourly1!C8630/hourly1!$C$8763+유형화!$F$73*hourly1!D8630/hourly1!$D$8763+유형화!$F$74*hourly1!E8630/hourly1!$E$8763</f>
        <v>440.09951549498646</v>
      </c>
      <c r="C8629" s="441">
        <f>hourly1!$F8630*유형화!$G$71/hourly1!$F$8763+유형화!$G$72*hourly1!$G8630/hourly1!$F$8763+유형화!$G$74*hourly1!I8630/hourly1!$I$8763</f>
        <v>5.9687545168694465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443">
        <f>유형화!$F$71*hourly1!B8631/hourly1!$B$8763+유형화!$F$72*hourly1!C8631/hourly1!$C$8763+유형화!$F$73*hourly1!D8631/hourly1!$D$8763+유형화!$F$74*hourly1!E8631/hourly1!$E$8763</f>
        <v>271.30814269767899</v>
      </c>
      <c r="C8630" s="441">
        <f>hourly1!$F8631*유형화!$G$71/hourly1!$F$8763+유형화!$G$72*hourly1!$G8631/hourly1!$F$8763+유형화!$G$74*hourly1!I8631/hourly1!$I$8763</f>
        <v>5.1614189625199298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443">
        <f>유형화!$F$71*hourly1!B8632/hourly1!$B$8763+유형화!$F$72*hourly1!C8632/hourly1!$C$8763+유형화!$F$73*hourly1!D8632/hourly1!$D$8763+유형화!$F$74*hourly1!E8632/hourly1!$E$8763</f>
        <v>355.14782957215238</v>
      </c>
      <c r="C8631" s="441">
        <f>hourly1!$F8632*유형화!$G$71/hourly1!$F$8763+유형화!$G$72*hourly1!$G8632/hourly1!$F$8763+유형화!$G$74*hourly1!I8632/hourly1!$I$8763</f>
        <v>5.3786672115657481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443">
        <f>유형화!$F$71*hourly1!B8633/hourly1!$B$8763+유형화!$F$72*hourly1!C8633/hourly1!$C$8763+유형화!$F$73*hourly1!D8633/hourly1!$D$8763+유형화!$F$74*hourly1!E8633/hourly1!$E$8763</f>
        <v>504.45967966379573</v>
      </c>
      <c r="C8632" s="441">
        <f>hourly1!$F8633*유형화!$G$71/hourly1!$F$8763+유형화!$G$72*hourly1!$G8633/hourly1!$F$8763+유형화!$G$74*hourly1!I8633/hourly1!$I$8763</f>
        <v>5.4740195207650002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443">
        <f>유형화!$F$71*hourly1!B8634/hourly1!$B$8763+유형화!$F$72*hourly1!C8634/hourly1!$C$8763+유형화!$F$73*hourly1!D8634/hourly1!$D$8763+유형화!$F$74*hourly1!E8634/hourly1!$E$8763</f>
        <v>430.08791964357783</v>
      </c>
      <c r="C8633" s="441">
        <f>hourly1!$F8634*유형화!$G$71/hourly1!$F$8763+유형화!$G$72*hourly1!$G8634/hourly1!$F$8763+유형화!$G$74*hourly1!I8634/hourly1!$I$8763</f>
        <v>5.6493206638033993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443">
        <f>유형화!$F$71*hourly1!B8635/hourly1!$B$8763+유형화!$F$72*hourly1!C8635/hourly1!$C$8763+유형화!$F$73*hourly1!D8635/hourly1!$D$8763+유형화!$F$74*hourly1!E8635/hourly1!$E$8763</f>
        <v>374.50448209286378</v>
      </c>
      <c r="C8634" s="441">
        <f>hourly1!$F8635*유형화!$G$71/hourly1!$F$8763+유형화!$G$72*hourly1!$G8635/hourly1!$F$8763+유형화!$G$74*hourly1!I8635/hourly1!$I$8763</f>
        <v>5.8326881801556469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443">
        <f>유형화!$F$71*hourly1!B8636/hourly1!$B$8763+유형화!$F$72*hourly1!C8636/hourly1!$C$8763+유형화!$F$73*hourly1!D8636/hourly1!$D$8763+유형화!$F$74*hourly1!E8636/hourly1!$E$8763</f>
        <v>225.45242306377435</v>
      </c>
      <c r="C8635" s="441">
        <f>hourly1!$F8636*유형화!$G$71/hourly1!$F$8763+유형화!$G$72*hourly1!$G8636/hourly1!$F$8763+유형화!$G$74*hourly1!I8636/hourly1!$I$8763</f>
        <v>5.8491180687433584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443">
        <f>유형화!$F$71*hourly1!B8637/hourly1!$B$8763+유형화!$F$72*hourly1!C8637/hourly1!$C$8763+유형화!$F$73*hourly1!D8637/hourly1!$D$8763+유형화!$F$74*hourly1!E8637/hourly1!$E$8763</f>
        <v>161.9467282241736</v>
      </c>
      <c r="C8636" s="441">
        <f>hourly1!$F8637*유형화!$G$71/hourly1!$F$8763+유형화!$G$72*hourly1!$G8637/hourly1!$F$8763+유형화!$G$74*hourly1!I8637/hourly1!$I$8763</f>
        <v>5.4807246806958778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443">
        <f>유형화!$F$71*hourly1!B8638/hourly1!$B$8763+유형화!$F$72*hourly1!C8638/hourly1!$C$8763+유형화!$F$73*hourly1!D8638/hourly1!$D$8763+유형화!$F$74*hourly1!E8638/hourly1!$E$8763</f>
        <v>170.67692823576473</v>
      </c>
      <c r="C8637" s="441">
        <f>hourly1!$F8638*유형화!$G$71/hourly1!$F$8763+유형화!$G$72*hourly1!$G8638/hourly1!$F$8763+유형화!$G$74*hourly1!I8638/hourly1!$I$8763</f>
        <v>5.3988064627151804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443">
        <f>유형화!$F$71*hourly1!B8639/hourly1!$B$8763+유형화!$F$72*hourly1!C8639/hourly1!$C$8763+유형화!$F$73*hourly1!D8639/hourly1!$D$8763+유형화!$F$74*hourly1!E8639/hourly1!$E$8763</f>
        <v>93.560938605492225</v>
      </c>
      <c r="C8638" s="441">
        <f>hourly1!$F8639*유형화!$G$71/hourly1!$F$8763+유형화!$G$72*hourly1!$G8639/hourly1!$F$8763+유형화!$G$74*hourly1!I8639/hourly1!$I$8763</f>
        <v>6.0260735041632536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443">
        <f>유형화!$F$71*hourly1!B8640/hourly1!$B$8763+유형화!$F$72*hourly1!C8640/hourly1!$C$8763+유형화!$F$73*hourly1!D8640/hourly1!$D$8763+유형화!$F$74*hourly1!E8640/hourly1!$E$8763</f>
        <v>92.216489402695316</v>
      </c>
      <c r="C8639" s="441">
        <f>hourly1!$F8640*유형화!$G$71/hourly1!$F$8763+유형화!$G$72*hourly1!$G8640/hourly1!$F$8763+유형화!$G$74*hourly1!I8640/hourly1!$I$8763</f>
        <v>1.2655426362221343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443">
        <f>유형화!$F$71*hourly1!B8641/hourly1!$B$8763+유형화!$F$72*hourly1!C8641/hourly1!$C$8763+유형화!$F$73*hourly1!D8641/hourly1!$D$8763+유형화!$F$74*hourly1!E8641/hourly1!$E$8763</f>
        <v>90.752925649332099</v>
      </c>
      <c r="C8640" s="441">
        <f>hourly1!$F8641*유형화!$G$71/hourly1!$F$8763+유형화!$G$72*hourly1!$G8641/hourly1!$F$8763+유형화!$G$74*hourly1!I8641/hourly1!$I$8763</f>
        <v>1.6808614709316791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443">
        <f>유형화!$F$71*hourly1!B8642/hourly1!$B$8763+유형화!$F$72*hourly1!C8642/hourly1!$C$8763+유형화!$F$73*hourly1!D8642/hourly1!$D$8763+유형화!$F$74*hourly1!E8642/hourly1!$E$8763</f>
        <v>90.320617636832282</v>
      </c>
      <c r="C8641" s="441">
        <f>hourly1!$F8642*유형화!$G$71/hourly1!$F$8763+유형화!$G$72*hourly1!$G8642/hourly1!$F$8763+유형화!$G$74*hourly1!I8642/hourly1!$I$8763</f>
        <v>2.1929043797950931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443">
        <f>유형화!$F$71*hourly1!B8643/hourly1!$B$8763+유형화!$F$72*hourly1!C8643/hourly1!$C$8763+유형화!$F$73*hourly1!D8643/hourly1!$D$8763+유형화!$F$74*hourly1!E8643/hourly1!$E$8763</f>
        <v>90.961726939098526</v>
      </c>
      <c r="C8642" s="441">
        <f>hourly1!$F8643*유형화!$G$71/hourly1!$F$8763+유형화!$G$72*hourly1!$G8643/hourly1!$F$8763+유형화!$G$74*hourly1!I8643/hourly1!$I$8763</f>
        <v>2.5365457819317432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443">
        <f>유형화!$F$71*hourly1!B8644/hourly1!$B$8763+유형화!$F$72*hourly1!C8644/hourly1!$C$8763+유형화!$F$73*hourly1!D8644/hourly1!$D$8763+유형화!$F$74*hourly1!E8644/hourly1!$E$8763</f>
        <v>91.490561416085541</v>
      </c>
      <c r="C8643" s="441">
        <f>hourly1!$F8644*유형화!$G$71/hourly1!$F$8763+유형화!$G$72*hourly1!$G8644/hourly1!$F$8763+유형화!$G$74*hourly1!I8644/hourly1!$I$8763</f>
        <v>2.9007716023869197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443">
        <f>유형화!$F$71*hourly1!B8645/hourly1!$B$8763+유형화!$F$72*hourly1!C8645/hourly1!$C$8763+유형화!$F$73*hourly1!D8645/hourly1!$D$8763+유형화!$F$74*hourly1!E8645/hourly1!$E$8763</f>
        <v>92.580371864981785</v>
      </c>
      <c r="C8644" s="441">
        <f>hourly1!$F8645*유형화!$G$71/hourly1!$F$8763+유형화!$G$72*hourly1!$G8645/hourly1!$F$8763+유형화!$G$74*hourly1!I8645/hourly1!$I$8763</f>
        <v>3.233512018193577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443">
        <f>유형화!$F$71*hourly1!B8646/hourly1!$B$8763+유형화!$F$72*hourly1!C8646/hourly1!$C$8763+유형화!$F$73*hourly1!D8646/hourly1!$D$8763+유형화!$F$74*hourly1!E8646/hourly1!$E$8763</f>
        <v>93.555821917478639</v>
      </c>
      <c r="C8645" s="441">
        <f>hourly1!$F8646*유형화!$G$71/hourly1!$F$8763+유형화!$G$72*hourly1!$G8646/hourly1!$F$8763+유형화!$G$74*hourly1!I8646/hourly1!$I$8763</f>
        <v>3.5005528912507669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443">
        <f>유형화!$F$71*hourly1!B8647/hourly1!$B$8763+유형화!$F$72*hourly1!C8647/hourly1!$C$8763+유형화!$F$73*hourly1!D8647/hourly1!$D$8763+유형화!$F$74*hourly1!E8647/hourly1!$E$8763</f>
        <v>94.648144531587775</v>
      </c>
      <c r="C8646" s="441">
        <f>hourly1!$F8647*유형화!$G$71/hourly1!$F$8763+유형화!$G$72*hourly1!$G8647/hourly1!$F$8763+유형화!$G$74*hourly1!I8647/hourly1!$I$8763</f>
        <v>3.7541792602022825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443">
        <f>유형화!$F$71*hourly1!B8648/hourly1!$B$8763+유형화!$F$72*hourly1!C8648/hourly1!$C$8763+유형화!$F$73*hourly1!D8648/hourly1!$D$8763+유형화!$F$74*hourly1!E8648/hourly1!$E$8763</f>
        <v>96.639701352456072</v>
      </c>
      <c r="C8647" s="441">
        <f>hourly1!$F8648*유형화!$G$71/hourly1!$F$8763+유형화!$G$72*hourly1!$G8648/hourly1!$F$8763+유형화!$G$74*hourly1!I8648/hourly1!$I$8763</f>
        <v>4.0241026528365369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443">
        <f>유형화!$F$71*hourly1!B8649/hourly1!$B$8763+유형화!$F$72*hourly1!C8649/hourly1!$C$8763+유형화!$F$73*hourly1!D8649/hourly1!$D$8763+유형화!$F$74*hourly1!E8649/hourly1!$E$8763</f>
        <v>104.37328610996303</v>
      </c>
      <c r="C8648" s="441">
        <f>hourly1!$F8649*유형화!$G$71/hourly1!$F$8763+유형화!$G$72*hourly1!$G8649/hourly1!$F$8763+유형화!$G$74*hourly1!I8649/hourly1!$I$8763</f>
        <v>8.7725887198252241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443">
        <f>유형화!$F$71*hourly1!B8650/hourly1!$B$8763+유형화!$F$72*hourly1!C8650/hourly1!$C$8763+유형화!$F$73*hourly1!D8650/hourly1!$D$8763+유형화!$F$74*hourly1!E8650/hourly1!$E$8763</f>
        <v>236.91347059740636</v>
      </c>
      <c r="C8649" s="441">
        <f>hourly1!$F8650*유형화!$G$71/hourly1!$F$8763+유형화!$G$72*hourly1!$G8650/hourly1!$F$8763+유형화!$G$74*hourly1!I8650/hourly1!$I$8763</f>
        <v>8.9104247491551369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443">
        <f>유형화!$F$71*hourly1!B8651/hourly1!$B$8763+유형화!$F$72*hourly1!C8651/hourly1!$C$8763+유형화!$F$73*hourly1!D8651/hourly1!$D$8763+유형화!$F$74*hourly1!E8651/hourly1!$E$8763</f>
        <v>368.39587272157206</v>
      </c>
      <c r="C8650" s="441">
        <f>hourly1!$F8651*유형화!$G$71/hourly1!$F$8763+유형화!$G$72*hourly1!$G8651/hourly1!$F$8763+유형화!$G$74*hourly1!I8651/hourly1!$I$8763</f>
        <v>8.4949191394993537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443">
        <f>유형화!$F$71*hourly1!B8652/hourly1!$B$8763+유형화!$F$72*hourly1!C8652/hourly1!$C$8763+유형화!$F$73*hourly1!D8652/hourly1!$D$8763+유형화!$F$74*hourly1!E8652/hourly1!$E$8763</f>
        <v>445.57780577011516</v>
      </c>
      <c r="C8651" s="441">
        <f>hourly1!$F8652*유형화!$G$71/hourly1!$F$8763+유형화!$G$72*hourly1!$G8652/hourly1!$F$8763+유형화!$G$74*hourly1!I8652/hourly1!$I$8763</f>
        <v>7.7511697208689148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443">
        <f>유형화!$F$71*hourly1!B8653/hourly1!$B$8763+유형화!$F$72*hourly1!C8653/hourly1!$C$8763+유형화!$F$73*hourly1!D8653/hourly1!$D$8763+유형화!$F$74*hourly1!E8653/hourly1!$E$8763</f>
        <v>521.21197409366766</v>
      </c>
      <c r="C8652" s="441">
        <f>hourly1!$F8653*유형화!$G$71/hourly1!$F$8763+유형화!$G$72*hourly1!$G8653/hourly1!$F$8763+유형화!$G$74*hourly1!I8653/hourly1!$I$8763</f>
        <v>7.125823550589387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443">
        <f>유형화!$F$71*hourly1!B8654/hourly1!$B$8763+유형화!$F$72*hourly1!C8654/hourly1!$C$8763+유형화!$F$73*hourly1!D8654/hourly1!$D$8763+유형화!$F$74*hourly1!E8654/hourly1!$E$8763</f>
        <v>443.50567024840348</v>
      </c>
      <c r="C8653" s="441">
        <f>hourly1!$F8654*유형화!$G$71/hourly1!$F$8763+유형화!$G$72*hourly1!$G8654/hourly1!$F$8763+유형화!$G$74*hourly1!I8654/hourly1!$I$8763</f>
        <v>6.5568407226754539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443">
        <f>유형화!$F$71*hourly1!B8655/hourly1!$B$8763+유형화!$F$72*hourly1!C8655/hourly1!$C$8763+유형화!$F$73*hourly1!D8655/hourly1!$D$8763+유형화!$F$74*hourly1!E8655/hourly1!$E$8763</f>
        <v>273.85053921195146</v>
      </c>
      <c r="C8654" s="441">
        <f>hourly1!$F8655*유형화!$G$71/hourly1!$F$8763+유형화!$G$72*hourly1!$G8655/hourly1!$F$8763+유형화!$G$74*hourly1!I8655/hourly1!$I$8763</f>
        <v>5.5350914110138509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443">
        <f>유형화!$F$71*hourly1!B8656/hourly1!$B$8763+유형화!$F$72*hourly1!C8656/hourly1!$C$8763+유형화!$F$73*hourly1!D8656/hourly1!$D$8763+유형화!$F$74*hourly1!E8656/hourly1!$E$8763</f>
        <v>358.25357202551595</v>
      </c>
      <c r="C8655" s="441">
        <f>hourly1!$F8656*유형화!$G$71/hourly1!$F$8763+유형화!$G$72*hourly1!$G8656/hourly1!$F$8763+유형화!$G$74*hourly1!I8656/hourly1!$I$8763</f>
        <v>5.7529904615933161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443">
        <f>유형화!$F$71*hourly1!B8657/hourly1!$B$8763+유형화!$F$72*hourly1!C8657/hourly1!$C$8763+유형화!$F$73*hourly1!D8657/hourly1!$D$8763+유형화!$F$74*hourly1!E8657/hourly1!$E$8763</f>
        <v>506.84518435062103</v>
      </c>
      <c r="C8656" s="441">
        <f>hourly1!$F8657*유형화!$G$71/hourly1!$F$8763+유형화!$G$72*hourly1!$G8657/hourly1!$F$8763+유형화!$G$74*hourly1!I8657/hourly1!$I$8763</f>
        <v>5.6525578132135479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443">
        <f>유형화!$F$71*hourly1!B8658/hourly1!$B$8763+유형화!$F$72*hourly1!C8658/hourly1!$C$8763+유형화!$F$73*hourly1!D8658/hourly1!$D$8763+유형화!$F$74*hourly1!E8658/hourly1!$E$8763</f>
        <v>431.41423859743253</v>
      </c>
      <c r="C8657" s="441">
        <f>hourly1!$F8658*유형화!$G$71/hourly1!$F$8763+유형화!$G$72*hourly1!$G8658/hourly1!$F$8763+유형화!$G$74*hourly1!I8658/hourly1!$I$8763</f>
        <v>5.6693861752337664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443">
        <f>유형화!$F$71*hourly1!B8659/hourly1!$B$8763+유형화!$F$72*hourly1!C8659/hourly1!$C$8763+유형화!$F$73*hourly1!D8659/hourly1!$D$8763+유형화!$F$74*hourly1!E8659/hourly1!$E$8763</f>
        <v>375.93221194243552</v>
      </c>
      <c r="C8658" s="441">
        <f>hourly1!$F8659*유형화!$G$71/hourly1!$F$8763+유형화!$G$72*hourly1!$G8659/hourly1!$F$8763+유형화!$G$74*hourly1!I8659/hourly1!$I$8763</f>
        <v>5.8990966187240046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443">
        <f>유형화!$F$71*hourly1!B8660/hourly1!$B$8763+유형화!$F$72*hourly1!C8660/hourly1!$C$8763+유형화!$F$73*hourly1!D8660/hourly1!$D$8763+유형화!$F$74*hourly1!E8660/hourly1!$E$8763</f>
        <v>227.80036851069966</v>
      </c>
      <c r="C8659" s="441">
        <f>hourly1!$F8660*유형화!$G$71/hourly1!$F$8763+유형화!$G$72*hourly1!$G8660/hourly1!$F$8763+유형화!$G$74*hourly1!I8660/hourly1!$I$8763</f>
        <v>6.1266546022405981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443">
        <f>유형화!$F$71*hourly1!B8661/hourly1!$B$8763+유형화!$F$72*hourly1!C8661/hourly1!$C$8763+유형화!$F$73*hourly1!D8661/hourly1!$D$8763+유형화!$F$74*hourly1!E8661/hourly1!$E$8763</f>
        <v>163.60289921041633</v>
      </c>
      <c r="C8660" s="441">
        <f>hourly1!$F8661*유형화!$G$71/hourly1!$F$8763+유형화!$G$72*hourly1!$G8661/hourly1!$F$8763+유형화!$G$74*hourly1!I8661/hourly1!$I$8763</f>
        <v>5.6801619980932658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443">
        <f>유형화!$F$71*hourly1!B8662/hourly1!$B$8763+유형화!$F$72*hourly1!C8662/hourly1!$C$8763+유형화!$F$73*hourly1!D8662/hourly1!$D$8763+유형화!$F$74*hourly1!E8662/hourly1!$E$8763</f>
        <v>172.09338178148457</v>
      </c>
      <c r="C8661" s="441">
        <f>hourly1!$F8662*유형화!$G$71/hourly1!$F$8763+유형화!$G$72*hourly1!$G8662/hourly1!$F$8763+유형화!$G$74*hourly1!I8662/hourly1!$I$8763</f>
        <v>5.5699337921159859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443">
        <f>유형화!$F$71*hourly1!B8663/hourly1!$B$8763+유형화!$F$72*hourly1!C8663/hourly1!$C$8763+유형화!$F$73*hourly1!D8663/hourly1!$D$8763+유형화!$F$74*hourly1!E8663/hourly1!$E$8763</f>
        <v>94.291267692291271</v>
      </c>
      <c r="C8662" s="441">
        <f>hourly1!$F8663*유형화!$G$71/hourly1!$F$8763+유형화!$G$72*hourly1!$G8663/hourly1!$F$8763+유형화!$G$74*hourly1!I8663/hourly1!$I$8763</f>
        <v>6.1254457802342692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443">
        <f>유형화!$F$71*hourly1!B8664/hourly1!$B$8763+유형화!$F$72*hourly1!C8664/hourly1!$C$8763+유형화!$F$73*hourly1!D8664/hourly1!$D$8763+유형화!$F$74*hourly1!E8664/hourly1!$E$8763</f>
        <v>92.691644123010576</v>
      </c>
      <c r="C8663" s="441">
        <f>hourly1!$F8664*유형화!$G$71/hourly1!$F$8763+유형화!$G$72*hourly1!$G8664/hourly1!$F$8763+유형화!$G$74*hourly1!I8664/hourly1!$I$8763</f>
        <v>1.3356597096576233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443">
        <f>유형화!$F$71*hourly1!B8665/hourly1!$B$8763+유형화!$F$72*hourly1!C8665/hourly1!$C$8763+유형화!$F$73*hourly1!D8665/hourly1!$D$8763+유형화!$F$74*hourly1!E8665/hourly1!$E$8763</f>
        <v>91.033662481840793</v>
      </c>
      <c r="C8664" s="441">
        <f>hourly1!$F8665*유형화!$G$71/hourly1!$F$8763+유형화!$G$72*hourly1!$G8665/hourly1!$F$8763+유형화!$G$74*hourly1!I8665/hourly1!$I$8763</f>
        <v>1.6965942280964563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443">
        <f>유형화!$F$71*hourly1!B8666/hourly1!$B$8763+유형화!$F$72*hourly1!C8666/hourly1!$C$8763+유형화!$F$73*hourly1!D8666/hourly1!$D$8763+유형화!$F$74*hourly1!E8666/hourly1!$E$8763</f>
        <v>90.448491586103202</v>
      </c>
      <c r="C8665" s="441">
        <f>hourly1!$F8666*유형화!$G$71/hourly1!$F$8763+유형화!$G$72*hourly1!$G8666/hourly1!$F$8763+유형화!$G$74*hourly1!I8666/hourly1!$I$8763</f>
        <v>2.1267485725339594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443">
        <f>유형화!$F$71*hourly1!B8667/hourly1!$B$8763+유형화!$F$72*hourly1!C8667/hourly1!$C$8763+유형화!$F$73*hourly1!D8667/hourly1!$D$8763+유형화!$F$74*hourly1!E8667/hourly1!$E$8763</f>
        <v>87.242897675428409</v>
      </c>
      <c r="C8666" s="441">
        <f>hourly1!$F8667*유형화!$G$71/hourly1!$F$8763+유형화!$G$72*hourly1!$G8667/hourly1!$F$8763+유형화!$G$74*hourly1!I8667/hourly1!$I$8763</f>
        <v>2.3445220351544096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443">
        <f>유형화!$F$71*hourly1!B8668/hourly1!$B$8763+유형화!$F$72*hourly1!C8668/hourly1!$C$8763+유형화!$F$73*hourly1!D8668/hourly1!$D$8763+유형화!$F$74*hourly1!E8668/hourly1!$E$8763</f>
        <v>87.004976670029464</v>
      </c>
      <c r="C8667" s="441">
        <f>hourly1!$F8668*유형화!$G$71/hourly1!$F$8763+유형화!$G$72*hourly1!$G8668/hourly1!$F$8763+유형화!$G$74*hourly1!I8668/hourly1!$I$8763</f>
        <v>2.5855408526659542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443">
        <f>유형화!$F$71*hourly1!B8669/hourly1!$B$8763+유형화!$F$72*hourly1!C8669/hourly1!$C$8763+유형화!$F$73*hourly1!D8669/hourly1!$D$8763+유형화!$F$74*hourly1!E8669/hourly1!$E$8763</f>
        <v>87.100941381162201</v>
      </c>
      <c r="C8668" s="441">
        <f>hourly1!$F8669*유형화!$G$71/hourly1!$F$8763+유형화!$G$72*hourly1!$G8669/hourly1!$F$8763+유형화!$G$74*hourly1!I8669/hourly1!$I$8763</f>
        <v>2.7687528849395293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443">
        <f>유형화!$F$71*hourly1!B8670/hourly1!$B$8763+유형화!$F$72*hourly1!C8670/hourly1!$C$8763+유형화!$F$73*hourly1!D8670/hourly1!$D$8763+유형화!$F$74*hourly1!E8670/hourly1!$E$8763</f>
        <v>87.289695047403853</v>
      </c>
      <c r="C8669" s="441">
        <f>hourly1!$F8670*유형화!$G$71/hourly1!$F$8763+유형화!$G$72*hourly1!$G8670/hourly1!$F$8763+유형화!$G$74*hourly1!I8670/hourly1!$I$8763</f>
        <v>2.9479119615196514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443">
        <f>유형화!$F$71*hourly1!B8671/hourly1!$B$8763+유형화!$F$72*hourly1!C8671/hourly1!$C$8763+유형화!$F$73*hourly1!D8671/hourly1!$D$8763+유형화!$F$74*hourly1!E8671/hourly1!$E$8763</f>
        <v>87.457829999162271</v>
      </c>
      <c r="C8670" s="441">
        <f>hourly1!$F8671*유형화!$G$71/hourly1!$F$8763+유형화!$G$72*hourly1!$G8671/hourly1!$F$8763+유형화!$G$74*hourly1!I8671/hourly1!$I$8763</f>
        <v>3.1067902503514313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443">
        <f>유형화!$F$71*hourly1!B8672/hourly1!$B$8763+유형화!$F$72*hourly1!C8672/hourly1!$C$8763+유형화!$F$73*hourly1!D8672/hourly1!$D$8763+유형화!$F$74*hourly1!E8672/hourly1!$E$8763</f>
        <v>88.716578747559169</v>
      </c>
      <c r="C8671" s="441">
        <f>hourly1!$F8672*유형화!$G$71/hourly1!$F$8763+유형화!$G$72*hourly1!$G8672/hourly1!$F$8763+유형화!$G$74*hourly1!I8672/hourly1!$I$8763</f>
        <v>3.1980148332375005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443">
        <f>유형화!$F$71*hourly1!B8673/hourly1!$B$8763+유형화!$F$72*hourly1!C8673/hourly1!$C$8763+유형화!$F$73*hourly1!D8673/hourly1!$D$8763+유형화!$F$74*hourly1!E8673/hourly1!$E$8763</f>
        <v>95.850111514260462</v>
      </c>
      <c r="C8672" s="441">
        <f>hourly1!$F8673*유형화!$G$71/hourly1!$F$8763+유형화!$G$72*hourly1!$G8673/hourly1!$F$8763+유형화!$G$74*hourly1!I8673/hourly1!$I$8763</f>
        <v>7.7338066246031527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443">
        <f>유형화!$F$71*hourly1!B8674/hourly1!$B$8763+유형화!$F$72*hourly1!C8674/hourly1!$C$8763+유형화!$F$73*hourly1!D8674/hourly1!$D$8763+유형화!$F$74*hourly1!E8674/hourly1!$E$8763</f>
        <v>159.53354441264096</v>
      </c>
      <c r="C8673" s="441">
        <f>hourly1!$F8674*유형화!$G$71/hourly1!$F$8763+유형화!$G$72*hourly1!$G8674/hourly1!$F$8763+유형화!$G$74*hourly1!I8674/hourly1!$I$8763</f>
        <v>8.0416417535040416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443">
        <f>유형화!$F$71*hourly1!B8675/hourly1!$B$8763+유형화!$F$72*hourly1!C8675/hourly1!$C$8763+유형화!$F$73*hourly1!D8675/hourly1!$D$8763+유형화!$F$74*hourly1!E8675/hourly1!$E$8763</f>
        <v>162.4653384558811</v>
      </c>
      <c r="C8674" s="441">
        <f>hourly1!$F8675*유형화!$G$71/hourly1!$F$8763+유형화!$G$72*hourly1!$G8675/hourly1!$F$8763+유형화!$G$74*hourly1!I8675/hourly1!$I$8763</f>
        <v>7.6984604969169617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443">
        <f>유형화!$F$71*hourly1!B8676/hourly1!$B$8763+유형화!$F$72*hourly1!C8676/hourly1!$C$8763+유형화!$F$73*hourly1!D8676/hourly1!$D$8763+유형화!$F$74*hourly1!E8676/hourly1!$E$8763</f>
        <v>166.57316331502741</v>
      </c>
      <c r="C8675" s="441">
        <f>hourly1!$F8676*유형화!$G$71/hourly1!$F$8763+유형화!$G$72*hourly1!$G8676/hourly1!$F$8763+유형화!$G$74*hourly1!I8676/hourly1!$I$8763</f>
        <v>7.218190068220113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443">
        <f>유형화!$F$71*hourly1!B8677/hourly1!$B$8763+유형화!$F$72*hourly1!C8677/hourly1!$C$8763+유형화!$F$73*hourly1!D8677/hourly1!$D$8763+유형화!$F$74*hourly1!E8677/hourly1!$E$8763</f>
        <v>170.09397022528333</v>
      </c>
      <c r="C8676" s="441">
        <f>hourly1!$F8677*유형화!$G$71/hourly1!$F$8763+유형화!$G$72*hourly1!$G8677/hourly1!$F$8763+유형화!$G$74*hourly1!I8677/hourly1!$I$8763</f>
        <v>6.9146586464421986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443">
        <f>유형화!$F$71*hourly1!B8678/hourly1!$B$8763+유형화!$F$72*hourly1!C8678/hourly1!$C$8763+유형화!$F$73*hourly1!D8678/hourly1!$D$8763+유형화!$F$74*hourly1!E8678/hourly1!$E$8763</f>
        <v>165.31544331573147</v>
      </c>
      <c r="C8677" s="441">
        <f>hourly1!$F8678*유형화!$G$71/hourly1!$F$8763+유형화!$G$72*hourly1!$G8678/hourly1!$F$8763+유형화!$G$74*hourly1!I8678/hourly1!$I$8763</f>
        <v>6.0008997585928432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443">
        <f>유형화!$F$71*hourly1!B8679/hourly1!$B$8763+유형화!$F$72*hourly1!C8679/hourly1!$C$8763+유형화!$F$73*hourly1!D8679/hourly1!$D$8763+유형화!$F$74*hourly1!E8679/hourly1!$E$8763</f>
        <v>164.38813976786969</v>
      </c>
      <c r="C8678" s="441">
        <f>hourly1!$F8679*유형화!$G$71/hourly1!$F$8763+유형화!$G$72*hourly1!$G8679/hourly1!$F$8763+유형화!$G$74*hourly1!I8679/hourly1!$I$8763</f>
        <v>5.4270461069008205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443">
        <f>유형화!$F$71*hourly1!B8680/hourly1!$B$8763+유형화!$F$72*hourly1!C8680/hourly1!$C$8763+유형화!$F$73*hourly1!D8680/hourly1!$D$8763+유형화!$F$74*hourly1!E8680/hourly1!$E$8763</f>
        <v>155.92197512369307</v>
      </c>
      <c r="C8679" s="441">
        <f>hourly1!$F8680*유형화!$G$71/hourly1!$F$8763+유형화!$G$72*hourly1!$G8680/hourly1!$F$8763+유형화!$G$74*hourly1!I8680/hourly1!$I$8763</f>
        <v>5.4555485094768148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443">
        <f>유형화!$F$71*hourly1!B8681/hourly1!$B$8763+유형화!$F$72*hourly1!C8681/hourly1!$C$8763+유형화!$F$73*hourly1!D8681/hourly1!$D$8763+유형화!$F$74*hourly1!E8681/hourly1!$E$8763</f>
        <v>157.84993164753047</v>
      </c>
      <c r="C8680" s="441">
        <f>hourly1!$F8681*유형화!$G$71/hourly1!$F$8763+유형화!$G$72*hourly1!$G8681/hourly1!$F$8763+유형화!$G$74*hourly1!I8681/hourly1!$I$8763</f>
        <v>5.3004992889677878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443">
        <f>유형화!$F$71*hourly1!B8682/hourly1!$B$8763+유형화!$F$72*hourly1!C8682/hourly1!$C$8763+유형화!$F$73*hourly1!D8682/hourly1!$D$8763+유형화!$F$74*hourly1!E8682/hourly1!$E$8763</f>
        <v>155.3131519554793</v>
      </c>
      <c r="C8681" s="441">
        <f>hourly1!$F8682*유형화!$G$71/hourly1!$F$8763+유형화!$G$72*hourly1!$G8682/hourly1!$F$8763+유형화!$G$74*hourly1!I8682/hourly1!$I$8763</f>
        <v>4.9846638856787981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443">
        <f>유형화!$F$71*hourly1!B8683/hourly1!$B$8763+유형화!$F$72*hourly1!C8683/hourly1!$C$8763+유형화!$F$73*hourly1!D8683/hourly1!$D$8763+유형화!$F$74*hourly1!E8683/hourly1!$E$8763</f>
        <v>153.99050171082229</v>
      </c>
      <c r="C8682" s="441">
        <f>hourly1!$F8683*유형화!$G$71/hourly1!$F$8763+유형화!$G$72*hourly1!$G8683/hourly1!$F$8763+유형화!$G$74*hourly1!I8683/hourly1!$I$8763</f>
        <v>5.1771344975792699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443">
        <f>유형화!$F$71*hourly1!B8684/hourly1!$B$8763+유형화!$F$72*hourly1!C8684/hourly1!$C$8763+유형화!$F$73*hourly1!D8684/hourly1!$D$8763+유형화!$F$74*hourly1!E8684/hourly1!$E$8763</f>
        <v>152.37766550336963</v>
      </c>
      <c r="C8683" s="441">
        <f>hourly1!$F8684*유형화!$G$71/hourly1!$F$8763+유형화!$G$72*hourly1!$G8684/hourly1!$F$8763+유형화!$G$74*hourly1!I8684/hourly1!$I$8763</f>
        <v>5.3166196041461387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443">
        <f>유형화!$F$71*hourly1!B8685/hourly1!$B$8763+유형화!$F$72*hourly1!C8685/hourly1!$C$8763+유형화!$F$73*hourly1!D8685/hourly1!$D$8763+유형화!$F$74*hourly1!E8685/hourly1!$E$8763</f>
        <v>158.58971711024208</v>
      </c>
      <c r="C8684" s="441">
        <f>hourly1!$F8685*유형화!$G$71/hourly1!$F$8763+유형화!$G$72*hourly1!$G8685/hourly1!$F$8763+유형화!$G$74*hourly1!I8685/hourly1!$I$8763</f>
        <v>4.8954201481241642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443">
        <f>유형화!$F$71*hourly1!B8686/hourly1!$B$8763+유형화!$F$72*hourly1!C8686/hourly1!$C$8763+유형화!$F$73*hourly1!D8686/hourly1!$D$8763+유형화!$F$74*hourly1!E8686/hourly1!$E$8763</f>
        <v>167.00060196353633</v>
      </c>
      <c r="C8685" s="441">
        <f>hourly1!$F8686*유형화!$G$71/hourly1!$F$8763+유형화!$G$72*hourly1!$G8686/hourly1!$F$8763+유형화!$G$74*hourly1!I8686/hourly1!$I$8763</f>
        <v>4.7149319373645051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443">
        <f>유형화!$F$71*hourly1!B8687/hourly1!$B$8763+유형화!$F$72*hourly1!C8687/hourly1!$C$8763+유형화!$F$73*hourly1!D8687/hourly1!$D$8763+유형화!$F$74*hourly1!E8687/hourly1!$E$8763</f>
        <v>90.068820402450413</v>
      </c>
      <c r="C8686" s="441">
        <f>hourly1!$F8687*유형화!$G$71/hourly1!$F$8763+유형화!$G$72*hourly1!$G8687/hourly1!$F$8763+유형화!$G$74*hourly1!I8687/hourly1!$I$8763</f>
        <v>5.2366040649690229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443">
        <f>유형화!$F$71*hourly1!B8688/hourly1!$B$8763+유형화!$F$72*hourly1!C8688/hourly1!$C$8763+유형화!$F$73*hourly1!D8688/hourly1!$D$8763+유형화!$F$74*hourly1!E8688/hourly1!$E$8763</f>
        <v>88.067947169457355</v>
      </c>
      <c r="C8687" s="441">
        <f>hourly1!$F8688*유형화!$G$71/hourly1!$F$8763+유형화!$G$72*hourly1!$G8688/hourly1!$F$8763+유형화!$G$74*hourly1!I8688/hourly1!$I$8763</f>
        <v>0.49702479791131049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443">
        <f>유형화!$F$71*hourly1!B8689/hourly1!$B$8763+유형화!$F$72*hourly1!C8689/hourly1!$C$8763+유형화!$F$73*hourly1!D8689/hourly1!$D$8763+유형화!$F$74*hourly1!E8689/hourly1!$E$8763</f>
        <v>86.139509613414333</v>
      </c>
      <c r="C8688" s="441">
        <f>hourly1!$F8689*유형화!$G$71/hourly1!$F$8763+유형화!$G$72*hourly1!$G8689/hourly1!$F$8763+유형화!$G$74*hourly1!I8689/hourly1!$I$8763</f>
        <v>0.86746670688765148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443">
        <f>유형화!$F$71*hourly1!B8690/hourly1!$B$8763+유형화!$F$72*hourly1!C8690/hourly1!$C$8763+유형화!$F$73*hourly1!D8690/hourly1!$D$8763+유형화!$F$74*hourly1!E8690/hourly1!$E$8763</f>
        <v>85.278711534412466</v>
      </c>
      <c r="C8689" s="441">
        <f>hourly1!$F8690*유형화!$G$71/hourly1!$F$8763+유형화!$G$72*hourly1!$G8690/hourly1!$F$8763+유형화!$G$74*hourly1!I8690/hourly1!$I$8763</f>
        <v>1.3107781334675059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443">
        <f>유형화!$F$71*hourly1!B8691/hourly1!$B$8763+유형화!$F$72*hourly1!C8691/hourly1!$C$8763+유형화!$F$73*hourly1!D8691/hourly1!$D$8763+유형화!$F$74*hourly1!E8691/hourly1!$E$8763</f>
        <v>85.543086113496727</v>
      </c>
      <c r="C8690" s="441">
        <f>hourly1!$F8691*유형화!$G$71/hourly1!$F$8763+유형화!$G$72*hourly1!$G8691/hourly1!$F$8763+유형화!$G$74*hourly1!I8691/hourly1!$I$8763</f>
        <v>1.7184516268281798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443">
        <f>유형화!$F$71*hourly1!B8692/hourly1!$B$8763+유형화!$F$72*hourly1!C8692/hourly1!$C$8763+유형화!$F$73*hourly1!D8692/hourly1!$D$8763+유형화!$F$74*hourly1!E8692/hourly1!$E$8763</f>
        <v>85.454454080825045</v>
      </c>
      <c r="C8691" s="441">
        <f>hourly1!$F8692*유형화!$G$71/hourly1!$F$8763+유형화!$G$72*hourly1!$G8692/hourly1!$F$8763+유형화!$G$74*hourly1!I8692/hourly1!$I$8763</f>
        <v>2.0846659940492649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443">
        <f>유형화!$F$71*hourly1!B8693/hourly1!$B$8763+유형화!$F$72*hourly1!C8693/hourly1!$C$8763+유형화!$F$73*hourly1!D8693/hourly1!$D$8763+유형화!$F$74*hourly1!E8693/hourly1!$E$8763</f>
        <v>85.731114569780686</v>
      </c>
      <c r="C8692" s="441">
        <f>hourly1!$F8693*유형화!$G$71/hourly1!$F$8763+유형화!$G$72*hourly1!$G8693/hourly1!$F$8763+유형화!$G$74*hourly1!I8693/hourly1!$I$8763</f>
        <v>2.4434501749570141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443">
        <f>유형화!$F$71*hourly1!B8694/hourly1!$B$8763+유형화!$F$72*hourly1!C8694/hourly1!$C$8763+유형화!$F$73*hourly1!D8694/hourly1!$D$8763+유형화!$F$74*hourly1!E8694/hourly1!$E$8763</f>
        <v>85.868221911192606</v>
      </c>
      <c r="C8693" s="441">
        <f>hourly1!$F8694*유형화!$G$71/hourly1!$F$8763+유형화!$G$72*hourly1!$G8694/hourly1!$F$8763+유형화!$G$74*hourly1!I8694/hourly1!$I$8763</f>
        <v>2.7195367769717995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443">
        <f>유형화!$F$71*hourly1!B8695/hourly1!$B$8763+유형화!$F$72*hourly1!C8695/hourly1!$C$8763+유형화!$F$73*hourly1!D8695/hourly1!$D$8763+유형화!$F$74*hourly1!E8695/hourly1!$E$8763</f>
        <v>85.959171771768283</v>
      </c>
      <c r="C8694" s="441">
        <f>hourly1!$F8695*유형화!$G$71/hourly1!$F$8763+유형화!$G$72*hourly1!$G8695/hourly1!$F$8763+유형화!$G$74*hourly1!I8695/hourly1!$I$8763</f>
        <v>2.9699428547713018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443">
        <f>유형화!$F$71*hourly1!B8696/hourly1!$B$8763+유형화!$F$72*hourly1!C8696/hourly1!$C$8763+유형화!$F$73*hourly1!D8696/hourly1!$D$8763+유형화!$F$74*hourly1!E8696/hourly1!$E$8763</f>
        <v>87.090762300983215</v>
      </c>
      <c r="C8695" s="441">
        <f>hourly1!$F8696*유형화!$G$71/hourly1!$F$8763+유형화!$G$72*hourly1!$G8696/hourly1!$F$8763+유형화!$G$74*hourly1!I8696/hourly1!$I$8763</f>
        <v>3.119134133782798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443">
        <f>유형화!$F$71*hourly1!B8697/hourly1!$B$8763+유형화!$F$72*hourly1!C8697/hourly1!$C$8763+유형화!$F$73*hourly1!D8697/hourly1!$D$8763+유형화!$F$74*hourly1!E8697/hourly1!$E$8763</f>
        <v>93.916156674617852</v>
      </c>
      <c r="C8696" s="441">
        <f>hourly1!$F8697*유형화!$G$71/hourly1!$F$8763+유형화!$G$72*hourly1!$G8697/hourly1!$F$8763+유형화!$G$74*hourly1!I8697/hourly1!$I$8763</f>
        <v>7.6547116190899374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443">
        <f>유형화!$F$71*hourly1!B8698/hourly1!$B$8763+유형화!$F$72*hourly1!C8698/hourly1!$C$8763+유형화!$F$73*hourly1!D8698/hourly1!$D$8763+유형화!$F$74*hourly1!E8698/hourly1!$E$8763</f>
        <v>89.162706109829514</v>
      </c>
      <c r="C8697" s="441">
        <f>hourly1!$F8698*유형화!$G$71/hourly1!$F$8763+유형화!$G$72*hourly1!$G8698/hourly1!$F$8763+유형화!$G$74*hourly1!I8698/hourly1!$I$8763</f>
        <v>7.9463528750170722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443">
        <f>유형화!$F$71*hourly1!B8699/hourly1!$B$8763+유형화!$F$72*hourly1!C8699/hourly1!$C$8763+유형화!$F$73*hourly1!D8699/hourly1!$D$8763+유형화!$F$74*hourly1!E8699/hourly1!$E$8763</f>
        <v>92.44874388769459</v>
      </c>
      <c r="C8698" s="441">
        <f>hourly1!$F8699*유형화!$G$71/hourly1!$F$8763+유형화!$G$72*hourly1!$G8699/hourly1!$F$8763+유형화!$G$74*hourly1!I8699/hourly1!$I$8763</f>
        <v>7.6776152607269506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443">
        <f>유형화!$F$71*hourly1!B8700/hourly1!$B$8763+유형화!$F$72*hourly1!C8700/hourly1!$C$8763+유형화!$F$73*hourly1!D8700/hourly1!$D$8763+유형화!$F$74*hourly1!E8700/hourly1!$E$8763</f>
        <v>96.424552094935848</v>
      </c>
      <c r="C8699" s="441">
        <f>hourly1!$F8700*유형화!$G$71/hourly1!$F$8763+유형화!$G$72*hourly1!$G8700/hourly1!$F$8763+유형화!$G$74*hourly1!I8700/hourly1!$I$8763</f>
        <v>7.1005074800842563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443">
        <f>유형화!$F$71*hourly1!B8701/hourly1!$B$8763+유형화!$F$72*hourly1!C8701/hourly1!$C$8763+유형화!$F$73*hourly1!D8701/hourly1!$D$8763+유형화!$F$74*hourly1!E8701/hourly1!$E$8763</f>
        <v>99.577810274807291</v>
      </c>
      <c r="C8700" s="441">
        <f>hourly1!$F8701*유형화!$G$71/hourly1!$F$8763+유형화!$G$72*hourly1!$G8701/hourly1!$F$8763+유형화!$G$74*hourly1!I8701/hourly1!$I$8763</f>
        <v>6.533429271492829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443">
        <f>유형화!$F$71*hourly1!B8702/hourly1!$B$8763+유형화!$F$72*hourly1!C8702/hourly1!$C$8763+유형화!$F$73*hourly1!D8702/hourly1!$D$8763+유형화!$F$74*hourly1!E8702/hourly1!$E$8763</f>
        <v>96.715904264928966</v>
      </c>
      <c r="C8701" s="441">
        <f>hourly1!$F8702*유형화!$G$71/hourly1!$F$8763+유형화!$G$72*hourly1!$G8702/hourly1!$F$8763+유형화!$G$74*hourly1!I8702/hourly1!$I$8763</f>
        <v>5.8831865466426772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443">
        <f>유형화!$F$71*hourly1!B8703/hourly1!$B$8763+유형화!$F$72*hourly1!C8703/hourly1!$C$8763+유형화!$F$73*hourly1!D8703/hourly1!$D$8763+유형화!$F$74*hourly1!E8703/hourly1!$E$8763</f>
        <v>94.839130244818648</v>
      </c>
      <c r="C8702" s="441">
        <f>hourly1!$F8703*유형화!$G$71/hourly1!$F$8763+유형화!$G$72*hourly1!$G8703/hourly1!$F$8763+유형화!$G$74*hourly1!I8703/hourly1!$I$8763</f>
        <v>4.7084513924989162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443">
        <f>유형화!$F$71*hourly1!B8704/hourly1!$B$8763+유형화!$F$72*hourly1!C8704/hourly1!$C$8763+유형화!$F$73*hourly1!D8704/hourly1!$D$8763+유형화!$F$74*hourly1!E8704/hourly1!$E$8763</f>
        <v>87.431667860307996</v>
      </c>
      <c r="C8703" s="441">
        <f>hourly1!$F8704*유형화!$G$71/hourly1!$F$8763+유형화!$G$72*hourly1!$G8704/hourly1!$F$8763+유형화!$G$74*hourly1!I8704/hourly1!$I$8763</f>
        <v>4.8295975037055507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443">
        <f>유형화!$F$71*hourly1!B8705/hourly1!$B$8763+유형화!$F$72*hourly1!C8705/hourly1!$C$8763+유형화!$F$73*hourly1!D8705/hourly1!$D$8763+유형화!$F$74*hourly1!E8705/hourly1!$E$8763</f>
        <v>90.079663073440358</v>
      </c>
      <c r="C8704" s="441">
        <f>hourly1!$F8705*유형화!$G$71/hourly1!$F$8763+유형화!$G$72*hourly1!$G8705/hourly1!$F$8763+유형화!$G$74*hourly1!I8705/hourly1!$I$8763</f>
        <v>4.7625717981961575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443">
        <f>유형화!$F$71*hourly1!B8706/hourly1!$B$8763+유형화!$F$72*hourly1!C8706/hourly1!$C$8763+유형화!$F$73*hourly1!D8706/hourly1!$D$8763+유형화!$F$74*hourly1!E8706/hourly1!$E$8763</f>
        <v>88.567861008055061</v>
      </c>
      <c r="C8705" s="441">
        <f>hourly1!$F8706*유형화!$G$71/hourly1!$F$8763+유형화!$G$72*hourly1!$G8706/hourly1!$F$8763+유형화!$G$74*hourly1!I8706/hourly1!$I$8763</f>
        <v>4.7454723092977167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443">
        <f>유형화!$F$71*hourly1!B8707/hourly1!$B$8763+유형화!$F$72*hourly1!C8707/hourly1!$C$8763+유형화!$F$73*hourly1!D8707/hourly1!$D$8763+유형화!$F$74*hourly1!E8707/hourly1!$E$8763</f>
        <v>87.490872081613418</v>
      </c>
      <c r="C8706" s="441">
        <f>hourly1!$F8707*유형화!$G$71/hourly1!$F$8763+유형화!$G$72*hourly1!$G8707/hourly1!$F$8763+유형화!$G$74*hourly1!I8707/hourly1!$I$8763</f>
        <v>4.8707194040411386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443">
        <f>유형화!$F$71*hourly1!B8708/hourly1!$B$8763+유형화!$F$72*hourly1!C8708/hourly1!$C$8763+유형화!$F$73*hourly1!D8708/hourly1!$D$8763+유형화!$F$74*hourly1!E8708/hourly1!$E$8763</f>
        <v>86.005549588420095</v>
      </c>
      <c r="C8707" s="441">
        <f>hourly1!$F8708*유형화!$G$71/hourly1!$F$8763+유형화!$G$72*hourly1!$G8708/hourly1!$F$8763+유형화!$G$74*hourly1!I8708/hourly1!$I$8763</f>
        <v>5.0887604157080375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443">
        <f>유형화!$F$71*hourly1!B8709/hourly1!$B$8763+유형화!$F$72*hourly1!C8709/hourly1!$C$8763+유형화!$F$73*hourly1!D8709/hourly1!$D$8763+유형화!$F$74*hourly1!E8709/hourly1!$E$8763</f>
        <v>92.275627471776161</v>
      </c>
      <c r="C8708" s="441">
        <f>hourly1!$F8709*유형화!$G$71/hourly1!$F$8763+유형화!$G$72*hourly1!$G8709/hourly1!$F$8763+유형화!$G$74*hourly1!I8709/hourly1!$I$8763</f>
        <v>4.6747139549995396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443">
        <f>유형화!$F$71*hourly1!B8710/hourly1!$B$8763+유형화!$F$72*hourly1!C8710/hourly1!$C$8763+유형화!$F$73*hourly1!D8710/hourly1!$D$8763+유형화!$F$74*hourly1!E8710/hourly1!$E$8763</f>
        <v>100.6374729641408</v>
      </c>
      <c r="C8709" s="441">
        <f>hourly1!$F8710*유형화!$G$71/hourly1!$F$8763+유형화!$G$72*hourly1!$G8710/hourly1!$F$8763+유형화!$G$74*hourly1!I8710/hourly1!$I$8763</f>
        <v>4.5674258777548209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443">
        <f>유형화!$F$71*hourly1!B8711/hourly1!$B$8763+유형화!$F$72*hourly1!C8711/hourly1!$C$8763+유형화!$F$73*hourly1!D8711/hourly1!$D$8763+유형화!$F$74*hourly1!E8711/hourly1!$E$8763</f>
        <v>89.857296091524304</v>
      </c>
      <c r="C8710" s="441">
        <f>hourly1!$F8711*유형화!$G$71/hourly1!$F$8763+유형화!$G$72*hourly1!$G8711/hourly1!$F$8763+유형화!$G$74*hourly1!I8711/hourly1!$I$8763</f>
        <v>5.115979043734316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443">
        <f>유형화!$F$71*hourly1!B8712/hourly1!$B$8763+유형화!$F$72*hourly1!C8712/hourly1!$C$8763+유형화!$F$73*hourly1!D8712/hourly1!$D$8763+유형화!$F$74*hourly1!E8712/hourly1!$E$8763</f>
        <v>87.979220338098358</v>
      </c>
      <c r="C8711" s="441">
        <f>hourly1!$F8712*유형화!$G$71/hourly1!$F$8763+유형화!$G$72*hourly1!$G8712/hourly1!$F$8763+유형화!$G$74*hourly1!I8712/hourly1!$I$8763</f>
        <v>0.45557525308388958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443">
        <f>유형화!$F$71*hourly1!B8713/hourly1!$B$8763+유형화!$F$72*hourly1!C8713/hourly1!$C$8763+유형화!$F$73*hourly1!D8713/hourly1!$D$8763+유형화!$F$74*hourly1!E8713/hourly1!$E$8763</f>
        <v>86.01602484336442</v>
      </c>
      <c r="C8712" s="441">
        <f>hourly1!$F8713*유형화!$G$71/hourly1!$F$8763+유형화!$G$72*hourly1!$G8713/hourly1!$F$8763+유형화!$G$74*hourly1!I8713/hourly1!$I$8763</f>
        <v>0.80890421081177122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443">
        <f>유형화!$F$71*hourly1!B8714/hourly1!$B$8763+유형화!$F$72*hourly1!C8714/hourly1!$C$8763+유형화!$F$73*hourly1!D8714/hourly1!$D$8763+유형화!$F$74*hourly1!E8714/hourly1!$E$8763</f>
        <v>85.212276614367184</v>
      </c>
      <c r="C8713" s="441">
        <f>hourly1!$F8714*유형화!$G$71/hourly1!$F$8763+유형화!$G$72*hourly1!$G8714/hourly1!$F$8763+유형화!$G$74*hourly1!I8714/hourly1!$I$8763</f>
        <v>1.2918290874709919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443">
        <f>유형화!$F$71*hourly1!B8715/hourly1!$B$8763+유형화!$F$72*hourly1!C8715/hourly1!$C$8763+유형화!$F$73*hourly1!D8715/hourly1!$D$8763+유형화!$F$74*hourly1!E8715/hourly1!$E$8763</f>
        <v>108.78666722899644</v>
      </c>
      <c r="C8714" s="441">
        <f>hourly1!$F8715*유형화!$G$71/hourly1!$F$8763+유형화!$G$72*hourly1!$G8715/hourly1!$F$8763+유형화!$G$74*hourly1!I8715/hourly1!$I$8763</f>
        <v>1.6255622606301967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443">
        <f>유형화!$F$71*hourly1!B8716/hourly1!$B$8763+유형화!$F$72*hourly1!C8716/hourly1!$C$8763+유형화!$F$73*hourly1!D8716/hourly1!$D$8763+유형화!$F$74*hourly1!E8716/hourly1!$E$8763</f>
        <v>108.20514364161957</v>
      </c>
      <c r="C8715" s="441">
        <f>hourly1!$F8716*유형화!$G$71/hourly1!$F$8763+유형화!$G$72*hourly1!$G8716/hourly1!$F$8763+유형화!$G$74*hourly1!I8716/hourly1!$I$8763</f>
        <v>1.9621395674765165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443">
        <f>유형화!$F$71*hourly1!B8717/hourly1!$B$8763+유형화!$F$72*hourly1!C8717/hourly1!$C$8763+유형화!$F$73*hourly1!D8717/hourly1!$D$8763+유형화!$F$74*hourly1!E8717/hourly1!$E$8763</f>
        <v>107.66326486526282</v>
      </c>
      <c r="C8716" s="441">
        <f>hourly1!$F8717*유형화!$G$71/hourly1!$F$8763+유형화!$G$72*hourly1!$G8717/hourly1!$F$8763+유형화!$G$74*hourly1!I8717/hourly1!$I$8763</f>
        <v>2.2448038615854395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443">
        <f>유형화!$F$71*hourly1!B8718/hourly1!$B$8763+유형화!$F$72*hourly1!C8718/hourly1!$C$8763+유형화!$F$73*hourly1!D8718/hourly1!$D$8763+유형화!$F$74*hourly1!E8718/hourly1!$E$8763</f>
        <v>106.92920071018501</v>
      </c>
      <c r="C8717" s="441">
        <f>hourly1!$F8718*유형화!$G$71/hourly1!$F$8763+유형화!$G$72*hourly1!$G8718/hourly1!$F$8763+유형화!$G$74*hourly1!I8718/hourly1!$I$8763</f>
        <v>2.4804863127011254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443">
        <f>유형화!$F$71*hourly1!B8719/hourly1!$B$8763+유형화!$F$72*hourly1!C8719/hourly1!$C$8763+유형화!$F$73*hourly1!D8719/hourly1!$D$8763+유형화!$F$74*hourly1!E8719/hourly1!$E$8763</f>
        <v>106.20958387504852</v>
      </c>
      <c r="C8718" s="441">
        <f>hourly1!$F8719*유형화!$G$71/hourly1!$F$8763+유형화!$G$72*hourly1!$G8719/hourly1!$F$8763+유형화!$G$74*hourly1!I8719/hourly1!$I$8763</f>
        <v>2.6833621689880949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443">
        <f>유형화!$F$71*hourly1!B8720/hourly1!$B$8763+유형화!$F$72*hourly1!C8720/hourly1!$C$8763+유형화!$F$73*hourly1!D8720/hourly1!$D$8763+유형화!$F$74*hourly1!E8720/hourly1!$E$8763</f>
        <v>106.73737312537598</v>
      </c>
      <c r="C8719" s="441">
        <f>hourly1!$F8720*유형화!$G$71/hourly1!$F$8763+유형화!$G$72*hourly1!$G8720/hourly1!$F$8763+유형화!$G$74*hourly1!I8720/hourly1!$I$8763</f>
        <v>2.9486232829872079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443">
        <f>유형화!$F$71*hourly1!B8721/hourly1!$B$8763+유형화!$F$72*hourly1!C8721/hourly1!$C$8763+유형화!$F$73*hourly1!D8721/hourly1!$D$8763+유형화!$F$74*hourly1!E8721/hourly1!$E$8763</f>
        <v>112.93174003713651</v>
      </c>
      <c r="C8720" s="441">
        <f>hourly1!$F8721*유형화!$G$71/hourly1!$F$8763+유형화!$G$72*hourly1!$G8721/hourly1!$F$8763+유형화!$G$74*hourly1!I8721/hourly1!$I$8763</f>
        <v>7.6715828544501043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443">
        <f>유형화!$F$71*hourly1!B8722/hourly1!$B$8763+유형화!$F$72*hourly1!C8722/hourly1!$C$8763+유형화!$F$73*hourly1!D8722/hourly1!$D$8763+유형화!$F$74*hourly1!E8722/hourly1!$E$8763</f>
        <v>234.5984676943105</v>
      </c>
      <c r="C8721" s="441">
        <f>hourly1!$F8722*유형화!$G$71/hourly1!$F$8763+유형화!$G$72*hourly1!$G8722/hourly1!$F$8763+유형화!$G$74*hourly1!I8722/hourly1!$I$8763</f>
        <v>7.8101662261300717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443">
        <f>유형화!$F$71*hourly1!B8723/hourly1!$B$8763+유형화!$F$72*hourly1!C8723/hourly1!$C$8763+유형화!$F$73*hourly1!D8723/hourly1!$D$8763+유형화!$F$74*hourly1!E8723/hourly1!$E$8763</f>
        <v>365.92744762298361</v>
      </c>
      <c r="C8722" s="441">
        <f>hourly1!$F8723*유형화!$G$71/hourly1!$F$8763+유형화!$G$72*hourly1!$G8723/hourly1!$F$8763+유형화!$G$74*hourly1!I8723/hourly1!$I$8763</f>
        <v>7.2733085676969376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443">
        <f>유형화!$F$71*hourly1!B8724/hourly1!$B$8763+유형화!$F$72*hourly1!C8724/hourly1!$C$8763+유형화!$F$73*hourly1!D8724/hourly1!$D$8763+유형화!$F$74*hourly1!E8724/hourly1!$E$8763</f>
        <v>443.38031531977055</v>
      </c>
      <c r="C8723" s="441">
        <f>hourly1!$F8724*유형화!$G$71/hourly1!$F$8763+유형화!$G$72*hourly1!$G8724/hourly1!$F$8763+유형화!$G$74*hourly1!I8724/hourly1!$I$8763</f>
        <v>6.4965714189247361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443">
        <f>유형화!$F$71*hourly1!B8725/hourly1!$B$8763+유형화!$F$72*hourly1!C8725/hourly1!$C$8763+유형화!$F$73*hourly1!D8725/hourly1!$D$8763+유형화!$F$74*hourly1!E8725/hourly1!$E$8763</f>
        <v>519.36111504335952</v>
      </c>
      <c r="C8724" s="441">
        <f>hourly1!$F8725*유형화!$G$71/hourly1!$F$8763+유형화!$G$72*hourly1!$G8725/hourly1!$F$8763+유형화!$G$74*hourly1!I8725/hourly1!$I$8763</f>
        <v>5.6885152650015716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443">
        <f>유형화!$F$71*hourly1!B8726/hourly1!$B$8763+유형화!$F$72*hourly1!C8726/hourly1!$C$8763+유형화!$F$73*hourly1!D8726/hourly1!$D$8763+유형화!$F$74*hourly1!E8726/hourly1!$E$8763</f>
        <v>441.80496757881139</v>
      </c>
      <c r="C8725" s="441">
        <f>hourly1!$F8726*유형화!$G$71/hourly1!$F$8763+유형화!$G$72*hourly1!$G8726/hourly1!$F$8763+유형화!$G$74*hourly1!I8726/hourly1!$I$8763</f>
        <v>4.9821686815504487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443">
        <f>유형화!$F$71*hourly1!B8727/hourly1!$B$8763+유형화!$F$72*hourly1!C8727/hourly1!$C$8763+유형화!$F$73*hourly1!D8727/hourly1!$D$8763+유형화!$F$74*hourly1!E8727/hourly1!$E$8763</f>
        <v>271.94857418933123</v>
      </c>
      <c r="C8726" s="441">
        <f>hourly1!$F8727*유형화!$G$71/hourly1!$F$8763+유형화!$G$72*hourly1!$G8727/hourly1!$F$8763+유형화!$G$74*hourly1!I8727/hourly1!$I$8763</f>
        <v>3.8704888099180463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443">
        <f>유형화!$F$71*hourly1!B8728/hourly1!$B$8763+유형화!$F$72*hourly1!C8728/hourly1!$C$8763+유형화!$F$73*hourly1!D8728/hourly1!$D$8763+유형화!$F$74*hourly1!E8728/hourly1!$E$8763</f>
        <v>355.57616322082043</v>
      </c>
      <c r="C8727" s="441">
        <f>hourly1!$F8728*유형화!$G$71/hourly1!$F$8763+유형화!$G$72*hourly1!$G8728/hourly1!$F$8763+유형화!$G$74*hourly1!I8728/hourly1!$I$8763</f>
        <v>3.9512040274491791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443">
        <f>유형화!$F$71*hourly1!B8729/hourly1!$B$8763+유형화!$F$72*hourly1!C8729/hourly1!$C$8763+유형화!$F$73*hourly1!D8729/hourly1!$D$8763+유형화!$F$74*hourly1!E8729/hourly1!$E$8763</f>
        <v>503.66371196592445</v>
      </c>
      <c r="C8728" s="441">
        <f>hourly1!$F8729*유형화!$G$71/hourly1!$F$8763+유형화!$G$72*hourly1!$G8729/hourly1!$F$8763+유형화!$G$74*hourly1!I8729/hourly1!$I$8763</f>
        <v>3.7958925336795248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443">
        <f>유형화!$F$71*hourly1!B8730/hourly1!$B$8763+유형화!$F$72*hourly1!C8730/hourly1!$C$8763+유형화!$F$73*hourly1!D8730/hourly1!$D$8763+유형화!$F$74*hourly1!E8730/hourly1!$E$8763</f>
        <v>427.68687745190738</v>
      </c>
      <c r="C8729" s="441">
        <f>hourly1!$F8730*유형화!$G$71/hourly1!$F$8763+유형화!$G$72*hourly1!$G8730/hourly1!$F$8763+유형화!$G$74*hourly1!I8730/hourly1!$I$8763</f>
        <v>3.8142143675755382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443">
        <f>유형화!$F$71*hourly1!B8731/hourly1!$B$8763+유형화!$F$72*hourly1!C8731/hourly1!$C$8763+유형화!$F$73*hourly1!D8731/hourly1!$D$8763+유형화!$F$74*hourly1!E8731/hourly1!$E$8763</f>
        <v>371.84129309126007</v>
      </c>
      <c r="C8730" s="441">
        <f>hourly1!$F8731*유형화!$G$71/hourly1!$F$8763+유형화!$G$72*hourly1!$G8731/hourly1!$F$8763+유형화!$G$74*hourly1!I8731/hourly1!$I$8763</f>
        <v>4.1013026809806403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443">
        <f>유형화!$F$71*hourly1!B8732/hourly1!$B$8763+유형화!$F$72*hourly1!C8732/hourly1!$C$8763+유형화!$F$73*hourly1!D8732/hourly1!$D$8763+유형화!$F$74*hourly1!E8732/hourly1!$E$8763</f>
        <v>223.26864524354474</v>
      </c>
      <c r="C8731" s="441">
        <f>hourly1!$F8732*유형화!$G$71/hourly1!$F$8763+유형화!$G$72*hourly1!$G8732/hourly1!$F$8763+유형화!$G$74*hourly1!I8732/hourly1!$I$8763</f>
        <v>4.3791343552777562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443">
        <f>유형화!$F$71*hourly1!B8733/hourly1!$B$8763+유형화!$F$72*hourly1!C8733/hourly1!$C$8763+유형화!$F$73*hourly1!D8733/hourly1!$D$8763+유형화!$F$74*hourly1!E8733/hourly1!$E$8763</f>
        <v>158.07694627081446</v>
      </c>
      <c r="C8732" s="441">
        <f>hourly1!$F8733*유형화!$G$71/hourly1!$F$8763+유형화!$G$72*hourly1!$G8733/hourly1!$F$8763+유형화!$G$74*hourly1!I8733/hourly1!$I$8763</f>
        <v>4.105150608721674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443">
        <f>유형화!$F$71*hourly1!B8734/hourly1!$B$8763+유형화!$F$72*hourly1!C8734/hourly1!$C$8763+유형화!$F$73*hourly1!D8734/hourly1!$D$8763+유형화!$F$74*hourly1!E8734/hourly1!$E$8763</f>
        <v>167.041204241298</v>
      </c>
      <c r="C8733" s="441">
        <f>hourly1!$F8734*유형화!$G$71/hourly1!$F$8763+유형화!$G$72*hourly1!$G8734/hourly1!$F$8763+유형화!$G$74*hourly1!I8734/hourly1!$I$8763</f>
        <v>4.1163007698095679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443">
        <f>유형화!$F$71*hourly1!B8735/hourly1!$B$8763+유형화!$F$72*hourly1!C8735/hourly1!$C$8763+유형화!$F$73*hourly1!D8735/hourly1!$D$8763+유형화!$F$74*hourly1!E8735/hourly1!$E$8763</f>
        <v>90.539429525710602</v>
      </c>
      <c r="C8734" s="441">
        <f>hourly1!$F8735*유형화!$G$71/hourly1!$F$8763+유형화!$G$72*hourly1!$G8735/hourly1!$F$8763+유형화!$G$74*hourly1!I8735/hourly1!$I$8763</f>
        <v>4.8811053645208355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443">
        <f>유형화!$F$71*hourly1!B8736/hourly1!$B$8763+유형화!$F$72*hourly1!C8736/hourly1!$C$8763+유형화!$F$73*hourly1!D8736/hourly1!$D$8763+유형화!$F$74*hourly1!E8736/hourly1!$E$8763</f>
        <v>89.189292401676965</v>
      </c>
      <c r="C8735" s="441">
        <f>hourly1!$F8736*유형화!$G$71/hourly1!$F$8763+유형화!$G$72*hourly1!$G8736/hourly1!$F$8763+유형화!$G$74*hourly1!I8736/hourly1!$I$8763</f>
        <v>0.42911142627727072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443">
        <f>유형화!$F$71*hourly1!B8737/hourly1!$B$8763+유형화!$F$72*hourly1!C8737/hourly1!$C$8763+유형화!$F$73*hourly1!D8737/hourly1!$D$8763+유형화!$F$74*hourly1!E8737/hourly1!$E$8763</f>
        <v>88.107928515817363</v>
      </c>
      <c r="C8736" s="441">
        <f>hourly1!$F8737*유형화!$G$71/hourly1!$F$8763+유형화!$G$72*hourly1!$G8737/hourly1!$F$8763+유형화!$G$74*hourly1!I8737/hourly1!$I$8763</f>
        <v>0.66284632408928146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443">
        <f>유형화!$F$71*hourly1!B8738/hourly1!$B$8763+유형화!$F$72*hourly1!C8738/hourly1!$C$8763+유형화!$F$73*hourly1!D8738/hourly1!$D$8763+유형화!$F$74*hourly1!E8738/hourly1!$E$8763</f>
        <v>88.157150435352293</v>
      </c>
      <c r="C8737" s="441">
        <f>hourly1!$F8738*유형화!$G$71/hourly1!$F$8763+유형화!$G$72*hourly1!$G8738/hourly1!$F$8763+유형화!$G$74*hourly1!I8738/hourly1!$I$8763</f>
        <v>1.2861631967055875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443">
        <f>유형화!$F$71*hourly1!B8739/hourly1!$B$8763+유형화!$F$72*hourly1!C8739/hourly1!$C$8763+유형화!$F$73*hourly1!D8739/hourly1!$D$8763+유형화!$F$74*hourly1!E8739/hourly1!$E$8763</f>
        <v>89.640214278688831</v>
      </c>
      <c r="C8738" s="441">
        <f>hourly1!$F8739*유형화!$G$71/hourly1!$F$8763+유형화!$G$72*hourly1!$G8739/hourly1!$F$8763+유형화!$G$74*hourly1!I8739/hourly1!$I$8763</f>
        <v>1.8109366373956775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443">
        <f>유형화!$F$71*hourly1!B8740/hourly1!$B$8763+유형화!$F$72*hourly1!C8740/hourly1!$C$8763+유형화!$F$73*hourly1!D8740/hourly1!$D$8763+유형화!$F$74*hourly1!E8740/hourly1!$E$8763</f>
        <v>91.047818366951134</v>
      </c>
      <c r="C8739" s="441">
        <f>hourly1!$F8740*유형화!$G$71/hourly1!$F$8763+유형화!$G$72*hourly1!$G8740/hourly1!$F$8763+유형화!$G$74*hourly1!I8740/hourly1!$I$8763</f>
        <v>2.3792015945906968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443">
        <f>유형화!$F$71*hourly1!B8741/hourly1!$B$8763+유형화!$F$72*hourly1!C8741/hourly1!$C$8763+유형화!$F$73*hourly1!D8741/hourly1!$D$8763+유형화!$F$74*hourly1!E8741/hourly1!$E$8763</f>
        <v>92.724157773912538</v>
      </c>
      <c r="C8740" s="441">
        <f>hourly1!$F8741*유형화!$G$71/hourly1!$F$8763+유형화!$G$72*hourly1!$G8741/hourly1!$F$8763+유형화!$G$74*hourly1!I8741/hourly1!$I$8763</f>
        <v>2.8853182799469925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443">
        <f>유형화!$F$71*hourly1!B8742/hourly1!$B$8763+유형화!$F$72*hourly1!C8742/hourly1!$C$8763+유형화!$F$73*hourly1!D8742/hourly1!$D$8763+유형화!$F$74*hourly1!E8742/hourly1!$E$8763</f>
        <v>94.067782228130085</v>
      </c>
      <c r="C8741" s="441">
        <f>hourly1!$F8742*유형화!$G$71/hourly1!$F$8763+유형화!$G$72*hourly1!$G8742/hourly1!$F$8763+유형화!$G$74*hourly1!I8742/hourly1!$I$8763</f>
        <v>3.269656002363023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443">
        <f>유형화!$F$71*hourly1!B8743/hourly1!$B$8763+유형화!$F$72*hourly1!C8743/hourly1!$C$8763+유형화!$F$73*hourly1!D8743/hourly1!$D$8763+유형화!$F$74*hourly1!E8743/hourly1!$E$8763</f>
        <v>95.599856992789938</v>
      </c>
      <c r="C8742" s="441">
        <f>hourly1!$F8743*유형화!$G$71/hourly1!$F$8763+유형화!$G$72*hourly1!$G8743/hourly1!$F$8763+유형화!$G$74*hourly1!I8743/hourly1!$I$8763</f>
        <v>3.6240853556024377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443">
        <f>유형화!$F$71*hourly1!B8744/hourly1!$B$8763+유형화!$F$72*hourly1!C8744/hourly1!$C$8763+유형화!$F$73*hourly1!D8744/hourly1!$D$8763+유형화!$F$74*hourly1!E8744/hourly1!$E$8763</f>
        <v>97.994786967965723</v>
      </c>
      <c r="C8743" s="441">
        <f>hourly1!$F8744*유형화!$G$71/hourly1!$F$8763+유형화!$G$72*hourly1!$G8744/hourly1!$F$8763+유형화!$G$74*hourly1!I8744/hourly1!$I$8763</f>
        <v>3.9668034952204692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443">
        <f>유형화!$F$71*hourly1!B8745/hourly1!$B$8763+유형화!$F$72*hourly1!C8745/hourly1!$C$8763+유형화!$F$73*hourly1!D8745/hourly1!$D$8763+유형화!$F$74*hourly1!E8745/hourly1!$E$8763</f>
        <v>106.13781673570023</v>
      </c>
      <c r="C8744" s="441">
        <f>hourly1!$F8745*유형화!$G$71/hourly1!$F$8763+유형화!$G$72*hourly1!$G8745/hourly1!$F$8763+유형화!$G$74*hourly1!I8745/hourly1!$I$8763</f>
        <v>8.7865508141143671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443">
        <f>유형화!$F$71*hourly1!B8746/hourly1!$B$8763+유형화!$F$72*hourly1!C8746/hourly1!$C$8763+유형화!$F$73*hourly1!D8746/hourly1!$D$8763+유형화!$F$74*hourly1!E8746/hourly1!$E$8763</f>
        <v>236.98928584755791</v>
      </c>
      <c r="C8745" s="441">
        <f>hourly1!$F8746*유형화!$G$71/hourly1!$F$8763+유형화!$G$72*hourly1!$G8746/hourly1!$F$8763+유형화!$G$74*hourly1!I8746/hourly1!$I$8763</f>
        <v>8.9374199142993014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443">
        <f>유형화!$F$71*hourly1!B8747/hourly1!$B$8763+유형화!$F$72*hourly1!C8747/hourly1!$C$8763+유형화!$F$73*hourly1!D8747/hourly1!$D$8763+유형화!$F$74*hourly1!E8747/hourly1!$E$8763</f>
        <v>368.37871415917448</v>
      </c>
      <c r="C8746" s="441">
        <f>hourly1!$F8747*유형화!$G$71/hourly1!$F$8763+유형화!$G$72*hourly1!$G8747/hourly1!$F$8763+유형화!$G$74*hourly1!I8747/hourly1!$I$8763</f>
        <v>8.5035599670554411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443">
        <f>유형화!$F$71*hourly1!B8748/hourly1!$B$8763+유형화!$F$72*hourly1!C8748/hourly1!$C$8763+유형화!$F$73*hourly1!D8748/hourly1!$D$8763+유형화!$F$74*hourly1!E8748/hourly1!$E$8763</f>
        <v>445.90812705600513</v>
      </c>
      <c r="C8747" s="441">
        <f>hourly1!$F8748*유형화!$G$71/hourly1!$F$8763+유형화!$G$72*hourly1!$G8748/hourly1!$F$8763+유형화!$G$74*hourly1!I8748/hourly1!$I$8763</f>
        <v>7.8019779639714013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443">
        <f>유형화!$F$71*hourly1!B8749/hourly1!$B$8763+유형화!$F$72*hourly1!C8749/hourly1!$C$8763+유형화!$F$73*hourly1!D8749/hourly1!$D$8763+유형화!$F$74*hourly1!E8749/hourly1!$E$8763</f>
        <v>522.11584639733439</v>
      </c>
      <c r="C8748" s="441">
        <f>hourly1!$F8749*유형화!$G$71/hourly1!$F$8763+유형화!$G$72*hourly1!$G8749/hourly1!$F$8763+유형화!$G$74*hourly1!I8749/hourly1!$I$8763</f>
        <v>7.1883904893856503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443">
        <f>유형화!$F$71*hourly1!B8750/hourly1!$B$8763+유형화!$F$72*hourly1!C8750/hourly1!$C$8763+유형화!$F$73*hourly1!D8750/hourly1!$D$8763+유형화!$F$74*hourly1!E8750/hourly1!$E$8763</f>
        <v>444.54207111688652</v>
      </c>
      <c r="C8749" s="441">
        <f>hourly1!$F8750*유형화!$G$71/hourly1!$F$8763+유형화!$G$72*hourly1!$G8750/hourly1!$F$8763+유형화!$G$74*hourly1!I8750/hourly1!$I$8763</f>
        <v>6.6226038780607857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443">
        <f>유형화!$F$71*hourly1!B8751/hourly1!$B$8763+유형화!$F$72*hourly1!C8751/hourly1!$C$8763+유형화!$F$73*hourly1!D8751/hourly1!$D$8763+유형화!$F$74*hourly1!E8751/hourly1!$E$8763</f>
        <v>275.0007222048414</v>
      </c>
      <c r="C8750" s="441">
        <f>hourly1!$F8751*유형화!$G$71/hourly1!$F$8763+유형화!$G$72*hourly1!$G8751/hourly1!$F$8763+유형화!$G$74*hourly1!I8751/hourly1!$I$8763</f>
        <v>5.6263992542899359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443">
        <f>유형화!$F$71*hourly1!B8752/hourly1!$B$8763+유형화!$F$72*hourly1!C8752/hourly1!$C$8763+유형화!$F$73*hourly1!D8752/hourly1!$D$8763+유형화!$F$74*hourly1!E8752/hourly1!$E$8763</f>
        <v>359.34187043535002</v>
      </c>
      <c r="C8751" s="441">
        <f>hourly1!$F8752*유형화!$G$71/hourly1!$F$8763+유형화!$G$72*hourly1!$G8752/hourly1!$F$8763+유형화!$G$74*hourly1!I8752/hourly1!$I$8763</f>
        <v>5.8008134588982907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443">
        <f>유형화!$F$71*hourly1!B8753/hourly1!$B$8763+유형화!$F$72*hourly1!C8753/hourly1!$C$8763+유형화!$F$73*hourly1!D8753/hourly1!$D$8763+유형화!$F$74*hourly1!E8753/hourly1!$E$8763</f>
        <v>508.0162372745155</v>
      </c>
      <c r="C8752" s="441">
        <f>hourly1!$F8753*유형화!$G$71/hourly1!$F$8763+유형화!$G$72*hourly1!$G8753/hourly1!$F$8763+유형화!$G$74*hourly1!I8753/hourly1!$I$8763</f>
        <v>5.6807376045186739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443">
        <f>유형화!$F$71*hourly1!B8754/hourly1!$B$8763+유형화!$F$72*hourly1!C8754/hourly1!$C$8763+유형화!$F$73*hourly1!D8754/hourly1!$D$8763+유형화!$F$74*hourly1!E8754/hourly1!$E$8763</f>
        <v>432.44584265233937</v>
      </c>
      <c r="C8753" s="441">
        <f>hourly1!$F8754*유형화!$G$71/hourly1!$F$8763+유형화!$G$72*hourly1!$G8754/hourly1!$F$8763+유형화!$G$74*hourly1!I8754/hourly1!$I$8763</f>
        <v>5.6913774091299381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443">
        <f>유형화!$F$71*hourly1!B8755/hourly1!$B$8763+유형화!$F$72*hourly1!C8755/hourly1!$C$8763+유형화!$F$73*hourly1!D8755/hourly1!$D$8763+유형화!$F$74*hourly1!E8755/hourly1!$E$8763</f>
        <v>376.97614456662291</v>
      </c>
      <c r="C8754" s="441">
        <f>hourly1!$F8755*유형화!$G$71/hourly1!$F$8763+유형화!$G$72*hourly1!$G8755/hourly1!$F$8763+유형화!$G$74*hourly1!I8755/hourly1!$I$8763</f>
        <v>5.9573953255088536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443">
        <f>유형화!$F$71*hourly1!B8756/hourly1!$B$8763+유형화!$F$72*hourly1!C8756/hourly1!$C$8763+유형화!$F$73*hourly1!D8756/hourly1!$D$8763+유형화!$F$74*hourly1!E8756/hourly1!$E$8763</f>
        <v>228.76743835924108</v>
      </c>
      <c r="C8755" s="441">
        <f>hourly1!$F8756*유형화!$G$71/hourly1!$F$8763+유형화!$G$72*hourly1!$G8756/hourly1!$F$8763+유형화!$G$74*hourly1!I8756/hourly1!$I$8763</f>
        <v>6.2227866361994222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443">
        <f>유형화!$F$71*hourly1!B8757/hourly1!$B$8763+유형화!$F$72*hourly1!C8757/hourly1!$C$8763+유형화!$F$73*hourly1!D8757/hourly1!$D$8763+유형화!$F$74*hourly1!E8757/hourly1!$E$8763</f>
        <v>163.37798458491204</v>
      </c>
      <c r="C8756" s="441">
        <f>hourly1!$F8757*유형화!$G$71/hourly1!$F$8763+유형화!$G$72*hourly1!$G8757/hourly1!$F$8763+유형화!$G$74*hourly1!I8757/hourly1!$I$8763</f>
        <v>5.6294286468929462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443">
        <f>유형화!$F$71*hourly1!B8758/hourly1!$B$8763+유형화!$F$72*hourly1!C8758/hourly1!$C$8763+유형화!$F$73*hourly1!D8758/hourly1!$D$8763+유형화!$F$74*hourly1!E8758/hourly1!$E$8763</f>
        <v>171.29270732878993</v>
      </c>
      <c r="C8757" s="441">
        <f>hourly1!$F8758*유형화!$G$71/hourly1!$F$8763+유형화!$G$72*hourly1!$G8758/hourly1!$F$8763+유형화!$G$74*hourly1!I8758/hourly1!$I$8763</f>
        <v>5.380175055409806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443">
        <f>유형화!$F$71*hourly1!B8759/hourly1!$B$8763+유형화!$F$72*hourly1!C8759/hourly1!$C$8763+유형화!$F$73*hourly1!D8759/hourly1!$D$8763+유형화!$F$74*hourly1!E8759/hourly1!$E$8763</f>
        <v>93.261550131261387</v>
      </c>
      <c r="C8758" s="441">
        <f>hourly1!$F8759*유형화!$G$71/hourly1!$F$8763+유형화!$G$72*hourly1!$G8759/hourly1!$F$8763+유형화!$G$74*hourly1!I8759/hourly1!$I$8763</f>
        <v>5.8435885600734734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443">
        <f>유형화!$F$71*hourly1!B8760/hourly1!$B$8763+유형화!$F$72*hourly1!C8760/hourly1!$C$8763+유형화!$F$73*hourly1!D8760/hourly1!$D$8763+유형화!$F$74*hourly1!E8760/hourly1!$E$8763</f>
        <v>91.360338758204932</v>
      </c>
      <c r="C8759" s="441">
        <f>hourly1!$F8760*유형화!$G$71/hourly1!$F$8763+유형화!$G$72*hourly1!$G8760/hourly1!$F$8763+유형화!$G$74*hourly1!I8760/hourly1!$I$8763</f>
        <v>0.93330432968669796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443">
        <f>유형화!$F$71*hourly1!B8761/hourly1!$B$8763+유형화!$F$72*hourly1!C8761/hourly1!$C$8763+유형화!$F$73*hourly1!D8761/hourly1!$D$8763+유형화!$F$74*hourly1!E8761/hourly1!$E$8763</f>
        <v>89.393412935126577</v>
      </c>
      <c r="C8760" s="441">
        <f>hourly1!$F8761*유형화!$G$71/hourly1!$F$8763+유형화!$G$72*hourly1!$G8761/hourly1!$F$8763+유형화!$G$74*hourly1!I8761/hourly1!$I$8763</f>
        <v>1.1833026559475943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443">
        <f>유형화!$F$71*hourly1!B8762/hourly1!$B$8763+유형화!$F$72*hourly1!C8762/hourly1!$C$8763+유형화!$F$73*hourly1!D8762/hourly1!$D$8763+유형화!$F$74*hourly1!E8762/hourly1!$E$8763</f>
        <v>88.53467198763866</v>
      </c>
      <c r="C8761" s="441">
        <f>hourly1!$F8762*유형화!$G$71/hourly1!$F$8763+유형화!$G$72*hourly1!$G8762/hourly1!$F$8763+유형화!$G$74*hourly1!I8762/hourly1!$I$8763</f>
        <v>1.5243509790327434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2" t="s">
        <v>1548</v>
      </c>
      <c r="B2" s="473">
        <f>K9</f>
        <v>0</v>
      </c>
    </row>
    <row r="3" spans="1:11">
      <c r="A3" s="472" t="s">
        <v>1549</v>
      </c>
      <c r="B3" s="473">
        <f>K10</f>
        <v>1123.696281989377</v>
      </c>
    </row>
    <row r="4" spans="1:11">
      <c r="A4" s="472" t="s">
        <v>538</v>
      </c>
      <c r="B4" s="676">
        <f>K11</f>
        <v>224.2303966758825</v>
      </c>
    </row>
    <row r="5" spans="1:11">
      <c r="A5" s="472" t="s">
        <v>28</v>
      </c>
      <c r="B5" s="676">
        <f>Inputdata!$B$25/8760</f>
        <v>19.42253026208272</v>
      </c>
    </row>
    <row r="8" spans="1:11">
      <c r="A8" s="472"/>
      <c r="B8" s="472" t="s">
        <v>133</v>
      </c>
      <c r="C8" s="472" t="s">
        <v>134</v>
      </c>
      <c r="D8" s="472" t="s">
        <v>135</v>
      </c>
      <c r="E8" s="472" t="s">
        <v>136</v>
      </c>
      <c r="F8" s="472" t="s">
        <v>137</v>
      </c>
      <c r="G8" s="472" t="s">
        <v>128</v>
      </c>
      <c r="H8" s="472" t="s">
        <v>1569</v>
      </c>
      <c r="I8" s="472" t="s">
        <v>1570</v>
      </c>
      <c r="J8" s="472" t="s">
        <v>1571</v>
      </c>
      <c r="K8" s="472" t="s">
        <v>1568</v>
      </c>
    </row>
    <row r="9" spans="1:11">
      <c r="A9" s="472" t="s">
        <v>1548</v>
      </c>
      <c r="B9" s="498">
        <v>0</v>
      </c>
      <c r="C9" s="498">
        <v>0</v>
      </c>
      <c r="D9" s="498">
        <v>0</v>
      </c>
      <c r="E9" s="498">
        <v>0</v>
      </c>
      <c r="F9" s="498">
        <v>0</v>
      </c>
      <c r="G9" s="498">
        <v>0</v>
      </c>
      <c r="H9" s="498">
        <f>유형화!R33*'농어촌지역형(농촌)'!F50</f>
        <v>0</v>
      </c>
      <c r="I9" s="498">
        <v>0</v>
      </c>
      <c r="J9" s="498">
        <v>0</v>
      </c>
      <c r="K9" s="499">
        <f>SUM(B9:J9)</f>
        <v>0</v>
      </c>
    </row>
    <row r="10" spans="1:11">
      <c r="A10" s="472" t="s">
        <v>1549</v>
      </c>
      <c r="B10" s="498">
        <v>0</v>
      </c>
      <c r="C10" s="498">
        <v>0</v>
      </c>
      <c r="D10" s="498">
        <v>0</v>
      </c>
      <c r="E10" s="498">
        <v>0</v>
      </c>
      <c r="F10" s="498">
        <v>0</v>
      </c>
      <c r="G10" s="498">
        <v>0</v>
      </c>
      <c r="H10" s="498">
        <f>'농어촌지역형(어촌)'!F30/'농어촌지역형(어촌)'!$T$30*유형화!R34</f>
        <v>0</v>
      </c>
      <c r="I10" s="498">
        <f>유형화!R35*항만인프라형!$E$26/'농어촌지역형(어촌)'!$T$30</f>
        <v>123.69628198937708</v>
      </c>
      <c r="J10" s="498">
        <f>유형화!R36/'농어촌지역형(어촌)'!$T$30</f>
        <v>1000</v>
      </c>
      <c r="K10" s="499">
        <f>SUM(B10:J10)</f>
        <v>1123.696281989377</v>
      </c>
    </row>
    <row r="11" spans="1:11">
      <c r="A11" s="472" t="s">
        <v>538</v>
      </c>
      <c r="B11" s="498">
        <f>(유형화!R23*발전연계형!$M$7*발전연계형!$N$9*1000000)/발전연계형!$R$9</f>
        <v>3.4259954921111948</v>
      </c>
      <c r="C11" s="498">
        <f>(유형화!R24*발전연계형!$M$7*발전연계형!$N$9*1000000)/발전연계형!$R$9</f>
        <v>3.4259954921111948</v>
      </c>
      <c r="D11" s="498">
        <f>(유형화!R25*발전연계형!$M$7*발전연계형!$N$9*1000000)/발전연계형!$R$9</f>
        <v>8.5649887302779865E-2</v>
      </c>
      <c r="E11" s="498">
        <f>(유형화!R26*발전연계형!$M$7*발전연계형!$N$9*1000000)/발전연계형!$R$9</f>
        <v>8.5649887302779865E-2</v>
      </c>
      <c r="F11" s="498">
        <f>(유형화!R27*발전연계형!$M$7*발전연계형!$N$9*1000000)/발전연계형!$R$9</f>
        <v>6.8519909842223892E-2</v>
      </c>
      <c r="G11" s="498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8">
        <f>((유형화!R33*'농어촌지역형(농촌)'!$F$48+유형화!R34*'농어촌지역형(어촌)'!$F$29)*1000000)/발전연계형!R9</f>
        <v>0</v>
      </c>
      <c r="I11" s="498">
        <f>유형화!R35*항만인프라형!$G$21*1000000/발전연계형!$R$9</f>
        <v>35.648415533423226</v>
      </c>
      <c r="J11" s="498">
        <v>0</v>
      </c>
      <c r="K11" s="499">
        <f>SUM(B11:J11)</f>
        <v>224.2303966758825</v>
      </c>
    </row>
    <row r="12" spans="1:11">
      <c r="A12" s="472" t="s">
        <v>28</v>
      </c>
      <c r="B12" s="500">
        <v>0</v>
      </c>
      <c r="C12" s="500">
        <v>0</v>
      </c>
      <c r="D12" s="500">
        <v>0</v>
      </c>
      <c r="E12" s="500"/>
      <c r="F12" s="500">
        <v>0</v>
      </c>
      <c r="G12" s="500"/>
      <c r="H12" s="500"/>
      <c r="I12" s="500"/>
      <c r="J12" s="500">
        <v>0</v>
      </c>
      <c r="K12" s="501">
        <f>SUM(B12:J12)</f>
        <v>0</v>
      </c>
    </row>
    <row r="18" spans="6:7">
      <c r="F18" t="s">
        <v>2107</v>
      </c>
    </row>
    <row r="19" spans="6:7">
      <c r="F19" t="s">
        <v>2108</v>
      </c>
    </row>
    <row r="20" spans="6:7">
      <c r="F20" t="s">
        <v>2109</v>
      </c>
      <c r="G20" t="s">
        <v>2110</v>
      </c>
    </row>
  </sheetData>
  <phoneticPr fontId="5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F30" sqref="F30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3">
      <c r="B1" s="30" t="s">
        <v>182</v>
      </c>
      <c r="F1" s="30" t="s">
        <v>183</v>
      </c>
      <c r="K1" s="30" t="s">
        <v>1576</v>
      </c>
    </row>
    <row r="2" spans="1:13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</row>
    <row r="3" spans="1:13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6"/>
      <c r="L3" s="456" t="e">
        <f>IF(K3=0,#REF!,0)</f>
        <v>#REF!</v>
      </c>
      <c r="M3" s="88" t="e">
        <f>L3*1000/#REF!</f>
        <v>#REF!</v>
      </c>
    </row>
    <row r="4" spans="1:13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6"/>
      <c r="L4" s="456" t="e">
        <f>IF(K4=0,#REF!,0)</f>
        <v>#REF!</v>
      </c>
    </row>
    <row r="5" spans="1:13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6"/>
      <c r="L5" s="456" t="e">
        <f>IF(K5=0,#REF!,0)</f>
        <v>#REF!</v>
      </c>
    </row>
    <row r="6" spans="1:13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6"/>
      <c r="L6" s="456" t="e">
        <f>IF(K6=0,#REF!,0)</f>
        <v>#REF!</v>
      </c>
    </row>
    <row r="7" spans="1:13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6"/>
      <c r="L7" s="456" t="e">
        <f>IF(K7=0,#REF!,0)</f>
        <v>#REF!</v>
      </c>
    </row>
    <row r="8" spans="1:13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6"/>
      <c r="L8" s="456" t="e">
        <f>IF(K8=0,#REF!,0)</f>
        <v>#REF!</v>
      </c>
    </row>
    <row r="9" spans="1:13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6"/>
      <c r="L9" s="456" t="e">
        <f>IF(K9=0,#REF!,0)</f>
        <v>#REF!</v>
      </c>
    </row>
    <row r="10" spans="1:13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6"/>
      <c r="L10" s="456" t="e">
        <f>IF(K10=0,#REF!,0)</f>
        <v>#REF!</v>
      </c>
    </row>
    <row r="11" spans="1:13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6"/>
      <c r="L11" s="456" t="e">
        <f>IF(K11=0,#REF!,0)</f>
        <v>#REF!</v>
      </c>
    </row>
    <row r="12" spans="1:13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6"/>
      <c r="L12" s="456" t="e">
        <f>IF(K12=0,#REF!,0)</f>
        <v>#REF!</v>
      </c>
    </row>
    <row r="13" spans="1:13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6"/>
      <c r="L13" s="456" t="e">
        <f>IF(K13=0,#REF!,0)</f>
        <v>#REF!</v>
      </c>
    </row>
    <row r="14" spans="1:13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6"/>
      <c r="L14" s="456" t="e">
        <f>IF(K14=0,#REF!,0)</f>
        <v>#REF!</v>
      </c>
    </row>
    <row r="15" spans="1:13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6"/>
      <c r="L15" s="456" t="e">
        <f>IF(K15=0,#REF!,0)</f>
        <v>#REF!</v>
      </c>
    </row>
    <row r="16" spans="1:13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6"/>
      <c r="L16" s="456" t="e">
        <f>IF(K16=0,#REF!,0)</f>
        <v>#REF!</v>
      </c>
    </row>
    <row r="17" spans="1:12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6"/>
      <c r="L17" s="456" t="e">
        <f>IF(K17=0,#REF!,0)</f>
        <v>#REF!</v>
      </c>
    </row>
    <row r="18" spans="1:12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6"/>
      <c r="L18" s="456" t="e">
        <f>IF(K18=0,#REF!,0)</f>
        <v>#REF!</v>
      </c>
    </row>
    <row r="19" spans="1:12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6"/>
      <c r="L19" s="456" t="e">
        <f>IF(K19=0,#REF!,0)</f>
        <v>#REF!</v>
      </c>
    </row>
    <row r="20" spans="1:12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6"/>
      <c r="L20" s="456" t="e">
        <f>IF(K20=0,#REF!,0)</f>
        <v>#REF!</v>
      </c>
    </row>
    <row r="21" spans="1:12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6"/>
      <c r="L21" s="456" t="e">
        <f>IF(K21=0,#REF!,0)</f>
        <v>#REF!</v>
      </c>
    </row>
    <row r="22" spans="1:12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6"/>
      <c r="L22" s="456" t="e">
        <f>IF(K22=0,#REF!,0)</f>
        <v>#REF!</v>
      </c>
    </row>
    <row r="23" spans="1:12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6"/>
      <c r="L23" s="456" t="e">
        <f>IF(K23=0,#REF!,0)</f>
        <v>#REF!</v>
      </c>
    </row>
    <row r="24" spans="1:12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6"/>
      <c r="L24" s="456" t="e">
        <f>IF(K24=0,#REF!,0)</f>
        <v>#REF!</v>
      </c>
    </row>
    <row r="25" spans="1:12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6"/>
      <c r="L25" s="456" t="e">
        <f>IF(K25=0,#REF!,0)</f>
        <v>#REF!</v>
      </c>
    </row>
    <row r="26" spans="1:12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6"/>
      <c r="L26" s="456" t="e">
        <f>IF(K26=0,#REF!,0)</f>
        <v>#REF!</v>
      </c>
    </row>
    <row r="27" spans="1:12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6"/>
      <c r="L27" s="456" t="e">
        <f>IF(K27=0,#REF!,0)</f>
        <v>#REF!</v>
      </c>
    </row>
    <row r="28" spans="1:12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6"/>
      <c r="L28" s="456" t="e">
        <f>IF(K28=0,#REF!,0)</f>
        <v>#REF!</v>
      </c>
    </row>
    <row r="29" spans="1:12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6"/>
      <c r="L29" s="456" t="e">
        <f>IF(K29=0,#REF!,0)</f>
        <v>#REF!</v>
      </c>
    </row>
    <row r="30" spans="1:12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6"/>
      <c r="L30" s="456" t="e">
        <f>IF(K30=0,#REF!,0)</f>
        <v>#REF!</v>
      </c>
    </row>
    <row r="31" spans="1:12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6"/>
      <c r="L31" s="456" t="e">
        <f>IF(K31=0,#REF!,0)</f>
        <v>#REF!</v>
      </c>
    </row>
    <row r="32" spans="1:12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6"/>
      <c r="L32" s="456" t="e">
        <f>IF(K32=0,#REF!,0)</f>
        <v>#REF!</v>
      </c>
    </row>
    <row r="33" spans="1:12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6"/>
      <c r="L33" s="456" t="e">
        <f>IF(K33=0,#REF!,0)</f>
        <v>#REF!</v>
      </c>
    </row>
    <row r="34" spans="1:12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6"/>
      <c r="L34" s="456" t="e">
        <f>IF(K34=0,#REF!,0)</f>
        <v>#REF!</v>
      </c>
    </row>
    <row r="35" spans="1:12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6"/>
      <c r="L35" s="456" t="e">
        <f>IF(K35=0,#REF!,0)</f>
        <v>#REF!</v>
      </c>
    </row>
    <row r="36" spans="1:12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6"/>
      <c r="L36" s="456" t="e">
        <f>IF(K36=0,#REF!,0)</f>
        <v>#REF!</v>
      </c>
    </row>
    <row r="37" spans="1:12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6"/>
      <c r="L37" s="456" t="e">
        <f>IF(K37=0,#REF!,0)</f>
        <v>#REF!</v>
      </c>
    </row>
    <row r="38" spans="1:12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6"/>
      <c r="L38" s="456" t="e">
        <f>IF(K38=0,#REF!,0)</f>
        <v>#REF!</v>
      </c>
    </row>
    <row r="39" spans="1:12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6"/>
      <c r="L39" s="456" t="e">
        <f>IF(K39=0,#REF!,0)</f>
        <v>#REF!</v>
      </c>
    </row>
    <row r="40" spans="1:12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6"/>
      <c r="L40" s="456" t="e">
        <f>IF(K40=0,#REF!,0)</f>
        <v>#REF!</v>
      </c>
    </row>
    <row r="41" spans="1:12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6"/>
      <c r="L41" s="456" t="e">
        <f>IF(K41=0,#REF!,0)</f>
        <v>#REF!</v>
      </c>
    </row>
    <row r="42" spans="1:12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6"/>
      <c r="L42" s="456" t="e">
        <f>IF(K42=0,#REF!,0)</f>
        <v>#REF!</v>
      </c>
    </row>
    <row r="43" spans="1:12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6"/>
      <c r="L43" s="456" t="e">
        <f>IF(K43=0,#REF!,0)</f>
        <v>#REF!</v>
      </c>
    </row>
    <row r="44" spans="1:12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6"/>
      <c r="L44" s="456" t="e">
        <f>IF(K44=0,#REF!,0)</f>
        <v>#REF!</v>
      </c>
    </row>
    <row r="45" spans="1:12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6"/>
      <c r="L45" s="456" t="e">
        <f>IF(K45=0,#REF!,0)</f>
        <v>#REF!</v>
      </c>
    </row>
    <row r="46" spans="1:12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6"/>
      <c r="L46" s="456" t="e">
        <f>IF(K46=0,#REF!,0)</f>
        <v>#REF!</v>
      </c>
    </row>
    <row r="47" spans="1:12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6"/>
      <c r="L47" s="456" t="e">
        <f>IF(K47=0,#REF!,0)</f>
        <v>#REF!</v>
      </c>
    </row>
    <row r="48" spans="1:12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6"/>
      <c r="L48" s="456" t="e">
        <f>IF(K48=0,#REF!,0)</f>
        <v>#REF!</v>
      </c>
    </row>
    <row r="49" spans="1:12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6"/>
      <c r="L49" s="456" t="e">
        <f>IF(K49=0,#REF!,0)</f>
        <v>#REF!</v>
      </c>
    </row>
    <row r="50" spans="1:12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6"/>
      <c r="L50" s="456" t="e">
        <f>IF(K50=0,#REF!,0)</f>
        <v>#REF!</v>
      </c>
    </row>
    <row r="51" spans="1:12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6"/>
      <c r="L51" s="456" t="e">
        <f>IF(K51=0,#REF!,0)</f>
        <v>#REF!</v>
      </c>
    </row>
    <row r="52" spans="1:12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6"/>
      <c r="L52" s="456" t="e">
        <f>IF(K52=0,#REF!,0)</f>
        <v>#REF!</v>
      </c>
    </row>
    <row r="53" spans="1:12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6"/>
      <c r="L53" s="456" t="e">
        <f>IF(K53=0,#REF!,0)</f>
        <v>#REF!</v>
      </c>
    </row>
    <row r="54" spans="1:12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6"/>
      <c r="L54" s="456" t="e">
        <f>IF(K54=0,#REF!,0)</f>
        <v>#REF!</v>
      </c>
    </row>
    <row r="55" spans="1:12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6"/>
      <c r="L55" s="456" t="e">
        <f>IF(K55=0,#REF!,0)</f>
        <v>#REF!</v>
      </c>
    </row>
    <row r="56" spans="1:12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6"/>
      <c r="L56" s="456" t="e">
        <f>IF(K56=0,#REF!,0)</f>
        <v>#REF!</v>
      </c>
    </row>
    <row r="57" spans="1:12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6"/>
      <c r="L57" s="456" t="e">
        <f>IF(K57=0,#REF!,0)</f>
        <v>#REF!</v>
      </c>
    </row>
    <row r="58" spans="1:12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6"/>
      <c r="L58" s="456" t="e">
        <f>IF(K58=0,#REF!,0)</f>
        <v>#REF!</v>
      </c>
    </row>
    <row r="59" spans="1:12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6"/>
      <c r="L59" s="456" t="e">
        <f>IF(K59=0,#REF!,0)</f>
        <v>#REF!</v>
      </c>
    </row>
    <row r="60" spans="1:12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6"/>
      <c r="L60" s="456" t="e">
        <f>IF(K60=0,#REF!,0)</f>
        <v>#REF!</v>
      </c>
    </row>
    <row r="61" spans="1:12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6"/>
      <c r="L61" s="456" t="e">
        <f>IF(K61=0,#REF!,0)</f>
        <v>#REF!</v>
      </c>
    </row>
    <row r="62" spans="1:12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6"/>
      <c r="L62" s="456" t="e">
        <f>IF(K62=0,#REF!,0)</f>
        <v>#REF!</v>
      </c>
    </row>
    <row r="63" spans="1:12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6"/>
      <c r="L63" s="456" t="e">
        <f>IF(K63=0,#REF!,0)</f>
        <v>#REF!</v>
      </c>
    </row>
    <row r="64" spans="1:12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6"/>
      <c r="L64" s="456" t="e">
        <f>IF(K64=0,#REF!,0)</f>
        <v>#REF!</v>
      </c>
    </row>
    <row r="65" spans="1:12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6"/>
      <c r="L65" s="456" t="e">
        <f>IF(K65=0,#REF!,0)</f>
        <v>#REF!</v>
      </c>
    </row>
    <row r="66" spans="1:12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6"/>
      <c r="L66" s="456" t="e">
        <f>IF(K66=0,#REF!,0)</f>
        <v>#REF!</v>
      </c>
    </row>
    <row r="67" spans="1:12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6"/>
      <c r="L67" s="456" t="e">
        <f>IF(K67=0,#REF!,0)</f>
        <v>#REF!</v>
      </c>
    </row>
    <row r="68" spans="1:12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6"/>
      <c r="L68" s="456" t="e">
        <f>IF(K68=0,#REF!,0)</f>
        <v>#REF!</v>
      </c>
    </row>
    <row r="69" spans="1:12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6"/>
      <c r="L69" s="456" t="e">
        <f>IF(K69=0,#REF!,0)</f>
        <v>#REF!</v>
      </c>
    </row>
    <row r="70" spans="1:12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6"/>
      <c r="L70" s="456" t="e">
        <f>IF(K70=0,#REF!,0)</f>
        <v>#REF!</v>
      </c>
    </row>
    <row r="71" spans="1:12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6"/>
      <c r="L71" s="456" t="e">
        <f>IF(K71=0,#REF!,0)</f>
        <v>#REF!</v>
      </c>
    </row>
    <row r="72" spans="1:12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6"/>
      <c r="L72" s="456" t="e">
        <f>IF(K72=0,#REF!,0)</f>
        <v>#REF!</v>
      </c>
    </row>
    <row r="73" spans="1:12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6"/>
      <c r="L73" s="456" t="e">
        <f>IF(K73=0,#REF!,0)</f>
        <v>#REF!</v>
      </c>
    </row>
    <row r="74" spans="1:12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6"/>
      <c r="L74" s="456" t="e">
        <f>IF(K74=0,#REF!,0)</f>
        <v>#REF!</v>
      </c>
    </row>
    <row r="75" spans="1:12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6"/>
      <c r="L75" s="456" t="e">
        <f>IF(K75=0,#REF!,0)</f>
        <v>#REF!</v>
      </c>
    </row>
    <row r="76" spans="1:12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6"/>
      <c r="L76" s="456" t="e">
        <f>IF(K76=0,#REF!,0)</f>
        <v>#REF!</v>
      </c>
    </row>
    <row r="77" spans="1:12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6"/>
      <c r="L77" s="456" t="e">
        <f>IF(K77=0,#REF!,0)</f>
        <v>#REF!</v>
      </c>
    </row>
    <row r="78" spans="1:12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6"/>
      <c r="L78" s="456" t="e">
        <f>IF(K78=0,#REF!,0)</f>
        <v>#REF!</v>
      </c>
    </row>
    <row r="79" spans="1:12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6"/>
      <c r="L79" s="456" t="e">
        <f>IF(K79=0,#REF!,0)</f>
        <v>#REF!</v>
      </c>
    </row>
    <row r="80" spans="1:12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6"/>
      <c r="L80" s="456" t="e">
        <f>IF(K80=0,#REF!,0)</f>
        <v>#REF!</v>
      </c>
    </row>
    <row r="81" spans="1:12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6"/>
      <c r="L81" s="456" t="e">
        <f>IF(K81=0,#REF!,0)</f>
        <v>#REF!</v>
      </c>
    </row>
    <row r="82" spans="1:12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6"/>
      <c r="L82" s="456" t="e">
        <f>IF(K82=0,#REF!,0)</f>
        <v>#REF!</v>
      </c>
    </row>
    <row r="83" spans="1:12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6"/>
      <c r="L83" s="456" t="e">
        <f>IF(K83=0,#REF!,0)</f>
        <v>#REF!</v>
      </c>
    </row>
    <row r="84" spans="1:12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6"/>
      <c r="L84" s="456" t="e">
        <f>IF(K84=0,#REF!,0)</f>
        <v>#REF!</v>
      </c>
    </row>
    <row r="85" spans="1:12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6"/>
      <c r="L85" s="456" t="e">
        <f>IF(K85=0,#REF!,0)</f>
        <v>#REF!</v>
      </c>
    </row>
    <row r="86" spans="1:12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6"/>
      <c r="L86" s="456" t="e">
        <f>IF(K86=0,#REF!,0)</f>
        <v>#REF!</v>
      </c>
    </row>
    <row r="87" spans="1:12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6"/>
      <c r="L87" s="456" t="e">
        <f>IF(K87=0,#REF!,0)</f>
        <v>#REF!</v>
      </c>
    </row>
    <row r="88" spans="1:12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6"/>
      <c r="L88" s="456" t="e">
        <f>IF(K88=0,#REF!,0)</f>
        <v>#REF!</v>
      </c>
    </row>
    <row r="89" spans="1:12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6"/>
      <c r="L89" s="456" t="e">
        <f>IF(K89=0,#REF!,0)</f>
        <v>#REF!</v>
      </c>
    </row>
    <row r="90" spans="1:12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6"/>
      <c r="L90" s="456" t="e">
        <f>IF(K90=0,#REF!,0)</f>
        <v>#REF!</v>
      </c>
    </row>
    <row r="91" spans="1:12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6"/>
      <c r="L91" s="456" t="e">
        <f>IF(K91=0,#REF!,0)</f>
        <v>#REF!</v>
      </c>
    </row>
    <row r="92" spans="1:12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6"/>
      <c r="L92" s="456" t="e">
        <f>IF(K92=0,#REF!,0)</f>
        <v>#REF!</v>
      </c>
    </row>
    <row r="93" spans="1:12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6"/>
      <c r="L93" s="456" t="e">
        <f>IF(K93=0,#REF!,0)</f>
        <v>#REF!</v>
      </c>
    </row>
    <row r="94" spans="1:12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6"/>
      <c r="L94" s="456" t="e">
        <f>IF(K94=0,#REF!,0)</f>
        <v>#REF!</v>
      </c>
    </row>
    <row r="95" spans="1:12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6"/>
      <c r="L95" s="456" t="e">
        <f>IF(K95=0,#REF!,0)</f>
        <v>#REF!</v>
      </c>
    </row>
    <row r="96" spans="1:12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6"/>
      <c r="L96" s="456" t="e">
        <f>IF(K96=0,#REF!,0)</f>
        <v>#REF!</v>
      </c>
    </row>
    <row r="97" spans="1:12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6"/>
      <c r="L97" s="456" t="e">
        <f>IF(K97=0,#REF!,0)</f>
        <v>#REF!</v>
      </c>
    </row>
    <row r="98" spans="1:12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6"/>
      <c r="L98" s="456" t="e">
        <f>IF(K98=0,#REF!,0)</f>
        <v>#REF!</v>
      </c>
    </row>
    <row r="99" spans="1:12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6"/>
      <c r="L99" s="456" t="e">
        <f>IF(K99=0,#REF!,0)</f>
        <v>#REF!</v>
      </c>
    </row>
    <row r="100" spans="1:12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6"/>
      <c r="L100" s="456" t="e">
        <f>IF(K100=0,#REF!,0)</f>
        <v>#REF!</v>
      </c>
    </row>
    <row r="101" spans="1:12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6"/>
      <c r="L101" s="456" t="e">
        <f>IF(K101=0,#REF!,0)</f>
        <v>#REF!</v>
      </c>
    </row>
    <row r="102" spans="1:12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6"/>
      <c r="L102" s="456" t="e">
        <f>IF(K102=0,#REF!,0)</f>
        <v>#REF!</v>
      </c>
    </row>
    <row r="103" spans="1:12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6"/>
      <c r="L103" s="456" t="e">
        <f>IF(K103=0,#REF!,0)</f>
        <v>#REF!</v>
      </c>
    </row>
    <row r="104" spans="1:12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6"/>
      <c r="L104" s="456" t="e">
        <f>IF(K104=0,#REF!,0)</f>
        <v>#REF!</v>
      </c>
    </row>
    <row r="105" spans="1:12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6"/>
      <c r="L105" s="456" t="e">
        <f>IF(K105=0,#REF!,0)</f>
        <v>#REF!</v>
      </c>
    </row>
    <row r="106" spans="1:12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6"/>
      <c r="L106" s="456" t="e">
        <f>IF(K106=0,#REF!,0)</f>
        <v>#REF!</v>
      </c>
    </row>
    <row r="107" spans="1:12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6"/>
      <c r="L107" s="456" t="e">
        <f>IF(K107=0,#REF!,0)</f>
        <v>#REF!</v>
      </c>
    </row>
    <row r="108" spans="1:12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6"/>
      <c r="L108" s="456" t="e">
        <f>IF(K108=0,#REF!,0)</f>
        <v>#REF!</v>
      </c>
    </row>
    <row r="109" spans="1:12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6"/>
      <c r="L109" s="456" t="e">
        <f>IF(K109=0,#REF!,0)</f>
        <v>#REF!</v>
      </c>
    </row>
    <row r="110" spans="1:12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6"/>
      <c r="L110" s="456" t="e">
        <f>IF(K110=0,#REF!,0)</f>
        <v>#REF!</v>
      </c>
    </row>
    <row r="111" spans="1:12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6"/>
      <c r="L111" s="456" t="e">
        <f>IF(K111=0,#REF!,0)</f>
        <v>#REF!</v>
      </c>
    </row>
    <row r="112" spans="1:12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6"/>
      <c r="L112" s="456" t="e">
        <f>IF(K112=0,#REF!,0)</f>
        <v>#REF!</v>
      </c>
    </row>
    <row r="113" spans="1:12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6"/>
      <c r="L113" s="456" t="e">
        <f>IF(K113=0,#REF!,0)</f>
        <v>#REF!</v>
      </c>
    </row>
    <row r="114" spans="1:12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6"/>
      <c r="L114" s="456" t="e">
        <f>IF(K114=0,#REF!,0)</f>
        <v>#REF!</v>
      </c>
    </row>
    <row r="115" spans="1:12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6"/>
      <c r="L115" s="456" t="e">
        <f>IF(K115=0,#REF!,0)</f>
        <v>#REF!</v>
      </c>
    </row>
    <row r="116" spans="1:12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6"/>
      <c r="L116" s="456" t="e">
        <f>IF(K116=0,#REF!,0)</f>
        <v>#REF!</v>
      </c>
    </row>
    <row r="117" spans="1:12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6"/>
      <c r="L117" s="456" t="e">
        <f>IF(K117=0,#REF!,0)</f>
        <v>#REF!</v>
      </c>
    </row>
    <row r="118" spans="1:12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6"/>
      <c r="L118" s="456" t="e">
        <f>IF(K118=0,#REF!,0)</f>
        <v>#REF!</v>
      </c>
    </row>
    <row r="119" spans="1:12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6"/>
      <c r="L119" s="456" t="e">
        <f>IF(K119=0,#REF!,0)</f>
        <v>#REF!</v>
      </c>
    </row>
    <row r="120" spans="1:12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6"/>
      <c r="L120" s="456" t="e">
        <f>IF(K120=0,#REF!,0)</f>
        <v>#REF!</v>
      </c>
    </row>
    <row r="121" spans="1:12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6"/>
      <c r="L121" s="456" t="e">
        <f>IF(K121=0,#REF!,0)</f>
        <v>#REF!</v>
      </c>
    </row>
    <row r="122" spans="1:12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6"/>
      <c r="L122" s="456" t="e">
        <f>IF(K122=0,#REF!,0)</f>
        <v>#REF!</v>
      </c>
    </row>
    <row r="123" spans="1:12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6"/>
      <c r="L123" s="456" t="e">
        <f>IF(K123=0,#REF!,0)</f>
        <v>#REF!</v>
      </c>
    </row>
    <row r="124" spans="1:12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6"/>
      <c r="L124" s="456" t="e">
        <f>IF(K124=0,#REF!,0)</f>
        <v>#REF!</v>
      </c>
    </row>
    <row r="125" spans="1:12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6"/>
      <c r="L125" s="456" t="e">
        <f>IF(K125=0,#REF!,0)</f>
        <v>#REF!</v>
      </c>
    </row>
    <row r="126" spans="1:12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6"/>
      <c r="L126" s="456" t="e">
        <f>IF(K126=0,#REF!,0)</f>
        <v>#REF!</v>
      </c>
    </row>
    <row r="127" spans="1:12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6"/>
      <c r="L127" s="456" t="e">
        <f>IF(K127=0,#REF!,0)</f>
        <v>#REF!</v>
      </c>
    </row>
    <row r="128" spans="1:12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6"/>
      <c r="L128" s="456" t="e">
        <f>IF(K128=0,#REF!,0)</f>
        <v>#REF!</v>
      </c>
    </row>
    <row r="129" spans="1:12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6"/>
      <c r="L129" s="456" t="e">
        <f>IF(K129=0,#REF!,0)</f>
        <v>#REF!</v>
      </c>
    </row>
    <row r="130" spans="1:12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6"/>
      <c r="L130" s="456" t="e">
        <f>IF(K130=0,#REF!,0)</f>
        <v>#REF!</v>
      </c>
    </row>
    <row r="131" spans="1:12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6"/>
      <c r="L131" s="456" t="e">
        <f>IF(K131=0,#REF!,0)</f>
        <v>#REF!</v>
      </c>
    </row>
    <row r="132" spans="1:12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6"/>
      <c r="L132" s="456" t="e">
        <f>IF(K132=0,#REF!,0)</f>
        <v>#REF!</v>
      </c>
    </row>
    <row r="133" spans="1:12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6"/>
      <c r="L133" s="456" t="e">
        <f>IF(K133=0,#REF!,0)</f>
        <v>#REF!</v>
      </c>
    </row>
    <row r="134" spans="1:12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6"/>
      <c r="L134" s="456" t="e">
        <f>IF(K134=0,#REF!,0)</f>
        <v>#REF!</v>
      </c>
    </row>
    <row r="135" spans="1:12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6"/>
      <c r="L135" s="456" t="e">
        <f>IF(K135=0,#REF!,0)</f>
        <v>#REF!</v>
      </c>
    </row>
    <row r="136" spans="1:12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6"/>
      <c r="L136" s="456" t="e">
        <f>IF(K136=0,#REF!,0)</f>
        <v>#REF!</v>
      </c>
    </row>
    <row r="137" spans="1:12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6"/>
      <c r="L137" s="456" t="e">
        <f>IF(K137=0,#REF!,0)</f>
        <v>#REF!</v>
      </c>
    </row>
    <row r="138" spans="1:12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6"/>
      <c r="L138" s="456" t="e">
        <f>IF(K138=0,#REF!,0)</f>
        <v>#REF!</v>
      </c>
    </row>
    <row r="139" spans="1:12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6"/>
      <c r="L139" s="456" t="e">
        <f>IF(K139=0,#REF!,0)</f>
        <v>#REF!</v>
      </c>
    </row>
    <row r="140" spans="1:12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6"/>
      <c r="L140" s="456" t="e">
        <f>IF(K140=0,#REF!,0)</f>
        <v>#REF!</v>
      </c>
    </row>
    <row r="141" spans="1:12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6"/>
      <c r="L141" s="456" t="e">
        <f>IF(K141=0,#REF!,0)</f>
        <v>#REF!</v>
      </c>
    </row>
    <row r="142" spans="1:12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6"/>
      <c r="L142" s="456" t="e">
        <f>IF(K142=0,#REF!,0)</f>
        <v>#REF!</v>
      </c>
    </row>
    <row r="143" spans="1:12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6"/>
      <c r="L143" s="456" t="e">
        <f>IF(K143=0,#REF!,0)</f>
        <v>#REF!</v>
      </c>
    </row>
    <row r="144" spans="1:12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6"/>
      <c r="L144" s="456" t="e">
        <f>IF(K144=0,#REF!,0)</f>
        <v>#REF!</v>
      </c>
    </row>
    <row r="145" spans="1:12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6"/>
      <c r="L145" s="456" t="e">
        <f>IF(K145=0,#REF!,0)</f>
        <v>#REF!</v>
      </c>
    </row>
    <row r="146" spans="1:12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6"/>
      <c r="L146" s="456" t="e">
        <f>IF(K146=0,#REF!,0)</f>
        <v>#REF!</v>
      </c>
    </row>
    <row r="147" spans="1:12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6"/>
      <c r="L147" s="456" t="e">
        <f>IF(K147=0,#REF!,0)</f>
        <v>#REF!</v>
      </c>
    </row>
    <row r="148" spans="1:12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6"/>
      <c r="L148" s="456" t="e">
        <f>IF(K148=0,#REF!,0)</f>
        <v>#REF!</v>
      </c>
    </row>
    <row r="149" spans="1:12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6"/>
      <c r="L149" s="456" t="e">
        <f>IF(K149=0,#REF!,0)</f>
        <v>#REF!</v>
      </c>
    </row>
    <row r="150" spans="1:12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6"/>
      <c r="L150" s="456" t="e">
        <f>IF(K150=0,#REF!,0)</f>
        <v>#REF!</v>
      </c>
    </row>
    <row r="151" spans="1:12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6"/>
      <c r="L151" s="456" t="e">
        <f>IF(K151=0,#REF!,0)</f>
        <v>#REF!</v>
      </c>
    </row>
    <row r="152" spans="1:12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6"/>
      <c r="L152" s="456" t="e">
        <f>IF(K152=0,#REF!,0)</f>
        <v>#REF!</v>
      </c>
    </row>
    <row r="153" spans="1:12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6"/>
      <c r="L153" s="456" t="e">
        <f>IF(K153=0,#REF!,0)</f>
        <v>#REF!</v>
      </c>
    </row>
    <row r="154" spans="1:12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6"/>
      <c r="L154" s="456" t="e">
        <f>IF(K154=0,#REF!,0)</f>
        <v>#REF!</v>
      </c>
    </row>
    <row r="155" spans="1:12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6"/>
      <c r="L155" s="456" t="e">
        <f>IF(K155=0,#REF!,0)</f>
        <v>#REF!</v>
      </c>
    </row>
    <row r="156" spans="1:12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6"/>
      <c r="L156" s="456" t="e">
        <f>IF(K156=0,#REF!,0)</f>
        <v>#REF!</v>
      </c>
    </row>
    <row r="157" spans="1:12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6"/>
      <c r="L157" s="456" t="e">
        <f>IF(K157=0,#REF!,0)</f>
        <v>#REF!</v>
      </c>
    </row>
    <row r="158" spans="1:12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6"/>
      <c r="L158" s="456" t="e">
        <f>IF(K158=0,#REF!,0)</f>
        <v>#REF!</v>
      </c>
    </row>
    <row r="159" spans="1:12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6"/>
      <c r="L159" s="456" t="e">
        <f>IF(K159=0,#REF!,0)</f>
        <v>#REF!</v>
      </c>
    </row>
    <row r="160" spans="1:12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6"/>
      <c r="L160" s="456" t="e">
        <f>IF(K160=0,#REF!,0)</f>
        <v>#REF!</v>
      </c>
    </row>
    <row r="161" spans="1:12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6"/>
      <c r="L161" s="456" t="e">
        <f>IF(K161=0,#REF!,0)</f>
        <v>#REF!</v>
      </c>
    </row>
    <row r="162" spans="1:12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6"/>
      <c r="L162" s="456" t="e">
        <f>IF(K162=0,#REF!,0)</f>
        <v>#REF!</v>
      </c>
    </row>
    <row r="163" spans="1:12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6"/>
      <c r="L163" s="456" t="e">
        <f>IF(K163=0,#REF!,0)</f>
        <v>#REF!</v>
      </c>
    </row>
    <row r="164" spans="1:12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6"/>
      <c r="L164" s="456" t="e">
        <f>IF(K164=0,#REF!,0)</f>
        <v>#REF!</v>
      </c>
    </row>
    <row r="165" spans="1:12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6"/>
      <c r="L165" s="456" t="e">
        <f>IF(K165=0,#REF!,0)</f>
        <v>#REF!</v>
      </c>
    </row>
    <row r="166" spans="1:12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6"/>
      <c r="L166" s="456" t="e">
        <f>IF(K166=0,#REF!,0)</f>
        <v>#REF!</v>
      </c>
    </row>
    <row r="167" spans="1:12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6"/>
      <c r="L167" s="456" t="e">
        <f>IF(K167=0,#REF!,0)</f>
        <v>#REF!</v>
      </c>
    </row>
    <row r="168" spans="1:12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6"/>
      <c r="L168" s="456" t="e">
        <f>IF(K168=0,#REF!,0)</f>
        <v>#REF!</v>
      </c>
    </row>
    <row r="169" spans="1:12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6"/>
      <c r="L169" s="456" t="e">
        <f>IF(K169=0,#REF!,0)</f>
        <v>#REF!</v>
      </c>
    </row>
    <row r="170" spans="1:12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6"/>
      <c r="L170" s="456" t="e">
        <f>IF(K170=0,#REF!,0)</f>
        <v>#REF!</v>
      </c>
    </row>
    <row r="171" spans="1:12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6"/>
      <c r="L171" s="456" t="e">
        <f>IF(K171=0,#REF!,0)</f>
        <v>#REF!</v>
      </c>
    </row>
    <row r="172" spans="1:12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6"/>
      <c r="L172" s="456" t="e">
        <f>IF(K172=0,#REF!,0)</f>
        <v>#REF!</v>
      </c>
    </row>
    <row r="173" spans="1:12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6"/>
      <c r="L173" s="456" t="e">
        <f>IF(K173=0,#REF!,0)</f>
        <v>#REF!</v>
      </c>
    </row>
    <row r="174" spans="1:12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6"/>
      <c r="L174" s="456" t="e">
        <f>IF(K174=0,#REF!,0)</f>
        <v>#REF!</v>
      </c>
    </row>
    <row r="175" spans="1:12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6"/>
      <c r="L175" s="456" t="e">
        <f>IF(K175=0,#REF!,0)</f>
        <v>#REF!</v>
      </c>
    </row>
    <row r="176" spans="1:12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6"/>
      <c r="L176" s="456" t="e">
        <f>IF(K176=0,#REF!,0)</f>
        <v>#REF!</v>
      </c>
    </row>
    <row r="177" spans="1:12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6"/>
      <c r="L177" s="456" t="e">
        <f>IF(K177=0,#REF!,0)</f>
        <v>#REF!</v>
      </c>
    </row>
    <row r="178" spans="1:12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6"/>
      <c r="L178" s="456" t="e">
        <f>IF(K178=0,#REF!,0)</f>
        <v>#REF!</v>
      </c>
    </row>
    <row r="179" spans="1:12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6"/>
      <c r="L179" s="456" t="e">
        <f>IF(K179=0,#REF!,0)</f>
        <v>#REF!</v>
      </c>
    </row>
    <row r="180" spans="1:12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6"/>
      <c r="L180" s="456" t="e">
        <f>IF(K180=0,#REF!,0)</f>
        <v>#REF!</v>
      </c>
    </row>
    <row r="181" spans="1:12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6"/>
      <c r="L181" s="456" t="e">
        <f>IF(K181=0,#REF!,0)</f>
        <v>#REF!</v>
      </c>
    </row>
    <row r="182" spans="1:12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6"/>
      <c r="L182" s="456" t="e">
        <f>IF(K182=0,#REF!,0)</f>
        <v>#REF!</v>
      </c>
    </row>
    <row r="183" spans="1:12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6"/>
      <c r="L183" s="456" t="e">
        <f>IF(K183=0,#REF!,0)</f>
        <v>#REF!</v>
      </c>
    </row>
    <row r="184" spans="1:12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6"/>
      <c r="L184" s="456" t="e">
        <f>IF(K184=0,#REF!,0)</f>
        <v>#REF!</v>
      </c>
    </row>
    <row r="185" spans="1:12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6"/>
      <c r="L185" s="456" t="e">
        <f>IF(K185=0,#REF!,0)</f>
        <v>#REF!</v>
      </c>
    </row>
    <row r="186" spans="1:12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6"/>
      <c r="L186" s="456" t="e">
        <f>IF(K186=0,#REF!,0)</f>
        <v>#REF!</v>
      </c>
    </row>
    <row r="187" spans="1:12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6"/>
      <c r="L187" s="456" t="e">
        <f>IF(K187=0,#REF!,0)</f>
        <v>#REF!</v>
      </c>
    </row>
    <row r="188" spans="1:12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6"/>
      <c r="L188" s="456" t="e">
        <f>IF(K188=0,#REF!,0)</f>
        <v>#REF!</v>
      </c>
    </row>
    <row r="189" spans="1:12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6"/>
      <c r="L189" s="456" t="e">
        <f>IF(K189=0,#REF!,0)</f>
        <v>#REF!</v>
      </c>
    </row>
    <row r="190" spans="1:12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6"/>
      <c r="L190" s="456" t="e">
        <f>IF(K190=0,#REF!,0)</f>
        <v>#REF!</v>
      </c>
    </row>
    <row r="191" spans="1:12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6"/>
      <c r="L191" s="456" t="e">
        <f>IF(K191=0,#REF!,0)</f>
        <v>#REF!</v>
      </c>
    </row>
    <row r="192" spans="1:12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6"/>
      <c r="L192" s="456" t="e">
        <f>IF(K192=0,#REF!,0)</f>
        <v>#REF!</v>
      </c>
    </row>
    <row r="193" spans="1:12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6"/>
      <c r="L193" s="456" t="e">
        <f>IF(K193=0,#REF!,0)</f>
        <v>#REF!</v>
      </c>
    </row>
    <row r="194" spans="1:12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6"/>
      <c r="L194" s="456" t="e">
        <f>IF(K194=0,#REF!,0)</f>
        <v>#REF!</v>
      </c>
    </row>
    <row r="195" spans="1:12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6"/>
      <c r="L195" s="456" t="e">
        <f>IF(K195=0,#REF!,0)</f>
        <v>#REF!</v>
      </c>
    </row>
    <row r="196" spans="1:12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6"/>
      <c r="L196" s="456" t="e">
        <f>IF(K196=0,#REF!,0)</f>
        <v>#REF!</v>
      </c>
    </row>
    <row r="197" spans="1:12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6"/>
      <c r="L197" s="456" t="e">
        <f>IF(K197=0,#REF!,0)</f>
        <v>#REF!</v>
      </c>
    </row>
    <row r="198" spans="1:12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6"/>
      <c r="L198" s="456" t="e">
        <f>IF(K198=0,#REF!,0)</f>
        <v>#REF!</v>
      </c>
    </row>
    <row r="199" spans="1:12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6"/>
      <c r="L199" s="456" t="e">
        <f>IF(K199=0,#REF!,0)</f>
        <v>#REF!</v>
      </c>
    </row>
    <row r="200" spans="1:12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6"/>
      <c r="L200" s="456" t="e">
        <f>IF(K200=0,#REF!,0)</f>
        <v>#REF!</v>
      </c>
    </row>
    <row r="201" spans="1:12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6"/>
      <c r="L201" s="456" t="e">
        <f>IF(K201=0,#REF!,0)</f>
        <v>#REF!</v>
      </c>
    </row>
    <row r="202" spans="1:12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6"/>
      <c r="L202" s="456" t="e">
        <f>IF(K202=0,#REF!,0)</f>
        <v>#REF!</v>
      </c>
    </row>
    <row r="203" spans="1:12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6"/>
      <c r="L203" s="456" t="e">
        <f>IF(K203=0,#REF!,0)</f>
        <v>#REF!</v>
      </c>
    </row>
    <row r="204" spans="1:12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6"/>
      <c r="L204" s="456" t="e">
        <f>IF(K204=0,#REF!,0)</f>
        <v>#REF!</v>
      </c>
    </row>
    <row r="205" spans="1:12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6"/>
      <c r="L205" s="456" t="e">
        <f>IF(K205=0,#REF!,0)</f>
        <v>#REF!</v>
      </c>
    </row>
    <row r="206" spans="1:12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6"/>
      <c r="L206" s="456" t="e">
        <f>IF(K206=0,#REF!,0)</f>
        <v>#REF!</v>
      </c>
    </row>
    <row r="207" spans="1:12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6"/>
      <c r="L207" s="456" t="e">
        <f>IF(K207=0,#REF!,0)</f>
        <v>#REF!</v>
      </c>
    </row>
    <row r="208" spans="1:12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6"/>
      <c r="L208" s="456" t="e">
        <f>IF(K208=0,#REF!,0)</f>
        <v>#REF!</v>
      </c>
    </row>
    <row r="209" spans="1:12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6"/>
      <c r="L209" s="456" t="e">
        <f>IF(K209=0,#REF!,0)</f>
        <v>#REF!</v>
      </c>
    </row>
    <row r="210" spans="1:12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6"/>
      <c r="L210" s="456" t="e">
        <f>IF(K210=0,#REF!,0)</f>
        <v>#REF!</v>
      </c>
    </row>
    <row r="211" spans="1:12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6"/>
      <c r="L211" s="456" t="e">
        <f>IF(K211=0,#REF!,0)</f>
        <v>#REF!</v>
      </c>
    </row>
    <row r="212" spans="1:12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6"/>
      <c r="L212" s="456" t="e">
        <f>IF(K212=0,#REF!,0)</f>
        <v>#REF!</v>
      </c>
    </row>
    <row r="213" spans="1:12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6"/>
      <c r="L213" s="456" t="e">
        <f>IF(K213=0,#REF!,0)</f>
        <v>#REF!</v>
      </c>
    </row>
    <row r="214" spans="1:12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6"/>
      <c r="L214" s="456" t="e">
        <f>IF(K214=0,#REF!,0)</f>
        <v>#REF!</v>
      </c>
    </row>
    <row r="215" spans="1:12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6"/>
      <c r="L215" s="456" t="e">
        <f>IF(K215=0,#REF!,0)</f>
        <v>#REF!</v>
      </c>
    </row>
    <row r="216" spans="1:12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6"/>
      <c r="L216" s="456" t="e">
        <f>IF(K216=0,#REF!,0)</f>
        <v>#REF!</v>
      </c>
    </row>
    <row r="217" spans="1:12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6"/>
      <c r="L217" s="456" t="e">
        <f>IF(K217=0,#REF!,0)</f>
        <v>#REF!</v>
      </c>
    </row>
    <row r="218" spans="1:12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6"/>
      <c r="L218" s="456" t="e">
        <f>IF(K218=0,#REF!,0)</f>
        <v>#REF!</v>
      </c>
    </row>
    <row r="219" spans="1:12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6"/>
      <c r="L219" s="456" t="e">
        <f>IF(K219=0,#REF!,0)</f>
        <v>#REF!</v>
      </c>
    </row>
    <row r="220" spans="1:12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6"/>
      <c r="L220" s="456" t="e">
        <f>IF(K220=0,#REF!,0)</f>
        <v>#REF!</v>
      </c>
    </row>
    <row r="221" spans="1:12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6"/>
      <c r="L221" s="456" t="e">
        <f>IF(K221=0,#REF!,0)</f>
        <v>#REF!</v>
      </c>
    </row>
    <row r="222" spans="1:12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6"/>
      <c r="L222" s="456" t="e">
        <f>IF(K222=0,#REF!,0)</f>
        <v>#REF!</v>
      </c>
    </row>
    <row r="223" spans="1:12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6"/>
      <c r="L223" s="456" t="e">
        <f>IF(K223=0,#REF!,0)</f>
        <v>#REF!</v>
      </c>
    </row>
    <row r="224" spans="1:12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6"/>
      <c r="L224" s="456" t="e">
        <f>IF(K224=0,#REF!,0)</f>
        <v>#REF!</v>
      </c>
    </row>
    <row r="225" spans="1:12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6"/>
      <c r="L225" s="456" t="e">
        <f>IF(K225=0,#REF!,0)</f>
        <v>#REF!</v>
      </c>
    </row>
    <row r="226" spans="1:12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6"/>
      <c r="L226" s="456" t="e">
        <f>IF(K226=0,#REF!,0)</f>
        <v>#REF!</v>
      </c>
    </row>
    <row r="227" spans="1:12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6"/>
      <c r="L227" s="456" t="e">
        <f>IF(K227=0,#REF!,0)</f>
        <v>#REF!</v>
      </c>
    </row>
    <row r="228" spans="1:12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6"/>
      <c r="L228" s="456" t="e">
        <f>IF(K228=0,#REF!,0)</f>
        <v>#REF!</v>
      </c>
    </row>
    <row r="229" spans="1:12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6"/>
      <c r="L229" s="456" t="e">
        <f>IF(K229=0,#REF!,0)</f>
        <v>#REF!</v>
      </c>
    </row>
    <row r="230" spans="1:12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6"/>
      <c r="L230" s="456" t="e">
        <f>IF(K230=0,#REF!,0)</f>
        <v>#REF!</v>
      </c>
    </row>
    <row r="231" spans="1:12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6"/>
      <c r="L231" s="456" t="e">
        <f>IF(K231=0,#REF!,0)</f>
        <v>#REF!</v>
      </c>
    </row>
    <row r="232" spans="1:12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6"/>
      <c r="L232" s="456" t="e">
        <f>IF(K232=0,#REF!,0)</f>
        <v>#REF!</v>
      </c>
    </row>
    <row r="233" spans="1:12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6"/>
      <c r="L233" s="456" t="e">
        <f>IF(K233=0,#REF!,0)</f>
        <v>#REF!</v>
      </c>
    </row>
    <row r="234" spans="1:12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6"/>
      <c r="L234" s="456" t="e">
        <f>IF(K234=0,#REF!,0)</f>
        <v>#REF!</v>
      </c>
    </row>
    <row r="235" spans="1:12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6"/>
      <c r="L235" s="456" t="e">
        <f>IF(K235=0,#REF!,0)</f>
        <v>#REF!</v>
      </c>
    </row>
    <row r="236" spans="1:12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6"/>
      <c r="L236" s="456" t="e">
        <f>IF(K236=0,#REF!,0)</f>
        <v>#REF!</v>
      </c>
    </row>
    <row r="237" spans="1:12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6"/>
      <c r="L237" s="456" t="e">
        <f>IF(K237=0,#REF!,0)</f>
        <v>#REF!</v>
      </c>
    </row>
    <row r="238" spans="1:12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6"/>
      <c r="L238" s="456" t="e">
        <f>IF(K238=0,#REF!,0)</f>
        <v>#REF!</v>
      </c>
    </row>
    <row r="239" spans="1:12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6"/>
      <c r="L239" s="456" t="e">
        <f>IF(K239=0,#REF!,0)</f>
        <v>#REF!</v>
      </c>
    </row>
    <row r="240" spans="1:12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6"/>
      <c r="L240" s="456" t="e">
        <f>IF(K240=0,#REF!,0)</f>
        <v>#REF!</v>
      </c>
    </row>
    <row r="241" spans="1:12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6"/>
      <c r="L241" s="456" t="e">
        <f>IF(K241=0,#REF!,0)</f>
        <v>#REF!</v>
      </c>
    </row>
    <row r="242" spans="1:12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6"/>
      <c r="L242" s="456" t="e">
        <f>IF(K242=0,#REF!,0)</f>
        <v>#REF!</v>
      </c>
    </row>
    <row r="243" spans="1:12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6"/>
      <c r="L243" s="456" t="e">
        <f>IF(K243=0,#REF!,0)</f>
        <v>#REF!</v>
      </c>
    </row>
    <row r="244" spans="1:12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6"/>
      <c r="L244" s="456" t="e">
        <f>IF(K244=0,#REF!,0)</f>
        <v>#REF!</v>
      </c>
    </row>
    <row r="245" spans="1:12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6"/>
      <c r="L245" s="456" t="e">
        <f>IF(K245=0,#REF!,0)</f>
        <v>#REF!</v>
      </c>
    </row>
    <row r="246" spans="1:12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6"/>
      <c r="L246" s="456" t="e">
        <f>IF(K246=0,#REF!,0)</f>
        <v>#REF!</v>
      </c>
    </row>
    <row r="247" spans="1:12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6"/>
      <c r="L247" s="456" t="e">
        <f>IF(K247=0,#REF!,0)</f>
        <v>#REF!</v>
      </c>
    </row>
    <row r="248" spans="1:12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6"/>
      <c r="L248" s="456" t="e">
        <f>IF(K248=0,#REF!,0)</f>
        <v>#REF!</v>
      </c>
    </row>
    <row r="249" spans="1:12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6"/>
      <c r="L249" s="456" t="e">
        <f>IF(K249=0,#REF!,0)</f>
        <v>#REF!</v>
      </c>
    </row>
    <row r="250" spans="1:12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6"/>
      <c r="L250" s="456" t="e">
        <f>IF(K250=0,#REF!,0)</f>
        <v>#REF!</v>
      </c>
    </row>
    <row r="251" spans="1:12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6"/>
      <c r="L251" s="456" t="e">
        <f>IF(K251=0,#REF!,0)</f>
        <v>#REF!</v>
      </c>
    </row>
    <row r="252" spans="1:12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6"/>
      <c r="L252" s="456" t="e">
        <f>IF(K252=0,#REF!,0)</f>
        <v>#REF!</v>
      </c>
    </row>
    <row r="253" spans="1:12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6"/>
      <c r="L253" s="456" t="e">
        <f>IF(K253=0,#REF!,0)</f>
        <v>#REF!</v>
      </c>
    </row>
    <row r="254" spans="1:12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6"/>
      <c r="L254" s="456" t="e">
        <f>IF(K254=0,#REF!,0)</f>
        <v>#REF!</v>
      </c>
    </row>
    <row r="255" spans="1:12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6"/>
      <c r="L255" s="456" t="e">
        <f>IF(K255=0,#REF!,0)</f>
        <v>#REF!</v>
      </c>
    </row>
    <row r="256" spans="1:12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6"/>
      <c r="L256" s="456" t="e">
        <f>IF(K256=0,#REF!,0)</f>
        <v>#REF!</v>
      </c>
    </row>
    <row r="257" spans="1:12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6"/>
      <c r="L257" s="456" t="e">
        <f>IF(K257=0,#REF!,0)</f>
        <v>#REF!</v>
      </c>
    </row>
    <row r="258" spans="1:12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6"/>
      <c r="L258" s="456" t="e">
        <f>IF(K258=0,#REF!,0)</f>
        <v>#REF!</v>
      </c>
    </row>
    <row r="259" spans="1:12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6"/>
      <c r="L259" s="456" t="e">
        <f>IF(K259=0,#REF!,0)</f>
        <v>#REF!</v>
      </c>
    </row>
    <row r="260" spans="1:12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6"/>
      <c r="L260" s="456" t="e">
        <f>IF(K260=0,#REF!,0)</f>
        <v>#REF!</v>
      </c>
    </row>
    <row r="261" spans="1:12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6"/>
      <c r="L261" s="456" t="e">
        <f>IF(K261=0,#REF!,0)</f>
        <v>#REF!</v>
      </c>
    </row>
    <row r="262" spans="1:12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6"/>
      <c r="L262" s="456" t="e">
        <f>IF(K262=0,#REF!,0)</f>
        <v>#REF!</v>
      </c>
    </row>
    <row r="263" spans="1:12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6"/>
      <c r="L263" s="456" t="e">
        <f>IF(K263=0,#REF!,0)</f>
        <v>#REF!</v>
      </c>
    </row>
    <row r="264" spans="1:12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6"/>
      <c r="L264" s="456" t="e">
        <f>IF(K264=0,#REF!,0)</f>
        <v>#REF!</v>
      </c>
    </row>
    <row r="265" spans="1:12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6"/>
      <c r="L265" s="456" t="e">
        <f>IF(K265=0,#REF!,0)</f>
        <v>#REF!</v>
      </c>
    </row>
    <row r="266" spans="1:12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6"/>
      <c r="L266" s="456" t="e">
        <f>IF(K266=0,#REF!,0)</f>
        <v>#REF!</v>
      </c>
    </row>
    <row r="267" spans="1:12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6"/>
      <c r="L267" s="456" t="e">
        <f>IF(K267=0,#REF!,0)</f>
        <v>#REF!</v>
      </c>
    </row>
    <row r="268" spans="1:12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6"/>
      <c r="L268" s="456" t="e">
        <f>IF(K268=0,#REF!,0)</f>
        <v>#REF!</v>
      </c>
    </row>
    <row r="269" spans="1:12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6"/>
      <c r="L269" s="456" t="e">
        <f>IF(K269=0,#REF!,0)</f>
        <v>#REF!</v>
      </c>
    </row>
    <row r="270" spans="1:12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6"/>
      <c r="L270" s="456" t="e">
        <f>IF(K270=0,#REF!,0)</f>
        <v>#REF!</v>
      </c>
    </row>
    <row r="271" spans="1:12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6"/>
      <c r="L271" s="456" t="e">
        <f>IF(K271=0,#REF!,0)</f>
        <v>#REF!</v>
      </c>
    </row>
    <row r="272" spans="1:12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6"/>
      <c r="L272" s="456" t="e">
        <f>IF(K272=0,#REF!,0)</f>
        <v>#REF!</v>
      </c>
    </row>
    <row r="273" spans="1:12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6"/>
      <c r="L273" s="456" t="e">
        <f>IF(K273=0,#REF!,0)</f>
        <v>#REF!</v>
      </c>
    </row>
    <row r="274" spans="1:12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6"/>
      <c r="L274" s="456" t="e">
        <f>IF(K274=0,#REF!,0)</f>
        <v>#REF!</v>
      </c>
    </row>
    <row r="275" spans="1:12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6"/>
      <c r="L275" s="456" t="e">
        <f>IF(K275=0,#REF!,0)</f>
        <v>#REF!</v>
      </c>
    </row>
    <row r="276" spans="1:12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6"/>
      <c r="L276" s="456" t="e">
        <f>IF(K276=0,#REF!,0)</f>
        <v>#REF!</v>
      </c>
    </row>
    <row r="277" spans="1:12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6"/>
      <c r="L277" s="456" t="e">
        <f>IF(K277=0,#REF!,0)</f>
        <v>#REF!</v>
      </c>
    </row>
    <row r="278" spans="1:12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6"/>
      <c r="L278" s="456" t="e">
        <f>IF(K278=0,#REF!,0)</f>
        <v>#REF!</v>
      </c>
    </row>
    <row r="279" spans="1:12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6"/>
      <c r="L279" s="456" t="e">
        <f>IF(K279=0,#REF!,0)</f>
        <v>#REF!</v>
      </c>
    </row>
    <row r="280" spans="1:12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6"/>
      <c r="L280" s="456" t="e">
        <f>IF(K280=0,#REF!,0)</f>
        <v>#REF!</v>
      </c>
    </row>
    <row r="281" spans="1:12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6"/>
      <c r="L281" s="456" t="e">
        <f>IF(K281=0,#REF!,0)</f>
        <v>#REF!</v>
      </c>
    </row>
    <row r="282" spans="1:12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6"/>
      <c r="L282" s="456" t="e">
        <f>IF(K282=0,#REF!,0)</f>
        <v>#REF!</v>
      </c>
    </row>
    <row r="283" spans="1:12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6"/>
      <c r="L283" s="456" t="e">
        <f>IF(K283=0,#REF!,0)</f>
        <v>#REF!</v>
      </c>
    </row>
    <row r="284" spans="1:12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6"/>
      <c r="L284" s="456" t="e">
        <f>IF(K284=0,#REF!,0)</f>
        <v>#REF!</v>
      </c>
    </row>
    <row r="285" spans="1:12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6"/>
      <c r="L285" s="456" t="e">
        <f>IF(K285=0,#REF!,0)</f>
        <v>#REF!</v>
      </c>
    </row>
    <row r="286" spans="1:12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6"/>
      <c r="L286" s="456" t="e">
        <f>IF(K286=0,#REF!,0)</f>
        <v>#REF!</v>
      </c>
    </row>
    <row r="287" spans="1:12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6"/>
      <c r="L287" s="456" t="e">
        <f>IF(K287=0,#REF!,0)</f>
        <v>#REF!</v>
      </c>
    </row>
    <row r="288" spans="1:12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6"/>
      <c r="L288" s="456" t="e">
        <f>IF(K288=0,#REF!,0)</f>
        <v>#REF!</v>
      </c>
    </row>
    <row r="289" spans="1:12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6"/>
      <c r="L289" s="456" t="e">
        <f>IF(K289=0,#REF!,0)</f>
        <v>#REF!</v>
      </c>
    </row>
    <row r="290" spans="1:12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6"/>
      <c r="L290" s="456" t="e">
        <f>IF(K290=0,#REF!,0)</f>
        <v>#REF!</v>
      </c>
    </row>
    <row r="291" spans="1:12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6"/>
      <c r="L291" s="456" t="e">
        <f>IF(K291=0,#REF!,0)</f>
        <v>#REF!</v>
      </c>
    </row>
    <row r="292" spans="1:12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6"/>
      <c r="L292" s="456" t="e">
        <f>IF(K292=0,#REF!,0)</f>
        <v>#REF!</v>
      </c>
    </row>
    <row r="293" spans="1:12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6"/>
      <c r="L293" s="456" t="e">
        <f>IF(K293=0,#REF!,0)</f>
        <v>#REF!</v>
      </c>
    </row>
    <row r="294" spans="1:12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6"/>
      <c r="L294" s="456" t="e">
        <f>IF(K294=0,#REF!,0)</f>
        <v>#REF!</v>
      </c>
    </row>
    <row r="295" spans="1:12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6"/>
      <c r="L295" s="456" t="e">
        <f>IF(K295=0,#REF!,0)</f>
        <v>#REF!</v>
      </c>
    </row>
    <row r="296" spans="1:12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6"/>
      <c r="L296" s="456" t="e">
        <f>IF(K296=0,#REF!,0)</f>
        <v>#REF!</v>
      </c>
    </row>
    <row r="297" spans="1:12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6"/>
      <c r="L297" s="456" t="e">
        <f>IF(K297=0,#REF!,0)</f>
        <v>#REF!</v>
      </c>
    </row>
    <row r="298" spans="1:12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6"/>
      <c r="L298" s="456" t="e">
        <f>IF(K298=0,#REF!,0)</f>
        <v>#REF!</v>
      </c>
    </row>
    <row r="299" spans="1:12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6"/>
      <c r="L299" s="456" t="e">
        <f>IF(K299=0,#REF!,0)</f>
        <v>#REF!</v>
      </c>
    </row>
    <row r="300" spans="1:12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6"/>
      <c r="L300" s="456" t="e">
        <f>IF(K300=0,#REF!,0)</f>
        <v>#REF!</v>
      </c>
    </row>
    <row r="301" spans="1:12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6"/>
      <c r="L301" s="456" t="e">
        <f>IF(K301=0,#REF!,0)</f>
        <v>#REF!</v>
      </c>
    </row>
    <row r="302" spans="1:12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6"/>
      <c r="L302" s="456" t="e">
        <f>IF(K302=0,#REF!,0)</f>
        <v>#REF!</v>
      </c>
    </row>
    <row r="303" spans="1:12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6"/>
      <c r="L303" s="456" t="e">
        <f>IF(K303=0,#REF!,0)</f>
        <v>#REF!</v>
      </c>
    </row>
    <row r="304" spans="1:12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6"/>
      <c r="L304" s="456" t="e">
        <f>IF(K304=0,#REF!,0)</f>
        <v>#REF!</v>
      </c>
    </row>
    <row r="305" spans="1:12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6"/>
      <c r="L305" s="456" t="e">
        <f>IF(K305=0,#REF!,0)</f>
        <v>#REF!</v>
      </c>
    </row>
    <row r="306" spans="1:12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6"/>
      <c r="L306" s="456" t="e">
        <f>IF(K306=0,#REF!,0)</f>
        <v>#REF!</v>
      </c>
    </row>
    <row r="307" spans="1:12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6"/>
      <c r="L307" s="456" t="e">
        <f>IF(K307=0,#REF!,0)</f>
        <v>#REF!</v>
      </c>
    </row>
    <row r="308" spans="1:12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6"/>
      <c r="L308" s="456" t="e">
        <f>IF(K308=0,#REF!,0)</f>
        <v>#REF!</v>
      </c>
    </row>
    <row r="309" spans="1:12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6"/>
      <c r="L309" s="456" t="e">
        <f>IF(K309=0,#REF!,0)</f>
        <v>#REF!</v>
      </c>
    </row>
    <row r="310" spans="1:12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6"/>
      <c r="L310" s="456" t="e">
        <f>IF(K310=0,#REF!,0)</f>
        <v>#REF!</v>
      </c>
    </row>
    <row r="311" spans="1:12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6"/>
      <c r="L311" s="456" t="e">
        <f>IF(K311=0,#REF!,0)</f>
        <v>#REF!</v>
      </c>
    </row>
    <row r="312" spans="1:12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6"/>
      <c r="L312" s="456" t="e">
        <f>IF(K312=0,#REF!,0)</f>
        <v>#REF!</v>
      </c>
    </row>
    <row r="313" spans="1:12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6"/>
      <c r="L313" s="456" t="e">
        <f>IF(K313=0,#REF!,0)</f>
        <v>#REF!</v>
      </c>
    </row>
    <row r="314" spans="1:12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6"/>
      <c r="L314" s="456" t="e">
        <f>IF(K314=0,#REF!,0)</f>
        <v>#REF!</v>
      </c>
    </row>
    <row r="315" spans="1:12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6"/>
      <c r="L315" s="456" t="e">
        <f>IF(K315=0,#REF!,0)</f>
        <v>#REF!</v>
      </c>
    </row>
    <row r="316" spans="1:12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6"/>
      <c r="L316" s="456" t="e">
        <f>IF(K316=0,#REF!,0)</f>
        <v>#REF!</v>
      </c>
    </row>
    <row r="317" spans="1:12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6"/>
      <c r="L317" s="456" t="e">
        <f>IF(K317=0,#REF!,0)</f>
        <v>#REF!</v>
      </c>
    </row>
    <row r="318" spans="1:12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6"/>
      <c r="L318" s="456" t="e">
        <f>IF(K318=0,#REF!,0)</f>
        <v>#REF!</v>
      </c>
    </row>
    <row r="319" spans="1:12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6"/>
      <c r="L319" s="456" t="e">
        <f>IF(K319=0,#REF!,0)</f>
        <v>#REF!</v>
      </c>
    </row>
    <row r="320" spans="1:12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6"/>
      <c r="L320" s="456" t="e">
        <f>IF(K320=0,#REF!,0)</f>
        <v>#REF!</v>
      </c>
    </row>
    <row r="321" spans="1:12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6"/>
      <c r="L321" s="456" t="e">
        <f>IF(K321=0,#REF!,0)</f>
        <v>#REF!</v>
      </c>
    </row>
    <row r="322" spans="1:12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6"/>
      <c r="L322" s="456" t="e">
        <f>IF(K322=0,#REF!,0)</f>
        <v>#REF!</v>
      </c>
    </row>
    <row r="323" spans="1:12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6"/>
      <c r="L323" s="456" t="e">
        <f>IF(K323=0,#REF!,0)</f>
        <v>#REF!</v>
      </c>
    </row>
    <row r="324" spans="1:12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6"/>
      <c r="L324" s="456" t="e">
        <f>IF(K324=0,#REF!,0)</f>
        <v>#REF!</v>
      </c>
    </row>
    <row r="325" spans="1:12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6"/>
      <c r="L325" s="456" t="e">
        <f>IF(K325=0,#REF!,0)</f>
        <v>#REF!</v>
      </c>
    </row>
    <row r="326" spans="1:12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6"/>
      <c r="L326" s="456" t="e">
        <f>IF(K326=0,#REF!,0)</f>
        <v>#REF!</v>
      </c>
    </row>
    <row r="327" spans="1:12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6"/>
      <c r="L327" s="456" t="e">
        <f>IF(K327=0,#REF!,0)</f>
        <v>#REF!</v>
      </c>
    </row>
    <row r="328" spans="1:12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6"/>
      <c r="L328" s="456" t="e">
        <f>IF(K328=0,#REF!,0)</f>
        <v>#REF!</v>
      </c>
    </row>
    <row r="329" spans="1:12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6"/>
      <c r="L329" s="456" t="e">
        <f>IF(K329=0,#REF!,0)</f>
        <v>#REF!</v>
      </c>
    </row>
    <row r="330" spans="1:12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6"/>
      <c r="L330" s="456" t="e">
        <f>IF(K330=0,#REF!,0)</f>
        <v>#REF!</v>
      </c>
    </row>
    <row r="331" spans="1:12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6"/>
      <c r="L331" s="456" t="e">
        <f>IF(K331=0,#REF!,0)</f>
        <v>#REF!</v>
      </c>
    </row>
    <row r="332" spans="1:12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6"/>
      <c r="L332" s="456" t="e">
        <f>IF(K332=0,#REF!,0)</f>
        <v>#REF!</v>
      </c>
    </row>
    <row r="333" spans="1:12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6"/>
      <c r="L333" s="456" t="e">
        <f>IF(K333=0,#REF!,0)</f>
        <v>#REF!</v>
      </c>
    </row>
    <row r="334" spans="1:12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6"/>
      <c r="L334" s="456" t="e">
        <f>IF(K334=0,#REF!,0)</f>
        <v>#REF!</v>
      </c>
    </row>
    <row r="335" spans="1:12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6"/>
      <c r="L335" s="456" t="e">
        <f>IF(K335=0,#REF!,0)</f>
        <v>#REF!</v>
      </c>
    </row>
    <row r="336" spans="1:12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6"/>
      <c r="L336" s="456" t="e">
        <f>IF(K336=0,#REF!,0)</f>
        <v>#REF!</v>
      </c>
    </row>
    <row r="337" spans="1:12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6"/>
      <c r="L337" s="456" t="e">
        <f>IF(K337=0,#REF!,0)</f>
        <v>#REF!</v>
      </c>
    </row>
    <row r="338" spans="1:12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6"/>
      <c r="L338" s="456" t="e">
        <f>IF(K338=0,#REF!,0)</f>
        <v>#REF!</v>
      </c>
    </row>
    <row r="339" spans="1:12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6"/>
      <c r="L339" s="456" t="e">
        <f>IF(K339=0,#REF!,0)</f>
        <v>#REF!</v>
      </c>
    </row>
    <row r="340" spans="1:12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6"/>
      <c r="L340" s="456" t="e">
        <f>IF(K340=0,#REF!,0)</f>
        <v>#REF!</v>
      </c>
    </row>
    <row r="341" spans="1:12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6"/>
      <c r="L341" s="456" t="e">
        <f>IF(K341=0,#REF!,0)</f>
        <v>#REF!</v>
      </c>
    </row>
    <row r="342" spans="1:12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6"/>
      <c r="L342" s="456" t="e">
        <f>IF(K342=0,#REF!,0)</f>
        <v>#REF!</v>
      </c>
    </row>
    <row r="343" spans="1:12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6"/>
      <c r="L343" s="456" t="e">
        <f>IF(K343=0,#REF!,0)</f>
        <v>#REF!</v>
      </c>
    </row>
    <row r="344" spans="1:12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6"/>
      <c r="L344" s="456" t="e">
        <f>IF(K344=0,#REF!,0)</f>
        <v>#REF!</v>
      </c>
    </row>
    <row r="345" spans="1:12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6"/>
      <c r="L345" s="456" t="e">
        <f>IF(K345=0,#REF!,0)</f>
        <v>#REF!</v>
      </c>
    </row>
    <row r="346" spans="1:12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6"/>
      <c r="L346" s="456" t="e">
        <f>IF(K346=0,#REF!,0)</f>
        <v>#REF!</v>
      </c>
    </row>
    <row r="347" spans="1:12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6"/>
      <c r="L347" s="456" t="e">
        <f>IF(K347=0,#REF!,0)</f>
        <v>#REF!</v>
      </c>
    </row>
    <row r="348" spans="1:12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6"/>
      <c r="L348" s="456" t="e">
        <f>IF(K348=0,#REF!,0)</f>
        <v>#REF!</v>
      </c>
    </row>
    <row r="349" spans="1:12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6"/>
      <c r="L349" s="456" t="e">
        <f>IF(K349=0,#REF!,0)</f>
        <v>#REF!</v>
      </c>
    </row>
    <row r="350" spans="1:12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6">
        <v>7887.8007522693506</v>
      </c>
      <c r="L350" s="456">
        <f>IF(K350=0,#REF!,0)</f>
        <v>0</v>
      </c>
    </row>
    <row r="351" spans="1:12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6"/>
      <c r="L351" s="456" t="e">
        <f>IF(K351=0,#REF!,0)</f>
        <v>#REF!</v>
      </c>
    </row>
    <row r="352" spans="1:12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6">
        <v>15196.466884140962</v>
      </c>
      <c r="L352" s="456">
        <f>IF(K352=0,#REF!,0)</f>
        <v>0</v>
      </c>
    </row>
    <row r="353" spans="1:12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6">
        <v>6009.7526951565205</v>
      </c>
      <c r="L353" s="456">
        <f>IF(K353=0,#REF!,0)</f>
        <v>0</v>
      </c>
    </row>
    <row r="354" spans="1:12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6"/>
      <c r="L354" s="456" t="e">
        <f>IF(K354=0,#REF!,0)</f>
        <v>#REF!</v>
      </c>
    </row>
    <row r="355" spans="1:12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6"/>
      <c r="L355" s="456" t="e">
        <f>IF(K355=0,#REF!,0)</f>
        <v>#REF!</v>
      </c>
    </row>
    <row r="356" spans="1:12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6"/>
      <c r="L356" s="456" t="e">
        <f>IF(K356=0,#REF!,0)</f>
        <v>#REF!</v>
      </c>
    </row>
    <row r="357" spans="1:12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6"/>
      <c r="L357" s="456" t="e">
        <f>IF(K357=0,#REF!,0)</f>
        <v>#REF!</v>
      </c>
    </row>
    <row r="358" spans="1:12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6"/>
      <c r="L358" s="456" t="e">
        <f>IF(K358=0,#REF!,0)</f>
        <v>#REF!</v>
      </c>
    </row>
    <row r="359" spans="1:12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6"/>
      <c r="L359" s="456" t="e">
        <f>IF(K359=0,#REF!,0)</f>
        <v>#REF!</v>
      </c>
    </row>
    <row r="360" spans="1:12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6"/>
      <c r="L360" s="456" t="e">
        <f>IF(K360=0,#REF!,0)</f>
        <v>#REF!</v>
      </c>
    </row>
    <row r="361" spans="1:12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6"/>
      <c r="L361" s="456" t="e">
        <f>IF(K361=0,#REF!,0)</f>
        <v>#REF!</v>
      </c>
    </row>
    <row r="362" spans="1:12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6"/>
      <c r="L362" s="456" t="e">
        <f>IF(K362=0,#REF!,0)</f>
        <v>#REF!</v>
      </c>
    </row>
    <row r="363" spans="1:12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6"/>
      <c r="L363" s="456" t="e">
        <f>IF(K363=0,#REF!,0)</f>
        <v>#REF!</v>
      </c>
    </row>
    <row r="364" spans="1:12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6"/>
      <c r="L364" s="456" t="e">
        <f>IF(K364=0,#REF!,0)</f>
        <v>#REF!</v>
      </c>
    </row>
    <row r="365" spans="1:12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6"/>
      <c r="L365" s="456" t="e">
        <f>IF(K365=0,#REF!,0)</f>
        <v>#REF!</v>
      </c>
    </row>
    <row r="366" spans="1:12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6"/>
      <c r="L366" s="456" t="e">
        <f>IF(K366=0,#REF!,0)</f>
        <v>#REF!</v>
      </c>
    </row>
    <row r="367" spans="1:12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6"/>
      <c r="L367" s="456" t="e">
        <f>IF(K367=0,#REF!,0)</f>
        <v>#REF!</v>
      </c>
    </row>
    <row r="368" spans="1:12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6"/>
      <c r="L368" s="456" t="e">
        <f>IF(K368=0,#REF!,0)</f>
        <v>#REF!</v>
      </c>
    </row>
    <row r="369" spans="1:12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6"/>
      <c r="L369" s="456" t="e">
        <f>IF(K369=0,#REF!,0)</f>
        <v>#REF!</v>
      </c>
    </row>
    <row r="370" spans="1:12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6"/>
      <c r="L370" s="456" t="e">
        <f>IF(K370=0,#REF!,0)</f>
        <v>#REF!</v>
      </c>
    </row>
    <row r="371" spans="1:12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6"/>
      <c r="L371" s="456" t="e">
        <f>IF(K371=0,#REF!,0)</f>
        <v>#REF!</v>
      </c>
    </row>
    <row r="372" spans="1:12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6"/>
      <c r="L372" s="456" t="e">
        <f>IF(K372=0,#REF!,0)</f>
        <v>#REF!</v>
      </c>
    </row>
    <row r="373" spans="1:12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6"/>
      <c r="L373" s="456" t="e">
        <f>IF(K373=0,#REF!,0)</f>
        <v>#REF!</v>
      </c>
    </row>
    <row r="374" spans="1:12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6"/>
      <c r="L374" s="456" t="e">
        <f>IF(K374=0,#REF!,0)</f>
        <v>#REF!</v>
      </c>
    </row>
    <row r="375" spans="1:12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6"/>
      <c r="L375" s="456" t="e">
        <f>IF(K375=0,#REF!,0)</f>
        <v>#REF!</v>
      </c>
    </row>
    <row r="376" spans="1:12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6"/>
      <c r="L376" s="456" t="e">
        <f>IF(K376=0,#REF!,0)</f>
        <v>#REF!</v>
      </c>
    </row>
    <row r="377" spans="1:12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6"/>
      <c r="L377" s="456" t="e">
        <f>IF(K377=0,#REF!,0)</f>
        <v>#REF!</v>
      </c>
    </row>
    <row r="378" spans="1:12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6"/>
      <c r="L378" s="456" t="e">
        <f>IF(K378=0,#REF!,0)</f>
        <v>#REF!</v>
      </c>
    </row>
    <row r="379" spans="1:12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6"/>
      <c r="L379" s="456" t="e">
        <f>IF(K379=0,#REF!,0)</f>
        <v>#REF!</v>
      </c>
    </row>
    <row r="380" spans="1:12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6"/>
      <c r="L380" s="456" t="e">
        <f>IF(K380=0,#REF!,0)</f>
        <v>#REF!</v>
      </c>
    </row>
    <row r="381" spans="1:12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6"/>
      <c r="L381" s="456" t="e">
        <f>IF(K381=0,#REF!,0)</f>
        <v>#REF!</v>
      </c>
    </row>
    <row r="382" spans="1:12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6"/>
      <c r="L382" s="456" t="e">
        <f>IF(K382=0,#REF!,0)</f>
        <v>#REF!</v>
      </c>
    </row>
    <row r="383" spans="1:12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6"/>
      <c r="L383" s="456" t="e">
        <f>IF(K383=0,#REF!,0)</f>
        <v>#REF!</v>
      </c>
    </row>
    <row r="384" spans="1:12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6"/>
      <c r="L384" s="456" t="e">
        <f>IF(K384=0,#REF!,0)</f>
        <v>#REF!</v>
      </c>
    </row>
    <row r="385" spans="1:12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6"/>
      <c r="L385" s="456" t="e">
        <f>IF(K385=0,#REF!,0)</f>
        <v>#REF!</v>
      </c>
    </row>
    <row r="386" spans="1:12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6"/>
      <c r="L386" s="456" t="e">
        <f>IF(K386=0,#REF!,0)</f>
        <v>#REF!</v>
      </c>
    </row>
    <row r="387" spans="1:12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6"/>
      <c r="L387" s="456" t="e">
        <f>IF(K387=0,#REF!,0)</f>
        <v>#REF!</v>
      </c>
    </row>
    <row r="388" spans="1:12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6"/>
      <c r="L388" s="456" t="e">
        <f>IF(K388=0,#REF!,0)</f>
        <v>#REF!</v>
      </c>
    </row>
    <row r="389" spans="1:12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6"/>
      <c r="L389" s="456" t="e">
        <f>IF(K389=0,#REF!,0)</f>
        <v>#REF!</v>
      </c>
    </row>
    <row r="390" spans="1:12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6"/>
      <c r="L390" s="456" t="e">
        <f>IF(K390=0,#REF!,0)</f>
        <v>#REF!</v>
      </c>
    </row>
    <row r="391" spans="1:12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6"/>
      <c r="L391" s="456" t="e">
        <f>IF(K391=0,#REF!,0)</f>
        <v>#REF!</v>
      </c>
    </row>
    <row r="392" spans="1:12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6"/>
      <c r="L392" s="456" t="e">
        <f>IF(K392=0,#REF!,0)</f>
        <v>#REF!</v>
      </c>
    </row>
    <row r="393" spans="1:12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6"/>
      <c r="L393" s="456" t="e">
        <f>IF(K393=0,#REF!,0)</f>
        <v>#REF!</v>
      </c>
    </row>
    <row r="394" spans="1:12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6"/>
      <c r="L394" s="456" t="e">
        <f>IF(K394=0,#REF!,0)</f>
        <v>#REF!</v>
      </c>
    </row>
    <row r="395" spans="1:12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6"/>
      <c r="L395" s="456" t="e">
        <f>IF(K395=0,#REF!,0)</f>
        <v>#REF!</v>
      </c>
    </row>
    <row r="396" spans="1:12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6"/>
      <c r="L396" s="456" t="e">
        <f>IF(K396=0,#REF!,0)</f>
        <v>#REF!</v>
      </c>
    </row>
    <row r="397" spans="1:12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6"/>
      <c r="L397" s="456" t="e">
        <f>IF(K397=0,#REF!,0)</f>
        <v>#REF!</v>
      </c>
    </row>
    <row r="398" spans="1:12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6"/>
      <c r="L398" s="456" t="e">
        <f>IF(K398=0,#REF!,0)</f>
        <v>#REF!</v>
      </c>
    </row>
    <row r="399" spans="1:12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6"/>
      <c r="L399" s="456" t="e">
        <f>IF(K399=0,#REF!,0)</f>
        <v>#REF!</v>
      </c>
    </row>
    <row r="400" spans="1:12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6"/>
      <c r="L400" s="456" t="e">
        <f>IF(K400=0,#REF!,0)</f>
        <v>#REF!</v>
      </c>
    </row>
    <row r="401" spans="1:12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6"/>
      <c r="L401" s="456" t="e">
        <f>IF(K401=0,#REF!,0)</f>
        <v>#REF!</v>
      </c>
    </row>
    <row r="402" spans="1:12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6"/>
      <c r="L402" s="456" t="e">
        <f>IF(K402=0,#REF!,0)</f>
        <v>#REF!</v>
      </c>
    </row>
    <row r="403" spans="1:12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6"/>
      <c r="L403" s="456" t="e">
        <f>IF(K403=0,#REF!,0)</f>
        <v>#REF!</v>
      </c>
    </row>
    <row r="404" spans="1:12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6"/>
      <c r="L404" s="456" t="e">
        <f>IF(K404=0,#REF!,0)</f>
        <v>#REF!</v>
      </c>
    </row>
    <row r="405" spans="1:12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6"/>
      <c r="L405" s="456" t="e">
        <f>IF(K405=0,#REF!,0)</f>
        <v>#REF!</v>
      </c>
    </row>
    <row r="406" spans="1:12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6"/>
      <c r="L406" s="456" t="e">
        <f>IF(K406=0,#REF!,0)</f>
        <v>#REF!</v>
      </c>
    </row>
    <row r="407" spans="1:12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6"/>
      <c r="L407" s="456" t="e">
        <f>IF(K407=0,#REF!,0)</f>
        <v>#REF!</v>
      </c>
    </row>
    <row r="408" spans="1:12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6"/>
      <c r="L408" s="456" t="e">
        <f>IF(K408=0,#REF!,0)</f>
        <v>#REF!</v>
      </c>
    </row>
    <row r="409" spans="1:12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6"/>
      <c r="L409" s="456" t="e">
        <f>IF(K409=0,#REF!,0)</f>
        <v>#REF!</v>
      </c>
    </row>
    <row r="410" spans="1:12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6"/>
      <c r="L410" s="456" t="e">
        <f>IF(K410=0,#REF!,0)</f>
        <v>#REF!</v>
      </c>
    </row>
    <row r="411" spans="1:12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6"/>
      <c r="L411" s="456" t="e">
        <f>IF(K411=0,#REF!,0)</f>
        <v>#REF!</v>
      </c>
    </row>
    <row r="412" spans="1:12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6"/>
      <c r="L412" s="456" t="e">
        <f>IF(K412=0,#REF!,0)</f>
        <v>#REF!</v>
      </c>
    </row>
    <row r="413" spans="1:12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6"/>
      <c r="L413" s="456" t="e">
        <f>IF(K413=0,#REF!,0)</f>
        <v>#REF!</v>
      </c>
    </row>
    <row r="414" spans="1:12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6"/>
      <c r="L414" s="456" t="e">
        <f>IF(K414=0,#REF!,0)</f>
        <v>#REF!</v>
      </c>
    </row>
    <row r="415" spans="1:12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6"/>
      <c r="L415" s="456" t="e">
        <f>IF(K415=0,#REF!,0)</f>
        <v>#REF!</v>
      </c>
    </row>
    <row r="416" spans="1:12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6"/>
      <c r="L416" s="456" t="e">
        <f>IF(K416=0,#REF!,0)</f>
        <v>#REF!</v>
      </c>
    </row>
    <row r="417" spans="1:12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6"/>
      <c r="L417" s="456" t="e">
        <f>IF(K417=0,#REF!,0)</f>
        <v>#REF!</v>
      </c>
    </row>
    <row r="418" spans="1:12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6"/>
      <c r="L418" s="456" t="e">
        <f>IF(K418=0,#REF!,0)</f>
        <v>#REF!</v>
      </c>
    </row>
    <row r="419" spans="1:12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6"/>
      <c r="L419" s="456" t="e">
        <f>IF(K419=0,#REF!,0)</f>
        <v>#REF!</v>
      </c>
    </row>
    <row r="420" spans="1:12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6"/>
      <c r="L420" s="456" t="e">
        <f>IF(K420=0,#REF!,0)</f>
        <v>#REF!</v>
      </c>
    </row>
    <row r="421" spans="1:12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6"/>
      <c r="L421" s="456" t="e">
        <f>IF(K421=0,#REF!,0)</f>
        <v>#REF!</v>
      </c>
    </row>
    <row r="422" spans="1:12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6"/>
      <c r="L422" s="456" t="e">
        <f>IF(K422=0,#REF!,0)</f>
        <v>#REF!</v>
      </c>
    </row>
    <row r="423" spans="1:12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6"/>
      <c r="L423" s="456" t="e">
        <f>IF(K423=0,#REF!,0)</f>
        <v>#REF!</v>
      </c>
    </row>
    <row r="424" spans="1:12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6"/>
      <c r="L424" s="456" t="e">
        <f>IF(K424=0,#REF!,0)</f>
        <v>#REF!</v>
      </c>
    </row>
    <row r="425" spans="1:12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6"/>
      <c r="L425" s="456" t="e">
        <f>IF(K425=0,#REF!,0)</f>
        <v>#REF!</v>
      </c>
    </row>
    <row r="426" spans="1:12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6"/>
      <c r="L426" s="456" t="e">
        <f>IF(K426=0,#REF!,0)</f>
        <v>#REF!</v>
      </c>
    </row>
    <row r="427" spans="1:12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6"/>
      <c r="L427" s="456" t="e">
        <f>IF(K427=0,#REF!,0)</f>
        <v>#REF!</v>
      </c>
    </row>
    <row r="428" spans="1:12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6"/>
      <c r="L428" s="456" t="e">
        <f>IF(K428=0,#REF!,0)</f>
        <v>#REF!</v>
      </c>
    </row>
    <row r="429" spans="1:12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6"/>
      <c r="L429" s="456" t="e">
        <f>IF(K429=0,#REF!,0)</f>
        <v>#REF!</v>
      </c>
    </row>
    <row r="430" spans="1:12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6"/>
      <c r="L430" s="456" t="e">
        <f>IF(K430=0,#REF!,0)</f>
        <v>#REF!</v>
      </c>
    </row>
    <row r="431" spans="1:12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6"/>
      <c r="L431" s="456" t="e">
        <f>IF(K431=0,#REF!,0)</f>
        <v>#REF!</v>
      </c>
    </row>
    <row r="432" spans="1:12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6"/>
      <c r="L432" s="456" t="e">
        <f>IF(K432=0,#REF!,0)</f>
        <v>#REF!</v>
      </c>
    </row>
    <row r="433" spans="1:12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6"/>
      <c r="L433" s="456" t="e">
        <f>IF(K433=0,#REF!,0)</f>
        <v>#REF!</v>
      </c>
    </row>
    <row r="434" spans="1:12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6"/>
      <c r="L434" s="456" t="e">
        <f>IF(K434=0,#REF!,0)</f>
        <v>#REF!</v>
      </c>
    </row>
    <row r="435" spans="1:12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6"/>
      <c r="L435" s="456" t="e">
        <f>IF(K435=0,#REF!,0)</f>
        <v>#REF!</v>
      </c>
    </row>
    <row r="436" spans="1:12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6"/>
      <c r="L436" s="456" t="e">
        <f>IF(K436=0,#REF!,0)</f>
        <v>#REF!</v>
      </c>
    </row>
    <row r="437" spans="1:12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6"/>
      <c r="L437" s="456" t="e">
        <f>IF(K437=0,#REF!,0)</f>
        <v>#REF!</v>
      </c>
    </row>
    <row r="438" spans="1:12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6"/>
      <c r="L438" s="456" t="e">
        <f>IF(K438=0,#REF!,0)</f>
        <v>#REF!</v>
      </c>
    </row>
    <row r="439" spans="1:12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6"/>
      <c r="L439" s="456" t="e">
        <f>IF(K439=0,#REF!,0)</f>
        <v>#REF!</v>
      </c>
    </row>
    <row r="440" spans="1:12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6"/>
      <c r="L440" s="456" t="e">
        <f>IF(K440=0,#REF!,0)</f>
        <v>#REF!</v>
      </c>
    </row>
    <row r="441" spans="1:12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6"/>
      <c r="L441" s="456" t="e">
        <f>IF(K441=0,#REF!,0)</f>
        <v>#REF!</v>
      </c>
    </row>
    <row r="442" spans="1:12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6"/>
      <c r="L442" s="456" t="e">
        <f>IF(K442=0,#REF!,0)</f>
        <v>#REF!</v>
      </c>
    </row>
    <row r="443" spans="1:12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6"/>
      <c r="L443" s="456" t="e">
        <f>IF(K443=0,#REF!,0)</f>
        <v>#REF!</v>
      </c>
    </row>
    <row r="444" spans="1:12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6"/>
      <c r="L444" s="456" t="e">
        <f>IF(K444=0,#REF!,0)</f>
        <v>#REF!</v>
      </c>
    </row>
    <row r="445" spans="1:12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6"/>
      <c r="L445" s="456" t="e">
        <f>IF(K445=0,#REF!,0)</f>
        <v>#REF!</v>
      </c>
    </row>
    <row r="446" spans="1:12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6"/>
      <c r="L446" s="456" t="e">
        <f>IF(K446=0,#REF!,0)</f>
        <v>#REF!</v>
      </c>
    </row>
    <row r="447" spans="1:12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6"/>
      <c r="L447" s="456" t="e">
        <f>IF(K447=0,#REF!,0)</f>
        <v>#REF!</v>
      </c>
    </row>
    <row r="448" spans="1:12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6"/>
      <c r="L448" s="456" t="e">
        <f>IF(K448=0,#REF!,0)</f>
        <v>#REF!</v>
      </c>
    </row>
    <row r="449" spans="1:12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6"/>
      <c r="L449" s="456" t="e">
        <f>IF(K449=0,#REF!,0)</f>
        <v>#REF!</v>
      </c>
    </row>
    <row r="450" spans="1:12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6"/>
      <c r="L450" s="456" t="e">
        <f>IF(K450=0,#REF!,0)</f>
        <v>#REF!</v>
      </c>
    </row>
    <row r="451" spans="1:12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6"/>
      <c r="L451" s="456" t="e">
        <f>IF(K451=0,#REF!,0)</f>
        <v>#REF!</v>
      </c>
    </row>
    <row r="452" spans="1:12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6"/>
      <c r="L452" s="456" t="e">
        <f>IF(K452=0,#REF!,0)</f>
        <v>#REF!</v>
      </c>
    </row>
    <row r="453" spans="1:12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6"/>
      <c r="L453" s="456" t="e">
        <f>IF(K453=0,#REF!,0)</f>
        <v>#REF!</v>
      </c>
    </row>
    <row r="454" spans="1:12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6"/>
      <c r="L454" s="456" t="e">
        <f>IF(K454=0,#REF!,0)</f>
        <v>#REF!</v>
      </c>
    </row>
    <row r="455" spans="1:12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6"/>
      <c r="L455" s="456" t="e">
        <f>IF(K455=0,#REF!,0)</f>
        <v>#REF!</v>
      </c>
    </row>
    <row r="456" spans="1:12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6"/>
      <c r="L456" s="456" t="e">
        <f>IF(K456=0,#REF!,0)</f>
        <v>#REF!</v>
      </c>
    </row>
    <row r="457" spans="1:12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6"/>
      <c r="L457" s="456" t="e">
        <f>IF(K457=0,#REF!,0)</f>
        <v>#REF!</v>
      </c>
    </row>
    <row r="458" spans="1:12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6"/>
      <c r="L458" s="456" t="e">
        <f>IF(K458=0,#REF!,0)</f>
        <v>#REF!</v>
      </c>
    </row>
    <row r="459" spans="1:12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6"/>
      <c r="L459" s="456" t="e">
        <f>IF(K459=0,#REF!,0)</f>
        <v>#REF!</v>
      </c>
    </row>
    <row r="460" spans="1:12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6"/>
      <c r="L460" s="456" t="e">
        <f>IF(K460=0,#REF!,0)</f>
        <v>#REF!</v>
      </c>
    </row>
    <row r="461" spans="1:12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6"/>
      <c r="L461" s="456" t="e">
        <f>IF(K461=0,#REF!,0)</f>
        <v>#REF!</v>
      </c>
    </row>
    <row r="462" spans="1:12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6"/>
      <c r="L462" s="456" t="e">
        <f>IF(K462=0,#REF!,0)</f>
        <v>#REF!</v>
      </c>
    </row>
    <row r="463" spans="1:12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6"/>
      <c r="L463" s="456" t="e">
        <f>IF(K463=0,#REF!,0)</f>
        <v>#REF!</v>
      </c>
    </row>
    <row r="464" spans="1:12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6"/>
      <c r="L464" s="456" t="e">
        <f>IF(K464=0,#REF!,0)</f>
        <v>#REF!</v>
      </c>
    </row>
    <row r="465" spans="1:12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6"/>
      <c r="L465" s="456" t="e">
        <f>IF(K465=0,#REF!,0)</f>
        <v>#REF!</v>
      </c>
    </row>
    <row r="466" spans="1:12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6"/>
      <c r="L466" s="456" t="e">
        <f>IF(K466=0,#REF!,0)</f>
        <v>#REF!</v>
      </c>
    </row>
    <row r="467" spans="1:12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6"/>
      <c r="L467" s="456" t="e">
        <f>IF(K467=0,#REF!,0)</f>
        <v>#REF!</v>
      </c>
    </row>
    <row r="468" spans="1:12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6"/>
      <c r="L468" s="456" t="e">
        <f>IF(K468=0,#REF!,0)</f>
        <v>#REF!</v>
      </c>
    </row>
    <row r="469" spans="1:12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6"/>
      <c r="L469" s="456" t="e">
        <f>IF(K469=0,#REF!,0)</f>
        <v>#REF!</v>
      </c>
    </row>
    <row r="470" spans="1:12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6"/>
      <c r="L470" s="456" t="e">
        <f>IF(K470=0,#REF!,0)</f>
        <v>#REF!</v>
      </c>
    </row>
    <row r="471" spans="1:12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6"/>
      <c r="L471" s="456" t="e">
        <f>IF(K471=0,#REF!,0)</f>
        <v>#REF!</v>
      </c>
    </row>
    <row r="472" spans="1:12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6"/>
      <c r="L472" s="456" t="e">
        <f>IF(K472=0,#REF!,0)</f>
        <v>#REF!</v>
      </c>
    </row>
    <row r="473" spans="1:12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6"/>
      <c r="L473" s="456" t="e">
        <f>IF(K473=0,#REF!,0)</f>
        <v>#REF!</v>
      </c>
    </row>
    <row r="474" spans="1:12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6"/>
      <c r="L474" s="456" t="e">
        <f>IF(K474=0,#REF!,0)</f>
        <v>#REF!</v>
      </c>
    </row>
    <row r="475" spans="1:12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6"/>
      <c r="L475" s="456" t="e">
        <f>IF(K475=0,#REF!,0)</f>
        <v>#REF!</v>
      </c>
    </row>
    <row r="476" spans="1:12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6"/>
      <c r="L476" s="456" t="e">
        <f>IF(K476=0,#REF!,0)</f>
        <v>#REF!</v>
      </c>
    </row>
    <row r="477" spans="1:12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6"/>
      <c r="L477" s="456" t="e">
        <f>IF(K477=0,#REF!,0)</f>
        <v>#REF!</v>
      </c>
    </row>
    <row r="478" spans="1:12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6"/>
      <c r="L478" s="456" t="e">
        <f>IF(K478=0,#REF!,0)</f>
        <v>#REF!</v>
      </c>
    </row>
    <row r="479" spans="1:12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6"/>
      <c r="L479" s="456" t="e">
        <f>IF(K479=0,#REF!,0)</f>
        <v>#REF!</v>
      </c>
    </row>
    <row r="480" spans="1:12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6"/>
      <c r="L480" s="456" t="e">
        <f>IF(K480=0,#REF!,0)</f>
        <v>#REF!</v>
      </c>
    </row>
    <row r="481" spans="1:12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6"/>
      <c r="L481" s="456" t="e">
        <f>IF(K481=0,#REF!,0)</f>
        <v>#REF!</v>
      </c>
    </row>
    <row r="482" spans="1:12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6"/>
      <c r="L482" s="456" t="e">
        <f>IF(K482=0,#REF!,0)</f>
        <v>#REF!</v>
      </c>
    </row>
    <row r="483" spans="1:12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6"/>
      <c r="L483" s="456" t="e">
        <f>IF(K483=0,#REF!,0)</f>
        <v>#REF!</v>
      </c>
    </row>
    <row r="484" spans="1:12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6"/>
      <c r="L484" s="456" t="e">
        <f>IF(K484=0,#REF!,0)</f>
        <v>#REF!</v>
      </c>
    </row>
    <row r="485" spans="1:12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6"/>
      <c r="L485" s="456" t="e">
        <f>IF(K485=0,#REF!,0)</f>
        <v>#REF!</v>
      </c>
    </row>
    <row r="486" spans="1:12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6"/>
      <c r="L486" s="456" t="e">
        <f>IF(K486=0,#REF!,0)</f>
        <v>#REF!</v>
      </c>
    </row>
    <row r="487" spans="1:12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6"/>
      <c r="L487" s="456" t="e">
        <f>IF(K487=0,#REF!,0)</f>
        <v>#REF!</v>
      </c>
    </row>
    <row r="488" spans="1:12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6"/>
      <c r="L488" s="456" t="e">
        <f>IF(K488=0,#REF!,0)</f>
        <v>#REF!</v>
      </c>
    </row>
    <row r="489" spans="1:12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6"/>
      <c r="L489" s="456" t="e">
        <f>IF(K489=0,#REF!,0)</f>
        <v>#REF!</v>
      </c>
    </row>
    <row r="490" spans="1:12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6"/>
      <c r="L490" s="456" t="e">
        <f>IF(K490=0,#REF!,0)</f>
        <v>#REF!</v>
      </c>
    </row>
    <row r="491" spans="1:12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6"/>
      <c r="L491" s="456" t="e">
        <f>IF(K491=0,#REF!,0)</f>
        <v>#REF!</v>
      </c>
    </row>
    <row r="492" spans="1:12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6"/>
      <c r="L492" s="456" t="e">
        <f>IF(K492=0,#REF!,0)</f>
        <v>#REF!</v>
      </c>
    </row>
    <row r="493" spans="1:12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6"/>
      <c r="L493" s="456" t="e">
        <f>IF(K493=0,#REF!,0)</f>
        <v>#REF!</v>
      </c>
    </row>
    <row r="494" spans="1:12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6"/>
      <c r="L494" s="456" t="e">
        <f>IF(K494=0,#REF!,0)</f>
        <v>#REF!</v>
      </c>
    </row>
    <row r="495" spans="1:12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6"/>
      <c r="L495" s="456" t="e">
        <f>IF(K495=0,#REF!,0)</f>
        <v>#REF!</v>
      </c>
    </row>
    <row r="496" spans="1:12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6"/>
      <c r="L496" s="456" t="e">
        <f>IF(K496=0,#REF!,0)</f>
        <v>#REF!</v>
      </c>
    </row>
    <row r="497" spans="1:12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6"/>
      <c r="L497" s="456" t="e">
        <f>IF(K497=0,#REF!,0)</f>
        <v>#REF!</v>
      </c>
    </row>
    <row r="498" spans="1:12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6"/>
      <c r="L498" s="456" t="e">
        <f>IF(K498=0,#REF!,0)</f>
        <v>#REF!</v>
      </c>
    </row>
    <row r="499" spans="1:12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6"/>
      <c r="L499" s="456" t="e">
        <f>IF(K499=0,#REF!,0)</f>
        <v>#REF!</v>
      </c>
    </row>
    <row r="500" spans="1:12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6"/>
      <c r="L500" s="456" t="e">
        <f>IF(K500=0,#REF!,0)</f>
        <v>#REF!</v>
      </c>
    </row>
    <row r="501" spans="1:12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6"/>
      <c r="L501" s="456" t="e">
        <f>IF(K501=0,#REF!,0)</f>
        <v>#REF!</v>
      </c>
    </row>
    <row r="502" spans="1:12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6"/>
      <c r="L502" s="456" t="e">
        <f>IF(K502=0,#REF!,0)</f>
        <v>#REF!</v>
      </c>
    </row>
    <row r="503" spans="1:12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6"/>
      <c r="L503" s="456" t="e">
        <f>IF(K503=0,#REF!,0)</f>
        <v>#REF!</v>
      </c>
    </row>
    <row r="504" spans="1:12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6"/>
      <c r="L504" s="456" t="e">
        <f>IF(K504=0,#REF!,0)</f>
        <v>#REF!</v>
      </c>
    </row>
    <row r="505" spans="1:12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6"/>
      <c r="L505" s="456" t="e">
        <f>IF(K505=0,#REF!,0)</f>
        <v>#REF!</v>
      </c>
    </row>
    <row r="506" spans="1:12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6"/>
      <c r="L506" s="456" t="e">
        <f>IF(K506=0,#REF!,0)</f>
        <v>#REF!</v>
      </c>
    </row>
    <row r="507" spans="1:12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6"/>
      <c r="L507" s="456" t="e">
        <f>IF(K507=0,#REF!,0)</f>
        <v>#REF!</v>
      </c>
    </row>
    <row r="508" spans="1:12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6"/>
      <c r="L508" s="456" t="e">
        <f>IF(K508=0,#REF!,0)</f>
        <v>#REF!</v>
      </c>
    </row>
    <row r="509" spans="1:12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6"/>
      <c r="L509" s="456" t="e">
        <f>IF(K509=0,#REF!,0)</f>
        <v>#REF!</v>
      </c>
    </row>
    <row r="510" spans="1:12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6"/>
      <c r="L510" s="456" t="e">
        <f>IF(K510=0,#REF!,0)</f>
        <v>#REF!</v>
      </c>
    </row>
    <row r="511" spans="1:12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6"/>
      <c r="L511" s="456" t="e">
        <f>IF(K511=0,#REF!,0)</f>
        <v>#REF!</v>
      </c>
    </row>
    <row r="512" spans="1:12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6"/>
      <c r="L512" s="456" t="e">
        <f>IF(K512=0,#REF!,0)</f>
        <v>#REF!</v>
      </c>
    </row>
    <row r="513" spans="1:12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6"/>
      <c r="L513" s="456" t="e">
        <f>IF(K513=0,#REF!,0)</f>
        <v>#REF!</v>
      </c>
    </row>
    <row r="514" spans="1:12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6"/>
      <c r="L514" s="456" t="e">
        <f>IF(K514=0,#REF!,0)</f>
        <v>#REF!</v>
      </c>
    </row>
    <row r="515" spans="1:12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6"/>
      <c r="L515" s="456" t="e">
        <f>IF(K515=0,#REF!,0)</f>
        <v>#REF!</v>
      </c>
    </row>
    <row r="516" spans="1:12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6"/>
      <c r="L516" s="456" t="e">
        <f>IF(K516=0,#REF!,0)</f>
        <v>#REF!</v>
      </c>
    </row>
    <row r="517" spans="1:12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6"/>
      <c r="L517" s="456" t="e">
        <f>IF(K517=0,#REF!,0)</f>
        <v>#REF!</v>
      </c>
    </row>
    <row r="518" spans="1:12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6"/>
      <c r="L518" s="456" t="e">
        <f>IF(K518=0,#REF!,0)</f>
        <v>#REF!</v>
      </c>
    </row>
    <row r="519" spans="1:12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6"/>
      <c r="L519" s="456" t="e">
        <f>IF(K519=0,#REF!,0)</f>
        <v>#REF!</v>
      </c>
    </row>
    <row r="520" spans="1:12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6"/>
      <c r="L520" s="456" t="e">
        <f>IF(K520=0,#REF!,0)</f>
        <v>#REF!</v>
      </c>
    </row>
    <row r="521" spans="1:12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6"/>
      <c r="L521" s="456" t="e">
        <f>IF(K521=0,#REF!,0)</f>
        <v>#REF!</v>
      </c>
    </row>
    <row r="522" spans="1:12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6"/>
      <c r="L522" s="456" t="e">
        <f>IF(K522=0,#REF!,0)</f>
        <v>#REF!</v>
      </c>
    </row>
    <row r="523" spans="1:12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6"/>
      <c r="L523" s="456" t="e">
        <f>IF(K523=0,#REF!,0)</f>
        <v>#REF!</v>
      </c>
    </row>
    <row r="524" spans="1:12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6"/>
      <c r="L524" s="456" t="e">
        <f>IF(K524=0,#REF!,0)</f>
        <v>#REF!</v>
      </c>
    </row>
    <row r="525" spans="1:12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6"/>
      <c r="L525" s="456" t="e">
        <f>IF(K525=0,#REF!,0)</f>
        <v>#REF!</v>
      </c>
    </row>
    <row r="526" spans="1:12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6"/>
      <c r="L526" s="456" t="e">
        <f>IF(K526=0,#REF!,0)</f>
        <v>#REF!</v>
      </c>
    </row>
    <row r="527" spans="1:12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6"/>
      <c r="L527" s="456" t="e">
        <f>IF(K527=0,#REF!,0)</f>
        <v>#REF!</v>
      </c>
    </row>
    <row r="528" spans="1:12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6"/>
      <c r="L528" s="456" t="e">
        <f>IF(K528=0,#REF!,0)</f>
        <v>#REF!</v>
      </c>
    </row>
    <row r="529" spans="1:12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6"/>
      <c r="L529" s="456" t="e">
        <f>IF(K529=0,#REF!,0)</f>
        <v>#REF!</v>
      </c>
    </row>
    <row r="530" spans="1:12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6"/>
      <c r="L530" s="456" t="e">
        <f>IF(K530=0,#REF!,0)</f>
        <v>#REF!</v>
      </c>
    </row>
    <row r="531" spans="1:12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6"/>
      <c r="L531" s="456" t="e">
        <f>IF(K531=0,#REF!,0)</f>
        <v>#REF!</v>
      </c>
    </row>
    <row r="532" spans="1:12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6"/>
      <c r="L532" s="456" t="e">
        <f>IF(K532=0,#REF!,0)</f>
        <v>#REF!</v>
      </c>
    </row>
    <row r="533" spans="1:12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6"/>
      <c r="L533" s="456" t="e">
        <f>IF(K533=0,#REF!,0)</f>
        <v>#REF!</v>
      </c>
    </row>
    <row r="534" spans="1:12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6"/>
      <c r="L534" s="456" t="e">
        <f>IF(K534=0,#REF!,0)</f>
        <v>#REF!</v>
      </c>
    </row>
    <row r="535" spans="1:12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6"/>
      <c r="L535" s="456" t="e">
        <f>IF(K535=0,#REF!,0)</f>
        <v>#REF!</v>
      </c>
    </row>
    <row r="536" spans="1:12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6"/>
      <c r="L536" s="456" t="e">
        <f>IF(K536=0,#REF!,0)</f>
        <v>#REF!</v>
      </c>
    </row>
    <row r="537" spans="1:12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6"/>
      <c r="L537" s="456" t="e">
        <f>IF(K537=0,#REF!,0)</f>
        <v>#REF!</v>
      </c>
    </row>
    <row r="538" spans="1:12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6"/>
      <c r="L538" s="456" t="e">
        <f>IF(K538=0,#REF!,0)</f>
        <v>#REF!</v>
      </c>
    </row>
    <row r="539" spans="1:12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6"/>
      <c r="L539" s="456" t="e">
        <f>IF(K539=0,#REF!,0)</f>
        <v>#REF!</v>
      </c>
    </row>
    <row r="540" spans="1:12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6"/>
      <c r="L540" s="456" t="e">
        <f>IF(K540=0,#REF!,0)</f>
        <v>#REF!</v>
      </c>
    </row>
    <row r="541" spans="1:12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6"/>
      <c r="L541" s="456" t="e">
        <f>IF(K541=0,#REF!,0)</f>
        <v>#REF!</v>
      </c>
    </row>
    <row r="542" spans="1:12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6"/>
      <c r="L542" s="456" t="e">
        <f>IF(K542=0,#REF!,0)</f>
        <v>#REF!</v>
      </c>
    </row>
    <row r="543" spans="1:12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6"/>
      <c r="L543" s="456" t="e">
        <f>IF(K543=0,#REF!,0)</f>
        <v>#REF!</v>
      </c>
    </row>
    <row r="544" spans="1:12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6"/>
      <c r="L544" s="456" t="e">
        <f>IF(K544=0,#REF!,0)</f>
        <v>#REF!</v>
      </c>
    </row>
    <row r="545" spans="1:12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6"/>
      <c r="L545" s="456" t="e">
        <f>IF(K545=0,#REF!,0)</f>
        <v>#REF!</v>
      </c>
    </row>
    <row r="546" spans="1:12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6"/>
      <c r="L546" s="456" t="e">
        <f>IF(K546=0,#REF!,0)</f>
        <v>#REF!</v>
      </c>
    </row>
    <row r="547" spans="1:12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6"/>
      <c r="L547" s="456" t="e">
        <f>IF(K547=0,#REF!,0)</f>
        <v>#REF!</v>
      </c>
    </row>
    <row r="548" spans="1:12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6"/>
      <c r="L548" s="456" t="e">
        <f>IF(K548=0,#REF!,0)</f>
        <v>#REF!</v>
      </c>
    </row>
    <row r="549" spans="1:12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6"/>
      <c r="L549" s="456" t="e">
        <f>IF(K549=0,#REF!,0)</f>
        <v>#REF!</v>
      </c>
    </row>
    <row r="550" spans="1:12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6"/>
      <c r="L550" s="456" t="e">
        <f>IF(K550=0,#REF!,0)</f>
        <v>#REF!</v>
      </c>
    </row>
    <row r="551" spans="1:12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6"/>
      <c r="L551" s="456" t="e">
        <f>IF(K551=0,#REF!,0)</f>
        <v>#REF!</v>
      </c>
    </row>
    <row r="552" spans="1:12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6"/>
      <c r="L552" s="456" t="e">
        <f>IF(K552=0,#REF!,0)</f>
        <v>#REF!</v>
      </c>
    </row>
    <row r="553" spans="1:12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6"/>
      <c r="L553" s="456" t="e">
        <f>IF(K553=0,#REF!,0)</f>
        <v>#REF!</v>
      </c>
    </row>
    <row r="554" spans="1:12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6"/>
      <c r="L554" s="456" t="e">
        <f>IF(K554=0,#REF!,0)</f>
        <v>#REF!</v>
      </c>
    </row>
    <row r="555" spans="1:12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6"/>
      <c r="L555" s="456" t="e">
        <f>IF(K555=0,#REF!,0)</f>
        <v>#REF!</v>
      </c>
    </row>
    <row r="556" spans="1:12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6"/>
      <c r="L556" s="456" t="e">
        <f>IF(K556=0,#REF!,0)</f>
        <v>#REF!</v>
      </c>
    </row>
    <row r="557" spans="1:12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6"/>
      <c r="L557" s="456" t="e">
        <f>IF(K557=0,#REF!,0)</f>
        <v>#REF!</v>
      </c>
    </row>
    <row r="558" spans="1:12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6"/>
      <c r="L558" s="456" t="e">
        <f>IF(K558=0,#REF!,0)</f>
        <v>#REF!</v>
      </c>
    </row>
    <row r="559" spans="1:12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6"/>
      <c r="L559" s="456" t="e">
        <f>IF(K559=0,#REF!,0)</f>
        <v>#REF!</v>
      </c>
    </row>
    <row r="560" spans="1:12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6"/>
      <c r="L560" s="456" t="e">
        <f>IF(K560=0,#REF!,0)</f>
        <v>#REF!</v>
      </c>
    </row>
    <row r="561" spans="1:12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6"/>
      <c r="L561" s="456" t="e">
        <f>IF(K561=0,#REF!,0)</f>
        <v>#REF!</v>
      </c>
    </row>
    <row r="562" spans="1:12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6"/>
      <c r="L562" s="456" t="e">
        <f>IF(K562=0,#REF!,0)</f>
        <v>#REF!</v>
      </c>
    </row>
    <row r="563" spans="1:12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6"/>
      <c r="L563" s="456" t="e">
        <f>IF(K563=0,#REF!,0)</f>
        <v>#REF!</v>
      </c>
    </row>
    <row r="564" spans="1:12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6"/>
      <c r="L564" s="456" t="e">
        <f>IF(K564=0,#REF!,0)</f>
        <v>#REF!</v>
      </c>
    </row>
    <row r="565" spans="1:12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6"/>
      <c r="L565" s="456" t="e">
        <f>IF(K565=0,#REF!,0)</f>
        <v>#REF!</v>
      </c>
    </row>
    <row r="566" spans="1:12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6"/>
      <c r="L566" s="456" t="e">
        <f>IF(K566=0,#REF!,0)</f>
        <v>#REF!</v>
      </c>
    </row>
    <row r="567" spans="1:12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6"/>
      <c r="L567" s="456" t="e">
        <f>IF(K567=0,#REF!,0)</f>
        <v>#REF!</v>
      </c>
    </row>
    <row r="568" spans="1:12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6"/>
      <c r="L568" s="456" t="e">
        <f>IF(K568=0,#REF!,0)</f>
        <v>#REF!</v>
      </c>
    </row>
    <row r="569" spans="1:12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6"/>
      <c r="L569" s="456" t="e">
        <f>IF(K569=0,#REF!,0)</f>
        <v>#REF!</v>
      </c>
    </row>
    <row r="570" spans="1:12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6"/>
      <c r="L570" s="456" t="e">
        <f>IF(K570=0,#REF!,0)</f>
        <v>#REF!</v>
      </c>
    </row>
    <row r="571" spans="1:12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6"/>
      <c r="L571" s="456" t="e">
        <f>IF(K571=0,#REF!,0)</f>
        <v>#REF!</v>
      </c>
    </row>
    <row r="572" spans="1:12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6"/>
      <c r="L572" s="456" t="e">
        <f>IF(K572=0,#REF!,0)</f>
        <v>#REF!</v>
      </c>
    </row>
    <row r="573" spans="1:12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6"/>
      <c r="L573" s="456" t="e">
        <f>IF(K573=0,#REF!,0)</f>
        <v>#REF!</v>
      </c>
    </row>
    <row r="574" spans="1:12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6"/>
      <c r="L574" s="456" t="e">
        <f>IF(K574=0,#REF!,0)</f>
        <v>#REF!</v>
      </c>
    </row>
    <row r="575" spans="1:12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6"/>
      <c r="L575" s="456" t="e">
        <f>IF(K575=0,#REF!,0)</f>
        <v>#REF!</v>
      </c>
    </row>
    <row r="576" spans="1:12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6"/>
      <c r="L576" s="456" t="e">
        <f>IF(K576=0,#REF!,0)</f>
        <v>#REF!</v>
      </c>
    </row>
    <row r="577" spans="1:12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6"/>
      <c r="L577" s="456" t="e">
        <f>IF(K577=0,#REF!,0)</f>
        <v>#REF!</v>
      </c>
    </row>
    <row r="578" spans="1:12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6"/>
      <c r="L578" s="456" t="e">
        <f>IF(K578=0,#REF!,0)</f>
        <v>#REF!</v>
      </c>
    </row>
    <row r="579" spans="1:12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6"/>
      <c r="L579" s="456" t="e">
        <f>IF(K579=0,#REF!,0)</f>
        <v>#REF!</v>
      </c>
    </row>
    <row r="580" spans="1:12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6"/>
      <c r="L580" s="456" t="e">
        <f>IF(K580=0,#REF!,0)</f>
        <v>#REF!</v>
      </c>
    </row>
    <row r="581" spans="1:12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6"/>
      <c r="L581" s="456" t="e">
        <f>IF(K581=0,#REF!,0)</f>
        <v>#REF!</v>
      </c>
    </row>
    <row r="582" spans="1:12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6"/>
      <c r="L582" s="456" t="e">
        <f>IF(K582=0,#REF!,0)</f>
        <v>#REF!</v>
      </c>
    </row>
    <row r="583" spans="1:12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6"/>
      <c r="L583" s="456" t="e">
        <f>IF(K583=0,#REF!,0)</f>
        <v>#REF!</v>
      </c>
    </row>
    <row r="584" spans="1:12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6"/>
      <c r="L584" s="456" t="e">
        <f>IF(K584=0,#REF!,0)</f>
        <v>#REF!</v>
      </c>
    </row>
    <row r="585" spans="1:12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6"/>
      <c r="L585" s="456" t="e">
        <f>IF(K585=0,#REF!,0)</f>
        <v>#REF!</v>
      </c>
    </row>
    <row r="586" spans="1:12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6"/>
      <c r="L586" s="456" t="e">
        <f>IF(K586=0,#REF!,0)</f>
        <v>#REF!</v>
      </c>
    </row>
    <row r="587" spans="1:12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6"/>
      <c r="L587" s="456" t="e">
        <f>IF(K587=0,#REF!,0)</f>
        <v>#REF!</v>
      </c>
    </row>
    <row r="588" spans="1:12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6"/>
      <c r="L588" s="456" t="e">
        <f>IF(K588=0,#REF!,0)</f>
        <v>#REF!</v>
      </c>
    </row>
    <row r="589" spans="1:12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6"/>
      <c r="L589" s="456" t="e">
        <f>IF(K589=0,#REF!,0)</f>
        <v>#REF!</v>
      </c>
    </row>
    <row r="590" spans="1:12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6"/>
      <c r="L590" s="456" t="e">
        <f>IF(K590=0,#REF!,0)</f>
        <v>#REF!</v>
      </c>
    </row>
    <row r="591" spans="1:12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6"/>
      <c r="L591" s="456" t="e">
        <f>IF(K591=0,#REF!,0)</f>
        <v>#REF!</v>
      </c>
    </row>
    <row r="592" spans="1:12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6"/>
      <c r="L592" s="456" t="e">
        <f>IF(K592=0,#REF!,0)</f>
        <v>#REF!</v>
      </c>
    </row>
    <row r="593" spans="1:12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6"/>
      <c r="L593" s="456" t="e">
        <f>IF(K593=0,#REF!,0)</f>
        <v>#REF!</v>
      </c>
    </row>
    <row r="594" spans="1:12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6"/>
      <c r="L594" s="456" t="e">
        <f>IF(K594=0,#REF!,0)</f>
        <v>#REF!</v>
      </c>
    </row>
    <row r="595" spans="1:12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6"/>
      <c r="L595" s="456" t="e">
        <f>IF(K595=0,#REF!,0)</f>
        <v>#REF!</v>
      </c>
    </row>
    <row r="596" spans="1:12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6"/>
      <c r="L596" s="456" t="e">
        <f>IF(K596=0,#REF!,0)</f>
        <v>#REF!</v>
      </c>
    </row>
    <row r="597" spans="1:12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6"/>
      <c r="L597" s="456" t="e">
        <f>IF(K597=0,#REF!,0)</f>
        <v>#REF!</v>
      </c>
    </row>
    <row r="598" spans="1:12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6"/>
      <c r="L598" s="456" t="e">
        <f>IF(K598=0,#REF!,0)</f>
        <v>#REF!</v>
      </c>
    </row>
    <row r="599" spans="1:12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6"/>
      <c r="L599" s="456" t="e">
        <f>IF(K599=0,#REF!,0)</f>
        <v>#REF!</v>
      </c>
    </row>
    <row r="600" spans="1:12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6"/>
      <c r="L600" s="456" t="e">
        <f>IF(K600=0,#REF!,0)</f>
        <v>#REF!</v>
      </c>
    </row>
    <row r="601" spans="1:12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6"/>
      <c r="L601" s="456" t="e">
        <f>IF(K601=0,#REF!,0)</f>
        <v>#REF!</v>
      </c>
    </row>
    <row r="602" spans="1:12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6"/>
      <c r="L602" s="456" t="e">
        <f>IF(K602=0,#REF!,0)</f>
        <v>#REF!</v>
      </c>
    </row>
    <row r="603" spans="1:12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6"/>
      <c r="L603" s="456" t="e">
        <f>IF(K603=0,#REF!,0)</f>
        <v>#REF!</v>
      </c>
    </row>
    <row r="604" spans="1:12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6"/>
      <c r="L604" s="456" t="e">
        <f>IF(K604=0,#REF!,0)</f>
        <v>#REF!</v>
      </c>
    </row>
    <row r="605" spans="1:12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6"/>
      <c r="L605" s="456" t="e">
        <f>IF(K605=0,#REF!,0)</f>
        <v>#REF!</v>
      </c>
    </row>
    <row r="606" spans="1:12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6"/>
      <c r="L606" s="456" t="e">
        <f>IF(K606=0,#REF!,0)</f>
        <v>#REF!</v>
      </c>
    </row>
    <row r="607" spans="1:12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6"/>
      <c r="L607" s="456" t="e">
        <f>IF(K607=0,#REF!,0)</f>
        <v>#REF!</v>
      </c>
    </row>
    <row r="608" spans="1:12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6"/>
      <c r="L608" s="456" t="e">
        <f>IF(K608=0,#REF!,0)</f>
        <v>#REF!</v>
      </c>
    </row>
    <row r="609" spans="1:12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6"/>
      <c r="L609" s="456" t="e">
        <f>IF(K609=0,#REF!,0)</f>
        <v>#REF!</v>
      </c>
    </row>
    <row r="610" spans="1:12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6"/>
      <c r="L610" s="456" t="e">
        <f>IF(K610=0,#REF!,0)</f>
        <v>#REF!</v>
      </c>
    </row>
    <row r="611" spans="1:12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6"/>
      <c r="L611" s="456" t="e">
        <f>IF(K611=0,#REF!,0)</f>
        <v>#REF!</v>
      </c>
    </row>
    <row r="612" spans="1:12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6"/>
      <c r="L612" s="456" t="e">
        <f>IF(K612=0,#REF!,0)</f>
        <v>#REF!</v>
      </c>
    </row>
    <row r="613" spans="1:12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6"/>
      <c r="L613" s="456" t="e">
        <f>IF(K613=0,#REF!,0)</f>
        <v>#REF!</v>
      </c>
    </row>
    <row r="614" spans="1:12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6"/>
      <c r="L614" s="456" t="e">
        <f>IF(K614=0,#REF!,0)</f>
        <v>#REF!</v>
      </c>
    </row>
    <row r="615" spans="1:12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6"/>
      <c r="L615" s="456" t="e">
        <f>IF(K615=0,#REF!,0)</f>
        <v>#REF!</v>
      </c>
    </row>
    <row r="616" spans="1:12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6"/>
      <c r="L616" s="456" t="e">
        <f>IF(K616=0,#REF!,0)</f>
        <v>#REF!</v>
      </c>
    </row>
    <row r="617" spans="1:12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6"/>
      <c r="L617" s="456" t="e">
        <f>IF(K617=0,#REF!,0)</f>
        <v>#REF!</v>
      </c>
    </row>
    <row r="618" spans="1:12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6"/>
      <c r="L618" s="456" t="e">
        <f>IF(K618=0,#REF!,0)</f>
        <v>#REF!</v>
      </c>
    </row>
    <row r="619" spans="1:12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6"/>
      <c r="L619" s="456" t="e">
        <f>IF(K619=0,#REF!,0)</f>
        <v>#REF!</v>
      </c>
    </row>
    <row r="620" spans="1:12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6"/>
      <c r="L620" s="456" t="e">
        <f>IF(K620=0,#REF!,0)</f>
        <v>#REF!</v>
      </c>
    </row>
    <row r="621" spans="1:12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6"/>
      <c r="L621" s="456" t="e">
        <f>IF(K621=0,#REF!,0)</f>
        <v>#REF!</v>
      </c>
    </row>
    <row r="622" spans="1:12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6"/>
      <c r="L622" s="456" t="e">
        <f>IF(K622=0,#REF!,0)</f>
        <v>#REF!</v>
      </c>
    </row>
    <row r="623" spans="1:12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6"/>
      <c r="L623" s="456" t="e">
        <f>IF(K623=0,#REF!,0)</f>
        <v>#REF!</v>
      </c>
    </row>
    <row r="624" spans="1:12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6"/>
      <c r="L624" s="456" t="e">
        <f>IF(K624=0,#REF!,0)</f>
        <v>#REF!</v>
      </c>
    </row>
    <row r="625" spans="1:12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6"/>
      <c r="L625" s="456" t="e">
        <f>IF(K625=0,#REF!,0)</f>
        <v>#REF!</v>
      </c>
    </row>
    <row r="626" spans="1:12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6"/>
      <c r="L626" s="456" t="e">
        <f>IF(K626=0,#REF!,0)</f>
        <v>#REF!</v>
      </c>
    </row>
    <row r="627" spans="1:12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6"/>
      <c r="L627" s="456" t="e">
        <f>IF(K627=0,#REF!,0)</f>
        <v>#REF!</v>
      </c>
    </row>
    <row r="628" spans="1:12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6"/>
      <c r="L628" s="456" t="e">
        <f>IF(K628=0,#REF!,0)</f>
        <v>#REF!</v>
      </c>
    </row>
    <row r="629" spans="1:12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6"/>
      <c r="L629" s="456" t="e">
        <f>IF(K629=0,#REF!,0)</f>
        <v>#REF!</v>
      </c>
    </row>
    <row r="630" spans="1:12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6"/>
      <c r="L630" s="456" t="e">
        <f>IF(K630=0,#REF!,0)</f>
        <v>#REF!</v>
      </c>
    </row>
    <row r="631" spans="1:12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6"/>
      <c r="L631" s="456" t="e">
        <f>IF(K631=0,#REF!,0)</f>
        <v>#REF!</v>
      </c>
    </row>
    <row r="632" spans="1:12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6"/>
      <c r="L632" s="456" t="e">
        <f>IF(K632=0,#REF!,0)</f>
        <v>#REF!</v>
      </c>
    </row>
    <row r="633" spans="1:12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6"/>
      <c r="L633" s="456" t="e">
        <f>IF(K633=0,#REF!,0)</f>
        <v>#REF!</v>
      </c>
    </row>
    <row r="634" spans="1:12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6"/>
      <c r="L634" s="456" t="e">
        <f>IF(K634=0,#REF!,0)</f>
        <v>#REF!</v>
      </c>
    </row>
    <row r="635" spans="1:12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6"/>
      <c r="L635" s="456" t="e">
        <f>IF(K635=0,#REF!,0)</f>
        <v>#REF!</v>
      </c>
    </row>
    <row r="636" spans="1:12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6"/>
      <c r="L636" s="456" t="e">
        <f>IF(K636=0,#REF!,0)</f>
        <v>#REF!</v>
      </c>
    </row>
    <row r="637" spans="1:12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6"/>
      <c r="L637" s="456" t="e">
        <f>IF(K637=0,#REF!,0)</f>
        <v>#REF!</v>
      </c>
    </row>
    <row r="638" spans="1:12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6">
        <v>15479.676782413466</v>
      </c>
      <c r="L638" s="456">
        <f>IF(K638=0,#REF!,0)</f>
        <v>0</v>
      </c>
    </row>
    <row r="639" spans="1:12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6">
        <v>31851.383274924261</v>
      </c>
      <c r="L639" s="456">
        <f>IF(K639=0,#REF!,0)</f>
        <v>0</v>
      </c>
    </row>
    <row r="640" spans="1:12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6">
        <v>9460.3929126924122</v>
      </c>
      <c r="L640" s="456">
        <f>IF(K640=0,#REF!,0)</f>
        <v>0</v>
      </c>
    </row>
    <row r="641" spans="1:12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6">
        <v>18869.827285155759</v>
      </c>
      <c r="L641" s="456">
        <f>IF(K641=0,#REF!,0)</f>
        <v>0</v>
      </c>
    </row>
    <row r="642" spans="1:12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6">
        <v>630.58122911630085</v>
      </c>
      <c r="L642" s="456">
        <f>IF(K642=0,#REF!,0)</f>
        <v>0</v>
      </c>
    </row>
    <row r="643" spans="1:12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6"/>
      <c r="L643" s="456" t="e">
        <f>IF(K643=0,#REF!,0)</f>
        <v>#REF!</v>
      </c>
    </row>
    <row r="644" spans="1:12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6"/>
      <c r="L644" s="456" t="e">
        <f>IF(K644=0,#REF!,0)</f>
        <v>#REF!</v>
      </c>
    </row>
    <row r="645" spans="1:12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6"/>
      <c r="L645" s="456" t="e">
        <f>IF(K645=0,#REF!,0)</f>
        <v>#REF!</v>
      </c>
    </row>
    <row r="646" spans="1:12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6"/>
      <c r="L646" s="456" t="e">
        <f>IF(K646=0,#REF!,0)</f>
        <v>#REF!</v>
      </c>
    </row>
    <row r="647" spans="1:12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6"/>
      <c r="L647" s="456" t="e">
        <f>IF(K647=0,#REF!,0)</f>
        <v>#REF!</v>
      </c>
    </row>
    <row r="648" spans="1:12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6"/>
      <c r="L648" s="456" t="e">
        <f>IF(K648=0,#REF!,0)</f>
        <v>#REF!</v>
      </c>
    </row>
    <row r="649" spans="1:12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6"/>
      <c r="L649" s="456" t="e">
        <f>IF(K649=0,#REF!,0)</f>
        <v>#REF!</v>
      </c>
    </row>
    <row r="650" spans="1:12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6"/>
      <c r="L650" s="456" t="e">
        <f>IF(K650=0,#REF!,0)</f>
        <v>#REF!</v>
      </c>
    </row>
    <row r="651" spans="1:12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6"/>
      <c r="L651" s="456" t="e">
        <f>IF(K651=0,#REF!,0)</f>
        <v>#REF!</v>
      </c>
    </row>
    <row r="652" spans="1:12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6"/>
      <c r="L652" s="456" t="e">
        <f>IF(K652=0,#REF!,0)</f>
        <v>#REF!</v>
      </c>
    </row>
    <row r="653" spans="1:12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6"/>
      <c r="L653" s="456" t="e">
        <f>IF(K653=0,#REF!,0)</f>
        <v>#REF!</v>
      </c>
    </row>
    <row r="654" spans="1:12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6"/>
      <c r="L654" s="456" t="e">
        <f>IF(K654=0,#REF!,0)</f>
        <v>#REF!</v>
      </c>
    </row>
    <row r="655" spans="1:12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6"/>
      <c r="L655" s="456" t="e">
        <f>IF(K655=0,#REF!,0)</f>
        <v>#REF!</v>
      </c>
    </row>
    <row r="656" spans="1:12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6"/>
      <c r="L656" s="456" t="e">
        <f>IF(K656=0,#REF!,0)</f>
        <v>#REF!</v>
      </c>
    </row>
    <row r="657" spans="1:12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6"/>
      <c r="L657" s="456" t="e">
        <f>IF(K657=0,#REF!,0)</f>
        <v>#REF!</v>
      </c>
    </row>
    <row r="658" spans="1:12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6"/>
      <c r="L658" s="456" t="e">
        <f>IF(K658=0,#REF!,0)</f>
        <v>#REF!</v>
      </c>
    </row>
    <row r="659" spans="1:12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6"/>
      <c r="L659" s="456" t="e">
        <f>IF(K659=0,#REF!,0)</f>
        <v>#REF!</v>
      </c>
    </row>
    <row r="660" spans="1:12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6"/>
      <c r="L660" s="456" t="e">
        <f>IF(K660=0,#REF!,0)</f>
        <v>#REF!</v>
      </c>
    </row>
    <row r="661" spans="1:12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6">
        <v>10187.730842565466</v>
      </c>
      <c r="L661" s="456">
        <f>IF(K661=0,#REF!,0)</f>
        <v>0</v>
      </c>
    </row>
    <row r="662" spans="1:12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6">
        <v>25233.807510868988</v>
      </c>
      <c r="L662" s="456">
        <f>IF(K662=0,#REF!,0)</f>
        <v>0</v>
      </c>
    </row>
    <row r="663" spans="1:12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6">
        <v>8039.1623886600692</v>
      </c>
      <c r="L663" s="456">
        <f>IF(K663=0,#REF!,0)</f>
        <v>0</v>
      </c>
    </row>
    <row r="664" spans="1:12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6">
        <v>25417.9570627389</v>
      </c>
      <c r="L664" s="456">
        <f>IF(K664=0,#REF!,0)</f>
        <v>0</v>
      </c>
    </row>
    <row r="665" spans="1:12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6">
        <v>12516.976338107561</v>
      </c>
      <c r="L665" s="456">
        <f>IF(K665=0,#REF!,0)</f>
        <v>0</v>
      </c>
    </row>
    <row r="666" spans="1:12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6"/>
      <c r="L666" s="456" t="e">
        <f>IF(K666=0,#REF!,0)</f>
        <v>#REF!</v>
      </c>
    </row>
    <row r="667" spans="1:12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6"/>
      <c r="L667" s="456" t="e">
        <f>IF(K667=0,#REF!,0)</f>
        <v>#REF!</v>
      </c>
    </row>
    <row r="668" spans="1:12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6"/>
      <c r="L668" s="456" t="e">
        <f>IF(K668=0,#REF!,0)</f>
        <v>#REF!</v>
      </c>
    </row>
    <row r="669" spans="1:12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6"/>
      <c r="L669" s="456" t="e">
        <f>IF(K669=0,#REF!,0)</f>
        <v>#REF!</v>
      </c>
    </row>
    <row r="670" spans="1:12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6"/>
      <c r="L670" s="456" t="e">
        <f>IF(K670=0,#REF!,0)</f>
        <v>#REF!</v>
      </c>
    </row>
    <row r="671" spans="1:12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6"/>
      <c r="L671" s="456" t="e">
        <f>IF(K671=0,#REF!,0)</f>
        <v>#REF!</v>
      </c>
    </row>
    <row r="672" spans="1:12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6"/>
      <c r="L672" s="456" t="e">
        <f>IF(K672=0,#REF!,0)</f>
        <v>#REF!</v>
      </c>
    </row>
    <row r="673" spans="1:12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6"/>
      <c r="L673" s="456" t="e">
        <f>IF(K673=0,#REF!,0)</f>
        <v>#REF!</v>
      </c>
    </row>
    <row r="674" spans="1:12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6"/>
      <c r="L674" s="456" t="e">
        <f>IF(K674=0,#REF!,0)</f>
        <v>#REF!</v>
      </c>
    </row>
    <row r="675" spans="1:12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6"/>
      <c r="L675" s="456" t="e">
        <f>IF(K675=0,#REF!,0)</f>
        <v>#REF!</v>
      </c>
    </row>
    <row r="676" spans="1:12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6"/>
      <c r="L676" s="456" t="e">
        <f>IF(K676=0,#REF!,0)</f>
        <v>#REF!</v>
      </c>
    </row>
    <row r="677" spans="1:12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6"/>
      <c r="L677" s="456" t="e">
        <f>IF(K677=0,#REF!,0)</f>
        <v>#REF!</v>
      </c>
    </row>
    <row r="678" spans="1:12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6"/>
      <c r="L678" s="456" t="e">
        <f>IF(K678=0,#REF!,0)</f>
        <v>#REF!</v>
      </c>
    </row>
    <row r="679" spans="1:12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6"/>
      <c r="L679" s="456" t="e">
        <f>IF(K679=0,#REF!,0)</f>
        <v>#REF!</v>
      </c>
    </row>
    <row r="680" spans="1:12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6"/>
      <c r="L680" s="456" t="e">
        <f>IF(K680=0,#REF!,0)</f>
        <v>#REF!</v>
      </c>
    </row>
    <row r="681" spans="1:12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6"/>
      <c r="L681" s="456" t="e">
        <f>IF(K681=0,#REF!,0)</f>
        <v>#REF!</v>
      </c>
    </row>
    <row r="682" spans="1:12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6"/>
      <c r="L682" s="456" t="e">
        <f>IF(K682=0,#REF!,0)</f>
        <v>#REF!</v>
      </c>
    </row>
    <row r="683" spans="1:12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6"/>
      <c r="L683" s="456" t="e">
        <f>IF(K683=0,#REF!,0)</f>
        <v>#REF!</v>
      </c>
    </row>
    <row r="684" spans="1:12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6"/>
      <c r="L684" s="456" t="e">
        <f>IF(K684=0,#REF!,0)</f>
        <v>#REF!</v>
      </c>
    </row>
    <row r="685" spans="1:12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6"/>
      <c r="L685" s="456" t="e">
        <f>IF(K685=0,#REF!,0)</f>
        <v>#REF!</v>
      </c>
    </row>
    <row r="686" spans="1:12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6"/>
      <c r="L686" s="456" t="e">
        <f>IF(K686=0,#REF!,0)</f>
        <v>#REF!</v>
      </c>
    </row>
    <row r="687" spans="1:12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6"/>
      <c r="L687" s="456" t="e">
        <f>IF(K687=0,#REF!,0)</f>
        <v>#REF!</v>
      </c>
    </row>
    <row r="688" spans="1:12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6"/>
      <c r="L688" s="456" t="e">
        <f>IF(K688=0,#REF!,0)</f>
        <v>#REF!</v>
      </c>
    </row>
    <row r="689" spans="1:12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6"/>
      <c r="L689" s="456" t="e">
        <f>IF(K689=0,#REF!,0)</f>
        <v>#REF!</v>
      </c>
    </row>
    <row r="690" spans="1:12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6"/>
      <c r="L690" s="456" t="e">
        <f>IF(K690=0,#REF!,0)</f>
        <v>#REF!</v>
      </c>
    </row>
    <row r="691" spans="1:12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6"/>
      <c r="L691" s="456" t="e">
        <f>IF(K691=0,#REF!,0)</f>
        <v>#REF!</v>
      </c>
    </row>
    <row r="692" spans="1:12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6"/>
      <c r="L692" s="456" t="e">
        <f>IF(K692=0,#REF!,0)</f>
        <v>#REF!</v>
      </c>
    </row>
    <row r="693" spans="1:12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6"/>
      <c r="L693" s="456" t="e">
        <f>IF(K693=0,#REF!,0)</f>
        <v>#REF!</v>
      </c>
    </row>
    <row r="694" spans="1:12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6"/>
      <c r="L694" s="456" t="e">
        <f>IF(K694=0,#REF!,0)</f>
        <v>#REF!</v>
      </c>
    </row>
    <row r="695" spans="1:12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6"/>
      <c r="L695" s="456" t="e">
        <f>IF(K695=0,#REF!,0)</f>
        <v>#REF!</v>
      </c>
    </row>
    <row r="696" spans="1:12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6"/>
      <c r="L696" s="456" t="e">
        <f>IF(K696=0,#REF!,0)</f>
        <v>#REF!</v>
      </c>
    </row>
    <row r="697" spans="1:12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6"/>
      <c r="L697" s="456" t="e">
        <f>IF(K697=0,#REF!,0)</f>
        <v>#REF!</v>
      </c>
    </row>
    <row r="698" spans="1:12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6"/>
      <c r="L698" s="456" t="e">
        <f>IF(K698=0,#REF!,0)</f>
        <v>#REF!</v>
      </c>
    </row>
    <row r="699" spans="1:12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6"/>
      <c r="L699" s="456" t="e">
        <f>IF(K699=0,#REF!,0)</f>
        <v>#REF!</v>
      </c>
    </row>
    <row r="700" spans="1:12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6"/>
      <c r="L700" s="456" t="e">
        <f>IF(K700=0,#REF!,0)</f>
        <v>#REF!</v>
      </c>
    </row>
    <row r="701" spans="1:12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6"/>
      <c r="L701" s="456" t="e">
        <f>IF(K701=0,#REF!,0)</f>
        <v>#REF!</v>
      </c>
    </row>
    <row r="702" spans="1:12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6"/>
      <c r="L702" s="456" t="e">
        <f>IF(K702=0,#REF!,0)</f>
        <v>#REF!</v>
      </c>
    </row>
    <row r="703" spans="1:12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6"/>
      <c r="L703" s="456" t="e">
        <f>IF(K703=0,#REF!,0)</f>
        <v>#REF!</v>
      </c>
    </row>
    <row r="704" spans="1:12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6"/>
      <c r="L704" s="456" t="e">
        <f>IF(K704=0,#REF!,0)</f>
        <v>#REF!</v>
      </c>
    </row>
    <row r="705" spans="1:12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6"/>
      <c r="L705" s="456" t="e">
        <f>IF(K705=0,#REF!,0)</f>
        <v>#REF!</v>
      </c>
    </row>
    <row r="706" spans="1:12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6"/>
      <c r="L706" s="456" t="e">
        <f>IF(K706=0,#REF!,0)</f>
        <v>#REF!</v>
      </c>
    </row>
    <row r="707" spans="1:12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6"/>
      <c r="L707" s="456" t="e">
        <f>IF(K707=0,#REF!,0)</f>
        <v>#REF!</v>
      </c>
    </row>
    <row r="708" spans="1:12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6"/>
      <c r="L708" s="456" t="e">
        <f>IF(K708=0,#REF!,0)</f>
        <v>#REF!</v>
      </c>
    </row>
    <row r="709" spans="1:12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6"/>
      <c r="L709" s="456" t="e">
        <f>IF(K709=0,#REF!,0)</f>
        <v>#REF!</v>
      </c>
    </row>
    <row r="710" spans="1:12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6"/>
      <c r="L710" s="456" t="e">
        <f>IF(K710=0,#REF!,0)</f>
        <v>#REF!</v>
      </c>
    </row>
    <row r="711" spans="1:12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6"/>
      <c r="L711" s="456" t="e">
        <f>IF(K711=0,#REF!,0)</f>
        <v>#REF!</v>
      </c>
    </row>
    <row r="712" spans="1:12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6"/>
      <c r="L712" s="456" t="e">
        <f>IF(K712=0,#REF!,0)</f>
        <v>#REF!</v>
      </c>
    </row>
    <row r="713" spans="1:12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6"/>
      <c r="L713" s="456" t="e">
        <f>IF(K713=0,#REF!,0)</f>
        <v>#REF!</v>
      </c>
    </row>
    <row r="714" spans="1:12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6"/>
      <c r="L714" s="456" t="e">
        <f>IF(K714=0,#REF!,0)</f>
        <v>#REF!</v>
      </c>
    </row>
    <row r="715" spans="1:12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6"/>
      <c r="L715" s="456" t="e">
        <f>IF(K715=0,#REF!,0)</f>
        <v>#REF!</v>
      </c>
    </row>
    <row r="716" spans="1:12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6"/>
      <c r="L716" s="456" t="e">
        <f>IF(K716=0,#REF!,0)</f>
        <v>#REF!</v>
      </c>
    </row>
    <row r="717" spans="1:12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6"/>
      <c r="L717" s="456" t="e">
        <f>IF(K717=0,#REF!,0)</f>
        <v>#REF!</v>
      </c>
    </row>
    <row r="718" spans="1:12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6"/>
      <c r="L718" s="456" t="e">
        <f>IF(K718=0,#REF!,0)</f>
        <v>#REF!</v>
      </c>
    </row>
    <row r="719" spans="1:12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6"/>
      <c r="L719" s="456" t="e">
        <f>IF(K719=0,#REF!,0)</f>
        <v>#REF!</v>
      </c>
    </row>
    <row r="720" spans="1:12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6"/>
      <c r="L720" s="456" t="e">
        <f>IF(K720=0,#REF!,0)</f>
        <v>#REF!</v>
      </c>
    </row>
    <row r="721" spans="1:12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6"/>
      <c r="L721" s="456" t="e">
        <f>IF(K721=0,#REF!,0)</f>
        <v>#REF!</v>
      </c>
    </row>
    <row r="722" spans="1:12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6"/>
      <c r="L722" s="456" t="e">
        <f>IF(K722=0,#REF!,0)</f>
        <v>#REF!</v>
      </c>
    </row>
    <row r="723" spans="1:12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6"/>
      <c r="L723" s="456" t="e">
        <f>IF(K723=0,#REF!,0)</f>
        <v>#REF!</v>
      </c>
    </row>
    <row r="724" spans="1:12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6"/>
      <c r="L724" s="456" t="e">
        <f>IF(K724=0,#REF!,0)</f>
        <v>#REF!</v>
      </c>
    </row>
    <row r="725" spans="1:12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6"/>
      <c r="L725" s="456" t="e">
        <f>IF(K725=0,#REF!,0)</f>
        <v>#REF!</v>
      </c>
    </row>
    <row r="726" spans="1:12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6"/>
      <c r="L726" s="456" t="e">
        <f>IF(K726=0,#REF!,0)</f>
        <v>#REF!</v>
      </c>
    </row>
    <row r="727" spans="1:12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6"/>
      <c r="L727" s="456" t="e">
        <f>IF(K727=0,#REF!,0)</f>
        <v>#REF!</v>
      </c>
    </row>
    <row r="728" spans="1:12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6"/>
      <c r="L728" s="456" t="e">
        <f>IF(K728=0,#REF!,0)</f>
        <v>#REF!</v>
      </c>
    </row>
    <row r="729" spans="1:12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6"/>
      <c r="L729" s="456" t="e">
        <f>IF(K729=0,#REF!,0)</f>
        <v>#REF!</v>
      </c>
    </row>
    <row r="730" spans="1:12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6"/>
      <c r="L730" s="456" t="e">
        <f>IF(K730=0,#REF!,0)</f>
        <v>#REF!</v>
      </c>
    </row>
    <row r="731" spans="1:12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6"/>
      <c r="L731" s="456" t="e">
        <f>IF(K731=0,#REF!,0)</f>
        <v>#REF!</v>
      </c>
    </row>
    <row r="732" spans="1:12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6"/>
      <c r="L732" s="456" t="e">
        <f>IF(K732=0,#REF!,0)</f>
        <v>#REF!</v>
      </c>
    </row>
    <row r="733" spans="1:12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6"/>
      <c r="L733" s="456" t="e">
        <f>IF(K733=0,#REF!,0)</f>
        <v>#REF!</v>
      </c>
    </row>
    <row r="734" spans="1:12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6"/>
      <c r="L734" s="456" t="e">
        <f>IF(K734=0,#REF!,0)</f>
        <v>#REF!</v>
      </c>
    </row>
    <row r="735" spans="1:12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6"/>
      <c r="L735" s="456" t="e">
        <f>IF(K735=0,#REF!,0)</f>
        <v>#REF!</v>
      </c>
    </row>
    <row r="736" spans="1:12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6"/>
      <c r="L736" s="456" t="e">
        <f>IF(K736=0,#REF!,0)</f>
        <v>#REF!</v>
      </c>
    </row>
    <row r="737" spans="1:12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6"/>
      <c r="L737" s="456" t="e">
        <f>IF(K737=0,#REF!,0)</f>
        <v>#REF!</v>
      </c>
    </row>
    <row r="738" spans="1:12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6"/>
      <c r="L738" s="456" t="e">
        <f>IF(K738=0,#REF!,0)</f>
        <v>#REF!</v>
      </c>
    </row>
    <row r="739" spans="1:12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6"/>
      <c r="L739" s="456" t="e">
        <f>IF(K739=0,#REF!,0)</f>
        <v>#REF!</v>
      </c>
    </row>
    <row r="740" spans="1:12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6"/>
      <c r="L740" s="456" t="e">
        <f>IF(K740=0,#REF!,0)</f>
        <v>#REF!</v>
      </c>
    </row>
    <row r="741" spans="1:12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6"/>
      <c r="L741" s="456" t="e">
        <f>IF(K741=0,#REF!,0)</f>
        <v>#REF!</v>
      </c>
    </row>
    <row r="742" spans="1:12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6"/>
      <c r="L742" s="456" t="e">
        <f>IF(K742=0,#REF!,0)</f>
        <v>#REF!</v>
      </c>
    </row>
    <row r="743" spans="1:12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6"/>
      <c r="L743" s="456" t="e">
        <f>IF(K743=0,#REF!,0)</f>
        <v>#REF!</v>
      </c>
    </row>
    <row r="744" spans="1:12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6"/>
      <c r="L744" s="456" t="e">
        <f>IF(K744=0,#REF!,0)</f>
        <v>#REF!</v>
      </c>
    </row>
    <row r="745" spans="1:12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6"/>
      <c r="L745" s="456" t="e">
        <f>IF(K745=0,#REF!,0)</f>
        <v>#REF!</v>
      </c>
    </row>
    <row r="746" spans="1:12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6"/>
      <c r="L746" s="456" t="e">
        <f>IF(K746=0,#REF!,0)</f>
        <v>#REF!</v>
      </c>
    </row>
    <row r="747" spans="1:12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6"/>
      <c r="L747" s="456" t="e">
        <f>IF(K747=0,#REF!,0)</f>
        <v>#REF!</v>
      </c>
    </row>
    <row r="748" spans="1:12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6"/>
      <c r="L748" s="456" t="e">
        <f>IF(K748=0,#REF!,0)</f>
        <v>#REF!</v>
      </c>
    </row>
    <row r="749" spans="1:12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6"/>
      <c r="L749" s="456" t="e">
        <f>IF(K749=0,#REF!,0)</f>
        <v>#REF!</v>
      </c>
    </row>
    <row r="750" spans="1:12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6"/>
      <c r="L750" s="456" t="e">
        <f>IF(K750=0,#REF!,0)</f>
        <v>#REF!</v>
      </c>
    </row>
    <row r="751" spans="1:12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6"/>
      <c r="L751" s="456" t="e">
        <f>IF(K751=0,#REF!,0)</f>
        <v>#REF!</v>
      </c>
    </row>
    <row r="752" spans="1:12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6"/>
      <c r="L752" s="456" t="e">
        <f>IF(K752=0,#REF!,0)</f>
        <v>#REF!</v>
      </c>
    </row>
    <row r="753" spans="1:12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6"/>
      <c r="L753" s="456" t="e">
        <f>IF(K753=0,#REF!,0)</f>
        <v>#REF!</v>
      </c>
    </row>
    <row r="754" spans="1:12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6"/>
      <c r="L754" s="456" t="e">
        <f>IF(K754=0,#REF!,0)</f>
        <v>#REF!</v>
      </c>
    </row>
    <row r="755" spans="1:12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6"/>
      <c r="L755" s="456" t="e">
        <f>IF(K755=0,#REF!,0)</f>
        <v>#REF!</v>
      </c>
    </row>
    <row r="756" spans="1:12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6"/>
      <c r="L756" s="456" t="e">
        <f>IF(K756=0,#REF!,0)</f>
        <v>#REF!</v>
      </c>
    </row>
    <row r="757" spans="1:12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6"/>
      <c r="L757" s="456" t="e">
        <f>IF(K757=0,#REF!,0)</f>
        <v>#REF!</v>
      </c>
    </row>
    <row r="758" spans="1:12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6"/>
      <c r="L758" s="456" t="e">
        <f>IF(K758=0,#REF!,0)</f>
        <v>#REF!</v>
      </c>
    </row>
    <row r="759" spans="1:12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6"/>
      <c r="L759" s="456" t="e">
        <f>IF(K759=0,#REF!,0)</f>
        <v>#REF!</v>
      </c>
    </row>
    <row r="760" spans="1:12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6"/>
      <c r="L760" s="456" t="e">
        <f>IF(K760=0,#REF!,0)</f>
        <v>#REF!</v>
      </c>
    </row>
    <row r="761" spans="1:12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6"/>
      <c r="L761" s="456" t="e">
        <f>IF(K761=0,#REF!,0)</f>
        <v>#REF!</v>
      </c>
    </row>
    <row r="762" spans="1:12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6"/>
      <c r="L762" s="456" t="e">
        <f>IF(K762=0,#REF!,0)</f>
        <v>#REF!</v>
      </c>
    </row>
    <row r="763" spans="1:12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6"/>
      <c r="L763" s="456" t="e">
        <f>IF(K763=0,#REF!,0)</f>
        <v>#REF!</v>
      </c>
    </row>
    <row r="764" spans="1:12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6"/>
      <c r="L764" s="456" t="e">
        <f>IF(K764=0,#REF!,0)</f>
        <v>#REF!</v>
      </c>
    </row>
    <row r="765" spans="1:12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6"/>
      <c r="L765" s="456" t="e">
        <f>IF(K765=0,#REF!,0)</f>
        <v>#REF!</v>
      </c>
    </row>
    <row r="766" spans="1:12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6"/>
      <c r="L766" s="456" t="e">
        <f>IF(K766=0,#REF!,0)</f>
        <v>#REF!</v>
      </c>
    </row>
    <row r="767" spans="1:12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6"/>
      <c r="L767" s="456" t="e">
        <f>IF(K767=0,#REF!,0)</f>
        <v>#REF!</v>
      </c>
    </row>
    <row r="768" spans="1:12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6"/>
      <c r="L768" s="456" t="e">
        <f>IF(K768=0,#REF!,0)</f>
        <v>#REF!</v>
      </c>
    </row>
    <row r="769" spans="1:12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6"/>
      <c r="L769" s="456" t="e">
        <f>IF(K769=0,#REF!,0)</f>
        <v>#REF!</v>
      </c>
    </row>
    <row r="770" spans="1:12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6"/>
      <c r="L770" s="456" t="e">
        <f>IF(K770=0,#REF!,0)</f>
        <v>#REF!</v>
      </c>
    </row>
    <row r="771" spans="1:12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6"/>
      <c r="L771" s="456" t="e">
        <f>IF(K771=0,#REF!,0)</f>
        <v>#REF!</v>
      </c>
    </row>
    <row r="772" spans="1:12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6"/>
      <c r="L772" s="456" t="e">
        <f>IF(K772=0,#REF!,0)</f>
        <v>#REF!</v>
      </c>
    </row>
    <row r="773" spans="1:12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6"/>
      <c r="L773" s="456" t="e">
        <f>IF(K773=0,#REF!,0)</f>
        <v>#REF!</v>
      </c>
    </row>
    <row r="774" spans="1:12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6"/>
      <c r="L774" s="456" t="e">
        <f>IF(K774=0,#REF!,0)</f>
        <v>#REF!</v>
      </c>
    </row>
    <row r="775" spans="1:12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6"/>
      <c r="L775" s="456" t="e">
        <f>IF(K775=0,#REF!,0)</f>
        <v>#REF!</v>
      </c>
    </row>
    <row r="776" spans="1:12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6"/>
      <c r="L776" s="456" t="e">
        <f>IF(K776=0,#REF!,0)</f>
        <v>#REF!</v>
      </c>
    </row>
    <row r="777" spans="1:12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6"/>
      <c r="L777" s="456" t="e">
        <f>IF(K777=0,#REF!,0)</f>
        <v>#REF!</v>
      </c>
    </row>
    <row r="778" spans="1:12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6"/>
      <c r="L778" s="456" t="e">
        <f>IF(K778=0,#REF!,0)</f>
        <v>#REF!</v>
      </c>
    </row>
    <row r="779" spans="1:12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6"/>
      <c r="L779" s="456" t="e">
        <f>IF(K779=0,#REF!,0)</f>
        <v>#REF!</v>
      </c>
    </row>
    <row r="780" spans="1:12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6"/>
      <c r="L780" s="456" t="e">
        <f>IF(K780=0,#REF!,0)</f>
        <v>#REF!</v>
      </c>
    </row>
    <row r="781" spans="1:12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6"/>
      <c r="L781" s="456" t="e">
        <f>IF(K781=0,#REF!,0)</f>
        <v>#REF!</v>
      </c>
    </row>
    <row r="782" spans="1:12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6">
        <v>1862.0078774442416</v>
      </c>
      <c r="L782" s="456">
        <f>IF(K782=0,#REF!,0)</f>
        <v>0</v>
      </c>
    </row>
    <row r="783" spans="1:12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6">
        <v>5136.1177072844957</v>
      </c>
      <c r="L783" s="456">
        <f>IF(K783=0,#REF!,0)</f>
        <v>0</v>
      </c>
    </row>
    <row r="784" spans="1:12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6"/>
      <c r="L784" s="456" t="e">
        <f>IF(K784=0,#REF!,0)</f>
        <v>#REF!</v>
      </c>
    </row>
    <row r="785" spans="1:12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6">
        <v>1236.6039016303318</v>
      </c>
      <c r="L785" s="456">
        <f>IF(K785=0,#REF!,0)</f>
        <v>0</v>
      </c>
    </row>
    <row r="786" spans="1:12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6"/>
      <c r="L786" s="456" t="e">
        <f>IF(K786=0,#REF!,0)</f>
        <v>#REF!</v>
      </c>
    </row>
    <row r="787" spans="1:12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6"/>
      <c r="L787" s="456" t="e">
        <f>IF(K787=0,#REF!,0)</f>
        <v>#REF!</v>
      </c>
    </row>
    <row r="788" spans="1:12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6"/>
      <c r="L788" s="456" t="e">
        <f>IF(K788=0,#REF!,0)</f>
        <v>#REF!</v>
      </c>
    </row>
    <row r="789" spans="1:12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6"/>
      <c r="L789" s="456" t="e">
        <f>IF(K789=0,#REF!,0)</f>
        <v>#REF!</v>
      </c>
    </row>
    <row r="790" spans="1:12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6"/>
      <c r="L790" s="456" t="e">
        <f>IF(K790=0,#REF!,0)</f>
        <v>#REF!</v>
      </c>
    </row>
    <row r="791" spans="1:12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6"/>
      <c r="L791" s="456" t="e">
        <f>IF(K791=0,#REF!,0)</f>
        <v>#REF!</v>
      </c>
    </row>
    <row r="792" spans="1:12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6"/>
      <c r="L792" s="456" t="e">
        <f>IF(K792=0,#REF!,0)</f>
        <v>#REF!</v>
      </c>
    </row>
    <row r="793" spans="1:12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6"/>
      <c r="L793" s="456" t="e">
        <f>IF(K793=0,#REF!,0)</f>
        <v>#REF!</v>
      </c>
    </row>
    <row r="794" spans="1:12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6"/>
      <c r="L794" s="456" t="e">
        <f>IF(K794=0,#REF!,0)</f>
        <v>#REF!</v>
      </c>
    </row>
    <row r="795" spans="1:12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6"/>
      <c r="L795" s="456" t="e">
        <f>IF(K795=0,#REF!,0)</f>
        <v>#REF!</v>
      </c>
    </row>
    <row r="796" spans="1:12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6"/>
      <c r="L796" s="456" t="e">
        <f>IF(K796=0,#REF!,0)</f>
        <v>#REF!</v>
      </c>
    </row>
    <row r="797" spans="1:12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6"/>
      <c r="L797" s="456" t="e">
        <f>IF(K797=0,#REF!,0)</f>
        <v>#REF!</v>
      </c>
    </row>
    <row r="798" spans="1:12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6"/>
      <c r="L798" s="456" t="e">
        <f>IF(K798=0,#REF!,0)</f>
        <v>#REF!</v>
      </c>
    </row>
    <row r="799" spans="1:12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6"/>
      <c r="L799" s="456" t="e">
        <f>IF(K799=0,#REF!,0)</f>
        <v>#REF!</v>
      </c>
    </row>
    <row r="800" spans="1:12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6"/>
      <c r="L800" s="456" t="e">
        <f>IF(K800=0,#REF!,0)</f>
        <v>#REF!</v>
      </c>
    </row>
    <row r="801" spans="1:12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6"/>
      <c r="L801" s="456" t="e">
        <f>IF(K801=0,#REF!,0)</f>
        <v>#REF!</v>
      </c>
    </row>
    <row r="802" spans="1:12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6"/>
      <c r="L802" s="456" t="e">
        <f>IF(K802=0,#REF!,0)</f>
        <v>#REF!</v>
      </c>
    </row>
    <row r="803" spans="1:12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6"/>
      <c r="L803" s="456" t="e">
        <f>IF(K803=0,#REF!,0)</f>
        <v>#REF!</v>
      </c>
    </row>
    <row r="804" spans="1:12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6"/>
      <c r="L804" s="456" t="e">
        <f>IF(K804=0,#REF!,0)</f>
        <v>#REF!</v>
      </c>
    </row>
    <row r="805" spans="1:12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6"/>
      <c r="L805" s="456" t="e">
        <f>IF(K805=0,#REF!,0)</f>
        <v>#REF!</v>
      </c>
    </row>
    <row r="806" spans="1:12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6"/>
      <c r="L806" s="456" t="e">
        <f>IF(K806=0,#REF!,0)</f>
        <v>#REF!</v>
      </c>
    </row>
    <row r="807" spans="1:12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6"/>
      <c r="L807" s="456" t="e">
        <f>IF(K807=0,#REF!,0)</f>
        <v>#REF!</v>
      </c>
    </row>
    <row r="808" spans="1:12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6"/>
      <c r="L808" s="456" t="e">
        <f>IF(K808=0,#REF!,0)</f>
        <v>#REF!</v>
      </c>
    </row>
    <row r="809" spans="1:12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6"/>
      <c r="L809" s="456" t="e">
        <f>IF(K809=0,#REF!,0)</f>
        <v>#REF!</v>
      </c>
    </row>
    <row r="810" spans="1:12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6"/>
      <c r="L810" s="456" t="e">
        <f>IF(K810=0,#REF!,0)</f>
        <v>#REF!</v>
      </c>
    </row>
    <row r="811" spans="1:12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6"/>
      <c r="L811" s="456" t="e">
        <f>IF(K811=0,#REF!,0)</f>
        <v>#REF!</v>
      </c>
    </row>
    <row r="812" spans="1:12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6"/>
      <c r="L812" s="456" t="e">
        <f>IF(K812=0,#REF!,0)</f>
        <v>#REF!</v>
      </c>
    </row>
    <row r="813" spans="1:12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6"/>
      <c r="L813" s="456" t="e">
        <f>IF(K813=0,#REF!,0)</f>
        <v>#REF!</v>
      </c>
    </row>
    <row r="814" spans="1:12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6"/>
      <c r="L814" s="456" t="e">
        <f>IF(K814=0,#REF!,0)</f>
        <v>#REF!</v>
      </c>
    </row>
    <row r="815" spans="1:12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6"/>
      <c r="L815" s="456" t="e">
        <f>IF(K815=0,#REF!,0)</f>
        <v>#REF!</v>
      </c>
    </row>
    <row r="816" spans="1:12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6"/>
      <c r="L816" s="456" t="e">
        <f>IF(K816=0,#REF!,0)</f>
        <v>#REF!</v>
      </c>
    </row>
    <row r="817" spans="1:12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6"/>
      <c r="L817" s="456" t="e">
        <f>IF(K817=0,#REF!,0)</f>
        <v>#REF!</v>
      </c>
    </row>
    <row r="818" spans="1:12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6"/>
      <c r="L818" s="456" t="e">
        <f>IF(K818=0,#REF!,0)</f>
        <v>#REF!</v>
      </c>
    </row>
    <row r="819" spans="1:12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6"/>
      <c r="L819" s="456" t="e">
        <f>IF(K819=0,#REF!,0)</f>
        <v>#REF!</v>
      </c>
    </row>
    <row r="820" spans="1:12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6"/>
      <c r="L820" s="456" t="e">
        <f>IF(K820=0,#REF!,0)</f>
        <v>#REF!</v>
      </c>
    </row>
    <row r="821" spans="1:12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6"/>
      <c r="L821" s="456" t="e">
        <f>IF(K821=0,#REF!,0)</f>
        <v>#REF!</v>
      </c>
    </row>
    <row r="822" spans="1:12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6"/>
      <c r="L822" s="456" t="e">
        <f>IF(K822=0,#REF!,0)</f>
        <v>#REF!</v>
      </c>
    </row>
    <row r="823" spans="1:12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6"/>
      <c r="L823" s="456" t="e">
        <f>IF(K823=0,#REF!,0)</f>
        <v>#REF!</v>
      </c>
    </row>
    <row r="824" spans="1:12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6"/>
      <c r="L824" s="456" t="e">
        <f>IF(K824=0,#REF!,0)</f>
        <v>#REF!</v>
      </c>
    </row>
    <row r="825" spans="1:12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6"/>
      <c r="L825" s="456" t="e">
        <f>IF(K825=0,#REF!,0)</f>
        <v>#REF!</v>
      </c>
    </row>
    <row r="826" spans="1:12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6"/>
      <c r="L826" s="456" t="e">
        <f>IF(K826=0,#REF!,0)</f>
        <v>#REF!</v>
      </c>
    </row>
    <row r="827" spans="1:12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6"/>
      <c r="L827" s="456" t="e">
        <f>IF(K827=0,#REF!,0)</f>
        <v>#REF!</v>
      </c>
    </row>
    <row r="828" spans="1:12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6"/>
      <c r="L828" s="456" t="e">
        <f>IF(K828=0,#REF!,0)</f>
        <v>#REF!</v>
      </c>
    </row>
    <row r="829" spans="1:12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6"/>
      <c r="L829" s="456" t="e">
        <f>IF(K829=0,#REF!,0)</f>
        <v>#REF!</v>
      </c>
    </row>
    <row r="830" spans="1:12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6"/>
      <c r="L830" s="456" t="e">
        <f>IF(K830=0,#REF!,0)</f>
        <v>#REF!</v>
      </c>
    </row>
    <row r="831" spans="1:12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6"/>
      <c r="L831" s="456" t="e">
        <f>IF(K831=0,#REF!,0)</f>
        <v>#REF!</v>
      </c>
    </row>
    <row r="832" spans="1:12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6"/>
      <c r="L832" s="456" t="e">
        <f>IF(K832=0,#REF!,0)</f>
        <v>#REF!</v>
      </c>
    </row>
    <row r="833" spans="1:12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6"/>
      <c r="L833" s="456" t="e">
        <f>IF(K833=0,#REF!,0)</f>
        <v>#REF!</v>
      </c>
    </row>
    <row r="834" spans="1:12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6"/>
      <c r="L834" s="456" t="e">
        <f>IF(K834=0,#REF!,0)</f>
        <v>#REF!</v>
      </c>
    </row>
    <row r="835" spans="1:12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6"/>
      <c r="L835" s="456" t="e">
        <f>IF(K835=0,#REF!,0)</f>
        <v>#REF!</v>
      </c>
    </row>
    <row r="836" spans="1:12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6"/>
      <c r="L836" s="456" t="e">
        <f>IF(K836=0,#REF!,0)</f>
        <v>#REF!</v>
      </c>
    </row>
    <row r="837" spans="1:12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6"/>
      <c r="L837" s="456" t="e">
        <f>IF(K837=0,#REF!,0)</f>
        <v>#REF!</v>
      </c>
    </row>
    <row r="838" spans="1:12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6"/>
      <c r="L838" s="456" t="e">
        <f>IF(K838=0,#REF!,0)</f>
        <v>#REF!</v>
      </c>
    </row>
    <row r="839" spans="1:12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6"/>
      <c r="L839" s="456" t="e">
        <f>IF(K839=0,#REF!,0)</f>
        <v>#REF!</v>
      </c>
    </row>
    <row r="840" spans="1:12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6"/>
      <c r="L840" s="456" t="e">
        <f>IF(K840=0,#REF!,0)</f>
        <v>#REF!</v>
      </c>
    </row>
    <row r="841" spans="1:12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6"/>
      <c r="L841" s="456" t="e">
        <f>IF(K841=0,#REF!,0)</f>
        <v>#REF!</v>
      </c>
    </row>
    <row r="842" spans="1:12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6"/>
      <c r="L842" s="456" t="e">
        <f>IF(K842=0,#REF!,0)</f>
        <v>#REF!</v>
      </c>
    </row>
    <row r="843" spans="1:12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6"/>
      <c r="L843" s="456" t="e">
        <f>IF(K843=0,#REF!,0)</f>
        <v>#REF!</v>
      </c>
    </row>
    <row r="844" spans="1:12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6"/>
      <c r="L844" s="456" t="e">
        <f>IF(K844=0,#REF!,0)</f>
        <v>#REF!</v>
      </c>
    </row>
    <row r="845" spans="1:12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6"/>
      <c r="L845" s="456" t="e">
        <f>IF(K845=0,#REF!,0)</f>
        <v>#REF!</v>
      </c>
    </row>
    <row r="846" spans="1:12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6"/>
      <c r="L846" s="456" t="e">
        <f>IF(K846=0,#REF!,0)</f>
        <v>#REF!</v>
      </c>
    </row>
    <row r="847" spans="1:12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6"/>
      <c r="L847" s="456" t="e">
        <f>IF(K847=0,#REF!,0)</f>
        <v>#REF!</v>
      </c>
    </row>
    <row r="848" spans="1:12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6"/>
      <c r="L848" s="456" t="e">
        <f>IF(K848=0,#REF!,0)</f>
        <v>#REF!</v>
      </c>
    </row>
    <row r="849" spans="1:12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6"/>
      <c r="L849" s="456" t="e">
        <f>IF(K849=0,#REF!,0)</f>
        <v>#REF!</v>
      </c>
    </row>
    <row r="850" spans="1:12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6"/>
      <c r="L850" s="456" t="e">
        <f>IF(K850=0,#REF!,0)</f>
        <v>#REF!</v>
      </c>
    </row>
    <row r="851" spans="1:12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6"/>
      <c r="L851" s="456" t="e">
        <f>IF(K851=0,#REF!,0)</f>
        <v>#REF!</v>
      </c>
    </row>
    <row r="852" spans="1:12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6"/>
      <c r="L852" s="456" t="e">
        <f>IF(K852=0,#REF!,0)</f>
        <v>#REF!</v>
      </c>
    </row>
    <row r="853" spans="1:12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6"/>
      <c r="L853" s="456" t="e">
        <f>IF(K853=0,#REF!,0)</f>
        <v>#REF!</v>
      </c>
    </row>
    <row r="854" spans="1:12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6"/>
      <c r="L854" s="456" t="e">
        <f>IF(K854=0,#REF!,0)</f>
        <v>#REF!</v>
      </c>
    </row>
    <row r="855" spans="1:12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6"/>
      <c r="L855" s="456" t="e">
        <f>IF(K855=0,#REF!,0)</f>
        <v>#REF!</v>
      </c>
    </row>
    <row r="856" spans="1:12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6"/>
      <c r="L856" s="456" t="e">
        <f>IF(K856=0,#REF!,0)</f>
        <v>#REF!</v>
      </c>
    </row>
    <row r="857" spans="1:12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6"/>
      <c r="L857" s="456" t="e">
        <f>IF(K857=0,#REF!,0)</f>
        <v>#REF!</v>
      </c>
    </row>
    <row r="858" spans="1:12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6"/>
      <c r="L858" s="456" t="e">
        <f>IF(K858=0,#REF!,0)</f>
        <v>#REF!</v>
      </c>
    </row>
    <row r="859" spans="1:12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6"/>
      <c r="L859" s="456" t="e">
        <f>IF(K859=0,#REF!,0)</f>
        <v>#REF!</v>
      </c>
    </row>
    <row r="860" spans="1:12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6"/>
      <c r="L860" s="456" t="e">
        <f>IF(K860=0,#REF!,0)</f>
        <v>#REF!</v>
      </c>
    </row>
    <row r="861" spans="1:12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6"/>
      <c r="L861" s="456" t="e">
        <f>IF(K861=0,#REF!,0)</f>
        <v>#REF!</v>
      </c>
    </row>
    <row r="862" spans="1:12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6"/>
      <c r="L862" s="456" t="e">
        <f>IF(K862=0,#REF!,0)</f>
        <v>#REF!</v>
      </c>
    </row>
    <row r="863" spans="1:12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6"/>
      <c r="L863" s="456" t="e">
        <f>IF(K863=0,#REF!,0)</f>
        <v>#REF!</v>
      </c>
    </row>
    <row r="864" spans="1:12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6"/>
      <c r="L864" s="456" t="e">
        <f>IF(K864=0,#REF!,0)</f>
        <v>#REF!</v>
      </c>
    </row>
    <row r="865" spans="1:12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6"/>
      <c r="L865" s="456" t="e">
        <f>IF(K865=0,#REF!,0)</f>
        <v>#REF!</v>
      </c>
    </row>
    <row r="866" spans="1:12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6"/>
      <c r="L866" s="456" t="e">
        <f>IF(K866=0,#REF!,0)</f>
        <v>#REF!</v>
      </c>
    </row>
    <row r="867" spans="1:12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6"/>
      <c r="L867" s="456" t="e">
        <f>IF(K867=0,#REF!,0)</f>
        <v>#REF!</v>
      </c>
    </row>
    <row r="868" spans="1:12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6"/>
      <c r="L868" s="456" t="e">
        <f>IF(K868=0,#REF!,0)</f>
        <v>#REF!</v>
      </c>
    </row>
    <row r="869" spans="1:12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6"/>
      <c r="L869" s="456" t="e">
        <f>IF(K869=0,#REF!,0)</f>
        <v>#REF!</v>
      </c>
    </row>
    <row r="870" spans="1:12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6"/>
      <c r="L870" s="456" t="e">
        <f>IF(K870=0,#REF!,0)</f>
        <v>#REF!</v>
      </c>
    </row>
    <row r="871" spans="1:12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6"/>
      <c r="L871" s="456" t="e">
        <f>IF(K871=0,#REF!,0)</f>
        <v>#REF!</v>
      </c>
    </row>
    <row r="872" spans="1:12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6"/>
      <c r="L872" s="456" t="e">
        <f>IF(K872=0,#REF!,0)</f>
        <v>#REF!</v>
      </c>
    </row>
    <row r="873" spans="1:12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6"/>
      <c r="L873" s="456" t="e">
        <f>IF(K873=0,#REF!,0)</f>
        <v>#REF!</v>
      </c>
    </row>
    <row r="874" spans="1:12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6"/>
      <c r="L874" s="456" t="e">
        <f>IF(K874=0,#REF!,0)</f>
        <v>#REF!</v>
      </c>
    </row>
    <row r="875" spans="1:12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6"/>
      <c r="L875" s="456" t="e">
        <f>IF(K875=0,#REF!,0)</f>
        <v>#REF!</v>
      </c>
    </row>
    <row r="876" spans="1:12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6"/>
      <c r="L876" s="456" t="e">
        <f>IF(K876=0,#REF!,0)</f>
        <v>#REF!</v>
      </c>
    </row>
    <row r="877" spans="1:12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6"/>
      <c r="L877" s="456" t="e">
        <f>IF(K877=0,#REF!,0)</f>
        <v>#REF!</v>
      </c>
    </row>
    <row r="878" spans="1:12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6"/>
      <c r="L878" s="456" t="e">
        <f>IF(K878=0,#REF!,0)</f>
        <v>#REF!</v>
      </c>
    </row>
    <row r="879" spans="1:12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6"/>
      <c r="L879" s="456" t="e">
        <f>IF(K879=0,#REF!,0)</f>
        <v>#REF!</v>
      </c>
    </row>
    <row r="880" spans="1:12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6"/>
      <c r="L880" s="456" t="e">
        <f>IF(K880=0,#REF!,0)</f>
        <v>#REF!</v>
      </c>
    </row>
    <row r="881" spans="1:12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6"/>
      <c r="L881" s="456" t="e">
        <f>IF(K881=0,#REF!,0)</f>
        <v>#REF!</v>
      </c>
    </row>
    <row r="882" spans="1:12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6"/>
      <c r="L882" s="456" t="e">
        <f>IF(K882=0,#REF!,0)</f>
        <v>#REF!</v>
      </c>
    </row>
    <row r="883" spans="1:12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6"/>
      <c r="L883" s="456" t="e">
        <f>IF(K883=0,#REF!,0)</f>
        <v>#REF!</v>
      </c>
    </row>
    <row r="884" spans="1:12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6"/>
      <c r="L884" s="456" t="e">
        <f>IF(K884=0,#REF!,0)</f>
        <v>#REF!</v>
      </c>
    </row>
    <row r="885" spans="1:12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6"/>
      <c r="L885" s="456" t="e">
        <f>IF(K885=0,#REF!,0)</f>
        <v>#REF!</v>
      </c>
    </row>
    <row r="886" spans="1:12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6"/>
      <c r="L886" s="456" t="e">
        <f>IF(K886=0,#REF!,0)</f>
        <v>#REF!</v>
      </c>
    </row>
    <row r="887" spans="1:12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6"/>
      <c r="L887" s="456" t="e">
        <f>IF(K887=0,#REF!,0)</f>
        <v>#REF!</v>
      </c>
    </row>
    <row r="888" spans="1:12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6"/>
      <c r="L888" s="456" t="e">
        <f>IF(K888=0,#REF!,0)</f>
        <v>#REF!</v>
      </c>
    </row>
    <row r="889" spans="1:12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6"/>
      <c r="L889" s="456" t="e">
        <f>IF(K889=0,#REF!,0)</f>
        <v>#REF!</v>
      </c>
    </row>
    <row r="890" spans="1:12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6"/>
      <c r="L890" s="456" t="e">
        <f>IF(K890=0,#REF!,0)</f>
        <v>#REF!</v>
      </c>
    </row>
    <row r="891" spans="1:12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6"/>
      <c r="L891" s="456" t="e">
        <f>IF(K891=0,#REF!,0)</f>
        <v>#REF!</v>
      </c>
    </row>
    <row r="892" spans="1:12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6"/>
      <c r="L892" s="456" t="e">
        <f>IF(K892=0,#REF!,0)</f>
        <v>#REF!</v>
      </c>
    </row>
    <row r="893" spans="1:12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6"/>
      <c r="L893" s="456" t="e">
        <f>IF(K893=0,#REF!,0)</f>
        <v>#REF!</v>
      </c>
    </row>
    <row r="894" spans="1:12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6"/>
      <c r="L894" s="456" t="e">
        <f>IF(K894=0,#REF!,0)</f>
        <v>#REF!</v>
      </c>
    </row>
    <row r="895" spans="1:12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6"/>
      <c r="L895" s="456" t="e">
        <f>IF(K895=0,#REF!,0)</f>
        <v>#REF!</v>
      </c>
    </row>
    <row r="896" spans="1:12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6"/>
      <c r="L896" s="456" t="e">
        <f>IF(K896=0,#REF!,0)</f>
        <v>#REF!</v>
      </c>
    </row>
    <row r="897" spans="1:12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6"/>
      <c r="L897" s="456" t="e">
        <f>IF(K897=0,#REF!,0)</f>
        <v>#REF!</v>
      </c>
    </row>
    <row r="898" spans="1:12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6"/>
      <c r="L898" s="456" t="e">
        <f>IF(K898=0,#REF!,0)</f>
        <v>#REF!</v>
      </c>
    </row>
    <row r="899" spans="1:12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6"/>
      <c r="L899" s="456" t="e">
        <f>IF(K899=0,#REF!,0)</f>
        <v>#REF!</v>
      </c>
    </row>
    <row r="900" spans="1:12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6"/>
      <c r="L900" s="456" t="e">
        <f>IF(K900=0,#REF!,0)</f>
        <v>#REF!</v>
      </c>
    </row>
    <row r="901" spans="1:12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6"/>
      <c r="L901" s="456" t="e">
        <f>IF(K901=0,#REF!,0)</f>
        <v>#REF!</v>
      </c>
    </row>
    <row r="902" spans="1:12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6"/>
      <c r="L902" s="456" t="e">
        <f>IF(K902=0,#REF!,0)</f>
        <v>#REF!</v>
      </c>
    </row>
    <row r="903" spans="1:12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6"/>
      <c r="L903" s="456" t="e">
        <f>IF(K903=0,#REF!,0)</f>
        <v>#REF!</v>
      </c>
    </row>
    <row r="904" spans="1:12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6"/>
      <c r="L904" s="456" t="e">
        <f>IF(K904=0,#REF!,0)</f>
        <v>#REF!</v>
      </c>
    </row>
    <row r="905" spans="1:12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6"/>
      <c r="L905" s="456" t="e">
        <f>IF(K905=0,#REF!,0)</f>
        <v>#REF!</v>
      </c>
    </row>
    <row r="906" spans="1:12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6"/>
      <c r="L906" s="456" t="e">
        <f>IF(K906=0,#REF!,0)</f>
        <v>#REF!</v>
      </c>
    </row>
    <row r="907" spans="1:12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6"/>
      <c r="L907" s="456" t="e">
        <f>IF(K907=0,#REF!,0)</f>
        <v>#REF!</v>
      </c>
    </row>
    <row r="908" spans="1:12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6"/>
      <c r="L908" s="456" t="e">
        <f>IF(K908=0,#REF!,0)</f>
        <v>#REF!</v>
      </c>
    </row>
    <row r="909" spans="1:12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6"/>
      <c r="L909" s="456" t="e">
        <f>IF(K909=0,#REF!,0)</f>
        <v>#REF!</v>
      </c>
    </row>
    <row r="910" spans="1:12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6"/>
      <c r="L910" s="456" t="e">
        <f>IF(K910=0,#REF!,0)</f>
        <v>#REF!</v>
      </c>
    </row>
    <row r="911" spans="1:12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6"/>
      <c r="L911" s="456" t="e">
        <f>IF(K911=0,#REF!,0)</f>
        <v>#REF!</v>
      </c>
    </row>
    <row r="912" spans="1:12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6"/>
      <c r="L912" s="456" t="e">
        <f>IF(K912=0,#REF!,0)</f>
        <v>#REF!</v>
      </c>
    </row>
    <row r="913" spans="1:12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6"/>
      <c r="L913" s="456" t="e">
        <f>IF(K913=0,#REF!,0)</f>
        <v>#REF!</v>
      </c>
    </row>
    <row r="914" spans="1:12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6"/>
      <c r="L914" s="456" t="e">
        <f>IF(K914=0,#REF!,0)</f>
        <v>#REF!</v>
      </c>
    </row>
    <row r="915" spans="1:12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6"/>
      <c r="L915" s="456" t="e">
        <f>IF(K915=0,#REF!,0)</f>
        <v>#REF!</v>
      </c>
    </row>
    <row r="916" spans="1:12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6"/>
      <c r="L916" s="456" t="e">
        <f>IF(K916=0,#REF!,0)</f>
        <v>#REF!</v>
      </c>
    </row>
    <row r="917" spans="1:12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6"/>
      <c r="L917" s="456" t="e">
        <f>IF(K917=0,#REF!,0)</f>
        <v>#REF!</v>
      </c>
    </row>
    <row r="918" spans="1:12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6"/>
      <c r="L918" s="456" t="e">
        <f>IF(K918=0,#REF!,0)</f>
        <v>#REF!</v>
      </c>
    </row>
    <row r="919" spans="1:12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6"/>
      <c r="L919" s="456" t="e">
        <f>IF(K919=0,#REF!,0)</f>
        <v>#REF!</v>
      </c>
    </row>
    <row r="920" spans="1:12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6"/>
      <c r="L920" s="456" t="e">
        <f>IF(K920=0,#REF!,0)</f>
        <v>#REF!</v>
      </c>
    </row>
    <row r="921" spans="1:12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6"/>
      <c r="L921" s="456" t="e">
        <f>IF(K921=0,#REF!,0)</f>
        <v>#REF!</v>
      </c>
    </row>
    <row r="922" spans="1:12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6"/>
      <c r="L922" s="456" t="e">
        <f>IF(K922=0,#REF!,0)</f>
        <v>#REF!</v>
      </c>
    </row>
    <row r="923" spans="1:12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6"/>
      <c r="L923" s="456" t="e">
        <f>IF(K923=0,#REF!,0)</f>
        <v>#REF!</v>
      </c>
    </row>
    <row r="924" spans="1:12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6"/>
      <c r="L924" s="456" t="e">
        <f>IF(K924=0,#REF!,0)</f>
        <v>#REF!</v>
      </c>
    </row>
    <row r="925" spans="1:12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6"/>
      <c r="L925" s="456" t="e">
        <f>IF(K925=0,#REF!,0)</f>
        <v>#REF!</v>
      </c>
    </row>
    <row r="926" spans="1:12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6"/>
      <c r="L926" s="456" t="e">
        <f>IF(K926=0,#REF!,0)</f>
        <v>#REF!</v>
      </c>
    </row>
    <row r="927" spans="1:12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6"/>
      <c r="L927" s="456" t="e">
        <f>IF(K927=0,#REF!,0)</f>
        <v>#REF!</v>
      </c>
    </row>
    <row r="928" spans="1:12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6"/>
      <c r="L928" s="456" t="e">
        <f>IF(K928=0,#REF!,0)</f>
        <v>#REF!</v>
      </c>
    </row>
    <row r="929" spans="1:12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6"/>
      <c r="L929" s="456" t="e">
        <f>IF(K929=0,#REF!,0)</f>
        <v>#REF!</v>
      </c>
    </row>
    <row r="930" spans="1:12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6"/>
      <c r="L930" s="456" t="e">
        <f>IF(K930=0,#REF!,0)</f>
        <v>#REF!</v>
      </c>
    </row>
    <row r="931" spans="1:12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6"/>
      <c r="L931" s="456" t="e">
        <f>IF(K931=0,#REF!,0)</f>
        <v>#REF!</v>
      </c>
    </row>
    <row r="932" spans="1:12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6"/>
      <c r="L932" s="456" t="e">
        <f>IF(K932=0,#REF!,0)</f>
        <v>#REF!</v>
      </c>
    </row>
    <row r="933" spans="1:12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6"/>
      <c r="L933" s="456" t="e">
        <f>IF(K933=0,#REF!,0)</f>
        <v>#REF!</v>
      </c>
    </row>
    <row r="934" spans="1:12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6"/>
      <c r="L934" s="456" t="e">
        <f>IF(K934=0,#REF!,0)</f>
        <v>#REF!</v>
      </c>
    </row>
    <row r="935" spans="1:12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6"/>
      <c r="L935" s="456" t="e">
        <f>IF(K935=0,#REF!,0)</f>
        <v>#REF!</v>
      </c>
    </row>
    <row r="936" spans="1:12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6"/>
      <c r="L936" s="456" t="e">
        <f>IF(K936=0,#REF!,0)</f>
        <v>#REF!</v>
      </c>
    </row>
    <row r="937" spans="1:12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6"/>
      <c r="L937" s="456" t="e">
        <f>IF(K937=0,#REF!,0)</f>
        <v>#REF!</v>
      </c>
    </row>
    <row r="938" spans="1:12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6"/>
      <c r="L938" s="456" t="e">
        <f>IF(K938=0,#REF!,0)</f>
        <v>#REF!</v>
      </c>
    </row>
    <row r="939" spans="1:12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6"/>
      <c r="L939" s="456" t="e">
        <f>IF(K939=0,#REF!,0)</f>
        <v>#REF!</v>
      </c>
    </row>
    <row r="940" spans="1:12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6"/>
      <c r="L940" s="456" t="e">
        <f>IF(K940=0,#REF!,0)</f>
        <v>#REF!</v>
      </c>
    </row>
    <row r="941" spans="1:12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6"/>
      <c r="L941" s="456" t="e">
        <f>IF(K941=0,#REF!,0)</f>
        <v>#REF!</v>
      </c>
    </row>
    <row r="942" spans="1:12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6"/>
      <c r="L942" s="456" t="e">
        <f>IF(K942=0,#REF!,0)</f>
        <v>#REF!</v>
      </c>
    </row>
    <row r="943" spans="1:12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6"/>
      <c r="L943" s="456" t="e">
        <f>IF(K943=0,#REF!,0)</f>
        <v>#REF!</v>
      </c>
    </row>
    <row r="944" spans="1:12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6"/>
      <c r="L944" s="456" t="e">
        <f>IF(K944=0,#REF!,0)</f>
        <v>#REF!</v>
      </c>
    </row>
    <row r="945" spans="1:12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6"/>
      <c r="L945" s="456" t="e">
        <f>IF(K945=0,#REF!,0)</f>
        <v>#REF!</v>
      </c>
    </row>
    <row r="946" spans="1:12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6"/>
      <c r="L946" s="456" t="e">
        <f>IF(K946=0,#REF!,0)</f>
        <v>#REF!</v>
      </c>
    </row>
    <row r="947" spans="1:12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6"/>
      <c r="L947" s="456" t="e">
        <f>IF(K947=0,#REF!,0)</f>
        <v>#REF!</v>
      </c>
    </row>
    <row r="948" spans="1:12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6"/>
      <c r="L948" s="456" t="e">
        <f>IF(K948=0,#REF!,0)</f>
        <v>#REF!</v>
      </c>
    </row>
    <row r="949" spans="1:12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6"/>
      <c r="L949" s="456" t="e">
        <f>IF(K949=0,#REF!,0)</f>
        <v>#REF!</v>
      </c>
    </row>
    <row r="950" spans="1:12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6"/>
      <c r="L950" s="456" t="e">
        <f>IF(K950=0,#REF!,0)</f>
        <v>#REF!</v>
      </c>
    </row>
    <row r="951" spans="1:12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6"/>
      <c r="L951" s="456" t="e">
        <f>IF(K951=0,#REF!,0)</f>
        <v>#REF!</v>
      </c>
    </row>
    <row r="952" spans="1:12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6"/>
      <c r="L952" s="456" t="e">
        <f>IF(K952=0,#REF!,0)</f>
        <v>#REF!</v>
      </c>
    </row>
    <row r="953" spans="1:12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6"/>
      <c r="L953" s="456" t="e">
        <f>IF(K953=0,#REF!,0)</f>
        <v>#REF!</v>
      </c>
    </row>
    <row r="954" spans="1:12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6"/>
      <c r="L954" s="456" t="e">
        <f>IF(K954=0,#REF!,0)</f>
        <v>#REF!</v>
      </c>
    </row>
    <row r="955" spans="1:12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6"/>
      <c r="L955" s="456" t="e">
        <f>IF(K955=0,#REF!,0)</f>
        <v>#REF!</v>
      </c>
    </row>
    <row r="956" spans="1:12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6"/>
      <c r="L956" s="456" t="e">
        <f>IF(K956=0,#REF!,0)</f>
        <v>#REF!</v>
      </c>
    </row>
    <row r="957" spans="1:12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6"/>
      <c r="L957" s="456" t="e">
        <f>IF(K957=0,#REF!,0)</f>
        <v>#REF!</v>
      </c>
    </row>
    <row r="958" spans="1:12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6"/>
      <c r="L958" s="456" t="e">
        <f>IF(K958=0,#REF!,0)</f>
        <v>#REF!</v>
      </c>
    </row>
    <row r="959" spans="1:12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6"/>
      <c r="L959" s="456" t="e">
        <f>IF(K959=0,#REF!,0)</f>
        <v>#REF!</v>
      </c>
    </row>
    <row r="960" spans="1:12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6"/>
      <c r="L960" s="456" t="e">
        <f>IF(K960=0,#REF!,0)</f>
        <v>#REF!</v>
      </c>
    </row>
    <row r="961" spans="1:12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6"/>
      <c r="L961" s="456" t="e">
        <f>IF(K961=0,#REF!,0)</f>
        <v>#REF!</v>
      </c>
    </row>
    <row r="962" spans="1:12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6"/>
      <c r="L962" s="456" t="e">
        <f>IF(K962=0,#REF!,0)</f>
        <v>#REF!</v>
      </c>
    </row>
    <row r="963" spans="1:12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6"/>
      <c r="L963" s="456" t="e">
        <f>IF(K963=0,#REF!,0)</f>
        <v>#REF!</v>
      </c>
    </row>
    <row r="964" spans="1:12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6"/>
      <c r="L964" s="456" t="e">
        <f>IF(K964=0,#REF!,0)</f>
        <v>#REF!</v>
      </c>
    </row>
    <row r="965" spans="1:12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6"/>
      <c r="L965" s="456" t="e">
        <f>IF(K965=0,#REF!,0)</f>
        <v>#REF!</v>
      </c>
    </row>
    <row r="966" spans="1:12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6"/>
      <c r="L966" s="456" t="e">
        <f>IF(K966=0,#REF!,0)</f>
        <v>#REF!</v>
      </c>
    </row>
    <row r="967" spans="1:12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6"/>
      <c r="L967" s="456" t="e">
        <f>IF(K967=0,#REF!,0)</f>
        <v>#REF!</v>
      </c>
    </row>
    <row r="968" spans="1:12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6"/>
      <c r="L968" s="456" t="e">
        <f>IF(K968=0,#REF!,0)</f>
        <v>#REF!</v>
      </c>
    </row>
    <row r="969" spans="1:12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6"/>
      <c r="L969" s="456" t="e">
        <f>IF(K969=0,#REF!,0)</f>
        <v>#REF!</v>
      </c>
    </row>
    <row r="970" spans="1:12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6"/>
      <c r="L970" s="456" t="e">
        <f>IF(K970=0,#REF!,0)</f>
        <v>#REF!</v>
      </c>
    </row>
    <row r="971" spans="1:12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6"/>
      <c r="L971" s="456" t="e">
        <f>IF(K971=0,#REF!,0)</f>
        <v>#REF!</v>
      </c>
    </row>
    <row r="972" spans="1:12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6"/>
      <c r="L972" s="456" t="e">
        <f>IF(K972=0,#REF!,0)</f>
        <v>#REF!</v>
      </c>
    </row>
    <row r="973" spans="1:12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6"/>
      <c r="L973" s="456" t="e">
        <f>IF(K973=0,#REF!,0)</f>
        <v>#REF!</v>
      </c>
    </row>
    <row r="974" spans="1:12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6"/>
      <c r="L974" s="456" t="e">
        <f>IF(K974=0,#REF!,0)</f>
        <v>#REF!</v>
      </c>
    </row>
    <row r="975" spans="1:12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6"/>
      <c r="L975" s="456" t="e">
        <f>IF(K975=0,#REF!,0)</f>
        <v>#REF!</v>
      </c>
    </row>
    <row r="976" spans="1:12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6"/>
      <c r="L976" s="456" t="e">
        <f>IF(K976=0,#REF!,0)</f>
        <v>#REF!</v>
      </c>
    </row>
    <row r="977" spans="1:12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6"/>
      <c r="L977" s="456" t="e">
        <f>IF(K977=0,#REF!,0)</f>
        <v>#REF!</v>
      </c>
    </row>
    <row r="978" spans="1:12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6"/>
      <c r="L978" s="456" t="e">
        <f>IF(K978=0,#REF!,0)</f>
        <v>#REF!</v>
      </c>
    </row>
    <row r="979" spans="1:12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6"/>
      <c r="L979" s="456" t="e">
        <f>IF(K979=0,#REF!,0)</f>
        <v>#REF!</v>
      </c>
    </row>
    <row r="980" spans="1:12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6"/>
      <c r="L980" s="456" t="e">
        <f>IF(K980=0,#REF!,0)</f>
        <v>#REF!</v>
      </c>
    </row>
    <row r="981" spans="1:12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6"/>
      <c r="L981" s="456" t="e">
        <f>IF(K981=0,#REF!,0)</f>
        <v>#REF!</v>
      </c>
    </row>
    <row r="982" spans="1:12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6"/>
      <c r="L982" s="456" t="e">
        <f>IF(K982=0,#REF!,0)</f>
        <v>#REF!</v>
      </c>
    </row>
    <row r="983" spans="1:12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6"/>
      <c r="L983" s="456" t="e">
        <f>IF(K983=0,#REF!,0)</f>
        <v>#REF!</v>
      </c>
    </row>
    <row r="984" spans="1:12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6"/>
      <c r="L984" s="456" t="e">
        <f>IF(K984=0,#REF!,0)</f>
        <v>#REF!</v>
      </c>
    </row>
    <row r="985" spans="1:12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6"/>
      <c r="L985" s="456" t="e">
        <f>IF(K985=0,#REF!,0)</f>
        <v>#REF!</v>
      </c>
    </row>
    <row r="986" spans="1:12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6"/>
      <c r="L986" s="456" t="e">
        <f>IF(K986=0,#REF!,0)</f>
        <v>#REF!</v>
      </c>
    </row>
    <row r="987" spans="1:12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6"/>
      <c r="L987" s="456" t="e">
        <f>IF(K987=0,#REF!,0)</f>
        <v>#REF!</v>
      </c>
    </row>
    <row r="988" spans="1:12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6"/>
      <c r="L988" s="456" t="e">
        <f>IF(K988=0,#REF!,0)</f>
        <v>#REF!</v>
      </c>
    </row>
    <row r="989" spans="1:12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6"/>
      <c r="L989" s="456" t="e">
        <f>IF(K989=0,#REF!,0)</f>
        <v>#REF!</v>
      </c>
    </row>
    <row r="990" spans="1:12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6"/>
      <c r="L990" s="456" t="e">
        <f>IF(K990=0,#REF!,0)</f>
        <v>#REF!</v>
      </c>
    </row>
    <row r="991" spans="1:12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6"/>
      <c r="L991" s="456" t="e">
        <f>IF(K991=0,#REF!,0)</f>
        <v>#REF!</v>
      </c>
    </row>
    <row r="992" spans="1:12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6"/>
      <c r="L992" s="456" t="e">
        <f>IF(K992=0,#REF!,0)</f>
        <v>#REF!</v>
      </c>
    </row>
    <row r="993" spans="1:12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6"/>
      <c r="L993" s="456" t="e">
        <f>IF(K993=0,#REF!,0)</f>
        <v>#REF!</v>
      </c>
    </row>
    <row r="994" spans="1:12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6"/>
      <c r="L994" s="456" t="e">
        <f>IF(K994=0,#REF!,0)</f>
        <v>#REF!</v>
      </c>
    </row>
    <row r="995" spans="1:12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6"/>
      <c r="L995" s="456" t="e">
        <f>IF(K995=0,#REF!,0)</f>
        <v>#REF!</v>
      </c>
    </row>
    <row r="996" spans="1:12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6"/>
      <c r="L996" s="456" t="e">
        <f>IF(K996=0,#REF!,0)</f>
        <v>#REF!</v>
      </c>
    </row>
    <row r="997" spans="1:12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6"/>
      <c r="L997" s="456" t="e">
        <f>IF(K997=0,#REF!,0)</f>
        <v>#REF!</v>
      </c>
    </row>
    <row r="998" spans="1:12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6"/>
      <c r="L998" s="456" t="e">
        <f>IF(K998=0,#REF!,0)</f>
        <v>#REF!</v>
      </c>
    </row>
    <row r="999" spans="1:12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6"/>
      <c r="L999" s="456" t="e">
        <f>IF(K999=0,#REF!,0)</f>
        <v>#REF!</v>
      </c>
    </row>
    <row r="1000" spans="1:12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6"/>
      <c r="L1000" s="456" t="e">
        <f>IF(K1000=0,#REF!,0)</f>
        <v>#REF!</v>
      </c>
    </row>
    <row r="1001" spans="1:12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6"/>
      <c r="L1001" s="456" t="e">
        <f>IF(K1001=0,#REF!,0)</f>
        <v>#REF!</v>
      </c>
    </row>
    <row r="1002" spans="1:12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6"/>
      <c r="L1002" s="456" t="e">
        <f>IF(K1002=0,#REF!,0)</f>
        <v>#REF!</v>
      </c>
    </row>
    <row r="1003" spans="1:12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6"/>
      <c r="L1003" s="456" t="e">
        <f>IF(K1003=0,#REF!,0)</f>
        <v>#REF!</v>
      </c>
    </row>
    <row r="1004" spans="1:12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6"/>
      <c r="L1004" s="456" t="e">
        <f>IF(K1004=0,#REF!,0)</f>
        <v>#REF!</v>
      </c>
    </row>
    <row r="1005" spans="1:12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6"/>
      <c r="L1005" s="456" t="e">
        <f>IF(K1005=0,#REF!,0)</f>
        <v>#REF!</v>
      </c>
    </row>
    <row r="1006" spans="1:12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6"/>
      <c r="L1006" s="456" t="e">
        <f>IF(K1006=0,#REF!,0)</f>
        <v>#REF!</v>
      </c>
    </row>
    <row r="1007" spans="1:12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6"/>
      <c r="L1007" s="456" t="e">
        <f>IF(K1007=0,#REF!,0)</f>
        <v>#REF!</v>
      </c>
    </row>
    <row r="1008" spans="1:12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6"/>
      <c r="L1008" s="456" t="e">
        <f>IF(K1008=0,#REF!,0)</f>
        <v>#REF!</v>
      </c>
    </row>
    <row r="1009" spans="1:12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6"/>
      <c r="L1009" s="456" t="e">
        <f>IF(K1009=0,#REF!,0)</f>
        <v>#REF!</v>
      </c>
    </row>
    <row r="1010" spans="1:12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6"/>
      <c r="L1010" s="456" t="e">
        <f>IF(K1010=0,#REF!,0)</f>
        <v>#REF!</v>
      </c>
    </row>
    <row r="1011" spans="1:12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6"/>
      <c r="L1011" s="456" t="e">
        <f>IF(K1011=0,#REF!,0)</f>
        <v>#REF!</v>
      </c>
    </row>
    <row r="1012" spans="1:12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6"/>
      <c r="L1012" s="456" t="e">
        <f>IF(K1012=0,#REF!,0)</f>
        <v>#REF!</v>
      </c>
    </row>
    <row r="1013" spans="1:12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6"/>
      <c r="L1013" s="456" t="e">
        <f>IF(K1013=0,#REF!,0)</f>
        <v>#REF!</v>
      </c>
    </row>
    <row r="1014" spans="1:12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6"/>
      <c r="L1014" s="456" t="e">
        <f>IF(K1014=0,#REF!,0)</f>
        <v>#REF!</v>
      </c>
    </row>
    <row r="1015" spans="1:12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6"/>
      <c r="L1015" s="456" t="e">
        <f>IF(K1015=0,#REF!,0)</f>
        <v>#REF!</v>
      </c>
    </row>
    <row r="1016" spans="1:12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6"/>
      <c r="L1016" s="456" t="e">
        <f>IF(K1016=0,#REF!,0)</f>
        <v>#REF!</v>
      </c>
    </row>
    <row r="1017" spans="1:12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6"/>
      <c r="L1017" s="456" t="e">
        <f>IF(K1017=0,#REF!,0)</f>
        <v>#REF!</v>
      </c>
    </row>
    <row r="1018" spans="1:12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6"/>
      <c r="L1018" s="456" t="e">
        <f>IF(K1018=0,#REF!,0)</f>
        <v>#REF!</v>
      </c>
    </row>
    <row r="1019" spans="1:12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6"/>
      <c r="L1019" s="456" t="e">
        <f>IF(K1019=0,#REF!,0)</f>
        <v>#REF!</v>
      </c>
    </row>
    <row r="1020" spans="1:12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6"/>
      <c r="L1020" s="456" t="e">
        <f>IF(K1020=0,#REF!,0)</f>
        <v>#REF!</v>
      </c>
    </row>
    <row r="1021" spans="1:12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6">
        <v>7872.1737443308566</v>
      </c>
      <c r="L1021" s="456">
        <f>IF(K1021=0,#REF!,0)</f>
        <v>0</v>
      </c>
    </row>
    <row r="1022" spans="1:12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6">
        <v>17247.561117385692</v>
      </c>
      <c r="L1022" s="456">
        <f>IF(K1022=0,#REF!,0)</f>
        <v>0</v>
      </c>
    </row>
    <row r="1023" spans="1:12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6">
        <v>1339.9434388063589</v>
      </c>
      <c r="L1023" s="456">
        <f>IF(K1023=0,#REF!,0)</f>
        <v>0</v>
      </c>
    </row>
    <row r="1024" spans="1:12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6">
        <v>19629.962262320758</v>
      </c>
      <c r="L1024" s="456">
        <f>IF(K1024=0,#REF!,0)</f>
        <v>0</v>
      </c>
    </row>
    <row r="1025" spans="1:12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6">
        <v>10314.421771850766</v>
      </c>
      <c r="L1025" s="456">
        <f>IF(K1025=0,#REF!,0)</f>
        <v>0</v>
      </c>
    </row>
    <row r="1026" spans="1:12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6"/>
      <c r="L1026" s="456" t="e">
        <f>IF(K1026=0,#REF!,0)</f>
        <v>#REF!</v>
      </c>
    </row>
    <row r="1027" spans="1:12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6"/>
      <c r="L1027" s="456" t="e">
        <f>IF(K1027=0,#REF!,0)</f>
        <v>#REF!</v>
      </c>
    </row>
    <row r="1028" spans="1:12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6"/>
      <c r="L1028" s="456" t="e">
        <f>IF(K1028=0,#REF!,0)</f>
        <v>#REF!</v>
      </c>
    </row>
    <row r="1029" spans="1:12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6"/>
      <c r="L1029" s="456" t="e">
        <f>IF(K1029=0,#REF!,0)</f>
        <v>#REF!</v>
      </c>
    </row>
    <row r="1030" spans="1:12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6"/>
      <c r="L1030" s="456" t="e">
        <f>IF(K1030=0,#REF!,0)</f>
        <v>#REF!</v>
      </c>
    </row>
    <row r="1031" spans="1:12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6"/>
      <c r="L1031" s="456" t="e">
        <f>IF(K1031=0,#REF!,0)</f>
        <v>#REF!</v>
      </c>
    </row>
    <row r="1032" spans="1:12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6"/>
      <c r="L1032" s="456" t="e">
        <f>IF(K1032=0,#REF!,0)</f>
        <v>#REF!</v>
      </c>
    </row>
    <row r="1033" spans="1:12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6"/>
      <c r="L1033" s="456" t="e">
        <f>IF(K1033=0,#REF!,0)</f>
        <v>#REF!</v>
      </c>
    </row>
    <row r="1034" spans="1:12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6"/>
      <c r="L1034" s="456" t="e">
        <f>IF(K1034=0,#REF!,0)</f>
        <v>#REF!</v>
      </c>
    </row>
    <row r="1035" spans="1:12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6"/>
      <c r="L1035" s="456" t="e">
        <f>IF(K1035=0,#REF!,0)</f>
        <v>#REF!</v>
      </c>
    </row>
    <row r="1036" spans="1:12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6"/>
      <c r="L1036" s="456" t="e">
        <f>IF(K1036=0,#REF!,0)</f>
        <v>#REF!</v>
      </c>
    </row>
    <row r="1037" spans="1:12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6"/>
      <c r="L1037" s="456" t="e">
        <f>IF(K1037=0,#REF!,0)</f>
        <v>#REF!</v>
      </c>
    </row>
    <row r="1038" spans="1:12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6"/>
      <c r="L1038" s="456" t="e">
        <f>IF(K1038=0,#REF!,0)</f>
        <v>#REF!</v>
      </c>
    </row>
    <row r="1039" spans="1:12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6"/>
      <c r="L1039" s="456" t="e">
        <f>IF(K1039=0,#REF!,0)</f>
        <v>#REF!</v>
      </c>
    </row>
    <row r="1040" spans="1:12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6"/>
      <c r="L1040" s="456" t="e">
        <f>IF(K1040=0,#REF!,0)</f>
        <v>#REF!</v>
      </c>
    </row>
    <row r="1041" spans="1:12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6"/>
      <c r="L1041" s="456" t="e">
        <f>IF(K1041=0,#REF!,0)</f>
        <v>#REF!</v>
      </c>
    </row>
    <row r="1042" spans="1:12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6"/>
      <c r="L1042" s="456" t="e">
        <f>IF(K1042=0,#REF!,0)</f>
        <v>#REF!</v>
      </c>
    </row>
    <row r="1043" spans="1:12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6"/>
      <c r="L1043" s="456" t="e">
        <f>IF(K1043=0,#REF!,0)</f>
        <v>#REF!</v>
      </c>
    </row>
    <row r="1044" spans="1:12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6"/>
      <c r="L1044" s="456" t="e">
        <f>IF(K1044=0,#REF!,0)</f>
        <v>#REF!</v>
      </c>
    </row>
    <row r="1045" spans="1:12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6"/>
      <c r="L1045" s="456" t="e">
        <f>IF(K1045=0,#REF!,0)</f>
        <v>#REF!</v>
      </c>
    </row>
    <row r="1046" spans="1:12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6"/>
      <c r="L1046" s="456" t="e">
        <f>IF(K1046=0,#REF!,0)</f>
        <v>#REF!</v>
      </c>
    </row>
    <row r="1047" spans="1:12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6"/>
      <c r="L1047" s="456" t="e">
        <f>IF(K1047=0,#REF!,0)</f>
        <v>#REF!</v>
      </c>
    </row>
    <row r="1048" spans="1:12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6"/>
      <c r="L1048" s="456" t="e">
        <f>IF(K1048=0,#REF!,0)</f>
        <v>#REF!</v>
      </c>
    </row>
    <row r="1049" spans="1:12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6"/>
      <c r="L1049" s="456" t="e">
        <f>IF(K1049=0,#REF!,0)</f>
        <v>#REF!</v>
      </c>
    </row>
    <row r="1050" spans="1:12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6"/>
      <c r="L1050" s="456" t="e">
        <f>IF(K1050=0,#REF!,0)</f>
        <v>#REF!</v>
      </c>
    </row>
    <row r="1051" spans="1:12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6"/>
      <c r="L1051" s="456" t="e">
        <f>IF(K1051=0,#REF!,0)</f>
        <v>#REF!</v>
      </c>
    </row>
    <row r="1052" spans="1:12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6"/>
      <c r="L1052" s="456" t="e">
        <f>IF(K1052=0,#REF!,0)</f>
        <v>#REF!</v>
      </c>
    </row>
    <row r="1053" spans="1:12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6"/>
      <c r="L1053" s="456" t="e">
        <f>IF(K1053=0,#REF!,0)</f>
        <v>#REF!</v>
      </c>
    </row>
    <row r="1054" spans="1:12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6"/>
      <c r="L1054" s="456" t="e">
        <f>IF(K1054=0,#REF!,0)</f>
        <v>#REF!</v>
      </c>
    </row>
    <row r="1055" spans="1:12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6"/>
      <c r="L1055" s="456" t="e">
        <f>IF(K1055=0,#REF!,0)</f>
        <v>#REF!</v>
      </c>
    </row>
    <row r="1056" spans="1:12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6"/>
      <c r="L1056" s="456" t="e">
        <f>IF(K1056=0,#REF!,0)</f>
        <v>#REF!</v>
      </c>
    </row>
    <row r="1057" spans="1:12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6"/>
      <c r="L1057" s="456" t="e">
        <f>IF(K1057=0,#REF!,0)</f>
        <v>#REF!</v>
      </c>
    </row>
    <row r="1058" spans="1:12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6"/>
      <c r="L1058" s="456" t="e">
        <f>IF(K1058=0,#REF!,0)</f>
        <v>#REF!</v>
      </c>
    </row>
    <row r="1059" spans="1:12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6"/>
      <c r="L1059" s="456" t="e">
        <f>IF(K1059=0,#REF!,0)</f>
        <v>#REF!</v>
      </c>
    </row>
    <row r="1060" spans="1:12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6"/>
      <c r="L1060" s="456" t="e">
        <f>IF(K1060=0,#REF!,0)</f>
        <v>#REF!</v>
      </c>
    </row>
    <row r="1061" spans="1:12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6"/>
      <c r="L1061" s="456" t="e">
        <f>IF(K1061=0,#REF!,0)</f>
        <v>#REF!</v>
      </c>
    </row>
    <row r="1062" spans="1:12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6"/>
      <c r="L1062" s="456" t="e">
        <f>IF(K1062=0,#REF!,0)</f>
        <v>#REF!</v>
      </c>
    </row>
    <row r="1063" spans="1:12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6"/>
      <c r="L1063" s="456" t="e">
        <f>IF(K1063=0,#REF!,0)</f>
        <v>#REF!</v>
      </c>
    </row>
    <row r="1064" spans="1:12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6"/>
      <c r="L1064" s="456" t="e">
        <f>IF(K1064=0,#REF!,0)</f>
        <v>#REF!</v>
      </c>
    </row>
    <row r="1065" spans="1:12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6"/>
      <c r="L1065" s="456" t="e">
        <f>IF(K1065=0,#REF!,0)</f>
        <v>#REF!</v>
      </c>
    </row>
    <row r="1066" spans="1:12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6"/>
      <c r="L1066" s="456" t="e">
        <f>IF(K1066=0,#REF!,0)</f>
        <v>#REF!</v>
      </c>
    </row>
    <row r="1067" spans="1:12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6"/>
      <c r="L1067" s="456" t="e">
        <f>IF(K1067=0,#REF!,0)</f>
        <v>#REF!</v>
      </c>
    </row>
    <row r="1068" spans="1:12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6"/>
      <c r="L1068" s="456" t="e">
        <f>IF(K1068=0,#REF!,0)</f>
        <v>#REF!</v>
      </c>
    </row>
    <row r="1069" spans="1:12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6"/>
      <c r="L1069" s="456" t="e">
        <f>IF(K1069=0,#REF!,0)</f>
        <v>#REF!</v>
      </c>
    </row>
    <row r="1070" spans="1:12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6"/>
      <c r="L1070" s="456" t="e">
        <f>IF(K1070=0,#REF!,0)</f>
        <v>#REF!</v>
      </c>
    </row>
    <row r="1071" spans="1:12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6"/>
      <c r="L1071" s="456" t="e">
        <f>IF(K1071=0,#REF!,0)</f>
        <v>#REF!</v>
      </c>
    </row>
    <row r="1072" spans="1:12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6"/>
      <c r="L1072" s="456" t="e">
        <f>IF(K1072=0,#REF!,0)</f>
        <v>#REF!</v>
      </c>
    </row>
    <row r="1073" spans="1:12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6"/>
      <c r="L1073" s="456" t="e">
        <f>IF(K1073=0,#REF!,0)</f>
        <v>#REF!</v>
      </c>
    </row>
    <row r="1074" spans="1:12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6"/>
      <c r="L1074" s="456" t="e">
        <f>IF(K1074=0,#REF!,0)</f>
        <v>#REF!</v>
      </c>
    </row>
    <row r="1075" spans="1:12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6"/>
      <c r="L1075" s="456" t="e">
        <f>IF(K1075=0,#REF!,0)</f>
        <v>#REF!</v>
      </c>
    </row>
    <row r="1076" spans="1:12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6"/>
      <c r="L1076" s="456" t="e">
        <f>IF(K1076=0,#REF!,0)</f>
        <v>#REF!</v>
      </c>
    </row>
    <row r="1077" spans="1:12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6"/>
      <c r="L1077" s="456" t="e">
        <f>IF(K1077=0,#REF!,0)</f>
        <v>#REF!</v>
      </c>
    </row>
    <row r="1078" spans="1:12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6"/>
      <c r="L1078" s="456" t="e">
        <f>IF(K1078=0,#REF!,0)</f>
        <v>#REF!</v>
      </c>
    </row>
    <row r="1079" spans="1:12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6"/>
      <c r="L1079" s="456" t="e">
        <f>IF(K1079=0,#REF!,0)</f>
        <v>#REF!</v>
      </c>
    </row>
    <row r="1080" spans="1:12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6"/>
      <c r="L1080" s="456" t="e">
        <f>IF(K1080=0,#REF!,0)</f>
        <v>#REF!</v>
      </c>
    </row>
    <row r="1081" spans="1:12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6"/>
      <c r="L1081" s="456" t="e">
        <f>IF(K1081=0,#REF!,0)</f>
        <v>#REF!</v>
      </c>
    </row>
    <row r="1082" spans="1:12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6"/>
      <c r="L1082" s="456" t="e">
        <f>IF(K1082=0,#REF!,0)</f>
        <v>#REF!</v>
      </c>
    </row>
    <row r="1083" spans="1:12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6"/>
      <c r="L1083" s="456" t="e">
        <f>IF(K1083=0,#REF!,0)</f>
        <v>#REF!</v>
      </c>
    </row>
    <row r="1084" spans="1:12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6"/>
      <c r="L1084" s="456" t="e">
        <f>IF(K1084=0,#REF!,0)</f>
        <v>#REF!</v>
      </c>
    </row>
    <row r="1085" spans="1:12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6"/>
      <c r="L1085" s="456" t="e">
        <f>IF(K1085=0,#REF!,0)</f>
        <v>#REF!</v>
      </c>
    </row>
    <row r="1086" spans="1:12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6"/>
      <c r="L1086" s="456" t="e">
        <f>IF(K1086=0,#REF!,0)</f>
        <v>#REF!</v>
      </c>
    </row>
    <row r="1087" spans="1:12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6"/>
      <c r="L1087" s="456" t="e">
        <f>IF(K1087=0,#REF!,0)</f>
        <v>#REF!</v>
      </c>
    </row>
    <row r="1088" spans="1:12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6"/>
      <c r="L1088" s="456" t="e">
        <f>IF(K1088=0,#REF!,0)</f>
        <v>#REF!</v>
      </c>
    </row>
    <row r="1089" spans="1:12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6"/>
      <c r="L1089" s="456" t="e">
        <f>IF(K1089=0,#REF!,0)</f>
        <v>#REF!</v>
      </c>
    </row>
    <row r="1090" spans="1:12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6"/>
      <c r="L1090" s="456" t="e">
        <f>IF(K1090=0,#REF!,0)</f>
        <v>#REF!</v>
      </c>
    </row>
    <row r="1091" spans="1:12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6"/>
      <c r="L1091" s="456" t="e">
        <f>IF(K1091=0,#REF!,0)</f>
        <v>#REF!</v>
      </c>
    </row>
    <row r="1092" spans="1:12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6"/>
      <c r="L1092" s="456" t="e">
        <f>IF(K1092=0,#REF!,0)</f>
        <v>#REF!</v>
      </c>
    </row>
    <row r="1093" spans="1:12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6"/>
      <c r="L1093" s="456" t="e">
        <f>IF(K1093=0,#REF!,0)</f>
        <v>#REF!</v>
      </c>
    </row>
    <row r="1094" spans="1:12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6"/>
      <c r="L1094" s="456" t="e">
        <f>IF(K1094=0,#REF!,0)</f>
        <v>#REF!</v>
      </c>
    </row>
    <row r="1095" spans="1:12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6"/>
      <c r="L1095" s="456" t="e">
        <f>IF(K1095=0,#REF!,0)</f>
        <v>#REF!</v>
      </c>
    </row>
    <row r="1096" spans="1:12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6"/>
      <c r="L1096" s="456" t="e">
        <f>IF(K1096=0,#REF!,0)</f>
        <v>#REF!</v>
      </c>
    </row>
    <row r="1097" spans="1:12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6"/>
      <c r="L1097" s="456" t="e">
        <f>IF(K1097=0,#REF!,0)</f>
        <v>#REF!</v>
      </c>
    </row>
    <row r="1098" spans="1:12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6"/>
      <c r="L1098" s="456" t="e">
        <f>IF(K1098=0,#REF!,0)</f>
        <v>#REF!</v>
      </c>
    </row>
    <row r="1099" spans="1:12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6"/>
      <c r="L1099" s="456" t="e">
        <f>IF(K1099=0,#REF!,0)</f>
        <v>#REF!</v>
      </c>
    </row>
    <row r="1100" spans="1:12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6"/>
      <c r="L1100" s="456" t="e">
        <f>IF(K1100=0,#REF!,0)</f>
        <v>#REF!</v>
      </c>
    </row>
    <row r="1101" spans="1:12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6"/>
      <c r="L1101" s="456" t="e">
        <f>IF(K1101=0,#REF!,0)</f>
        <v>#REF!</v>
      </c>
    </row>
    <row r="1102" spans="1:12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6"/>
      <c r="L1102" s="456" t="e">
        <f>IF(K1102=0,#REF!,0)</f>
        <v>#REF!</v>
      </c>
    </row>
    <row r="1103" spans="1:12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6"/>
      <c r="L1103" s="456" t="e">
        <f>IF(K1103=0,#REF!,0)</f>
        <v>#REF!</v>
      </c>
    </row>
    <row r="1104" spans="1:12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6"/>
      <c r="L1104" s="456" t="e">
        <f>IF(K1104=0,#REF!,0)</f>
        <v>#REF!</v>
      </c>
    </row>
    <row r="1105" spans="1:12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6"/>
      <c r="L1105" s="456" t="e">
        <f>IF(K1105=0,#REF!,0)</f>
        <v>#REF!</v>
      </c>
    </row>
    <row r="1106" spans="1:12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6"/>
      <c r="L1106" s="456" t="e">
        <f>IF(K1106=0,#REF!,0)</f>
        <v>#REF!</v>
      </c>
    </row>
    <row r="1107" spans="1:12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6"/>
      <c r="L1107" s="456" t="e">
        <f>IF(K1107=0,#REF!,0)</f>
        <v>#REF!</v>
      </c>
    </row>
    <row r="1108" spans="1:12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6"/>
      <c r="L1108" s="456" t="e">
        <f>IF(K1108=0,#REF!,0)</f>
        <v>#REF!</v>
      </c>
    </row>
    <row r="1109" spans="1:12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6"/>
      <c r="L1109" s="456" t="e">
        <f>IF(K1109=0,#REF!,0)</f>
        <v>#REF!</v>
      </c>
    </row>
    <row r="1110" spans="1:12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6"/>
      <c r="L1110" s="456" t="e">
        <f>IF(K1110=0,#REF!,0)</f>
        <v>#REF!</v>
      </c>
    </row>
    <row r="1111" spans="1:12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6"/>
      <c r="L1111" s="456" t="e">
        <f>IF(K1111=0,#REF!,0)</f>
        <v>#REF!</v>
      </c>
    </row>
    <row r="1112" spans="1:12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6"/>
      <c r="L1112" s="456" t="e">
        <f>IF(K1112=0,#REF!,0)</f>
        <v>#REF!</v>
      </c>
    </row>
    <row r="1113" spans="1:12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6"/>
      <c r="L1113" s="456" t="e">
        <f>IF(K1113=0,#REF!,0)</f>
        <v>#REF!</v>
      </c>
    </row>
    <row r="1114" spans="1:12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6"/>
      <c r="L1114" s="456" t="e">
        <f>IF(K1114=0,#REF!,0)</f>
        <v>#REF!</v>
      </c>
    </row>
    <row r="1115" spans="1:12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6"/>
      <c r="L1115" s="456" t="e">
        <f>IF(K1115=0,#REF!,0)</f>
        <v>#REF!</v>
      </c>
    </row>
    <row r="1116" spans="1:12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6"/>
      <c r="L1116" s="456" t="e">
        <f>IF(K1116=0,#REF!,0)</f>
        <v>#REF!</v>
      </c>
    </row>
    <row r="1117" spans="1:12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6"/>
      <c r="L1117" s="456" t="e">
        <f>IF(K1117=0,#REF!,0)</f>
        <v>#REF!</v>
      </c>
    </row>
    <row r="1118" spans="1:12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6"/>
      <c r="L1118" s="456" t="e">
        <f>IF(K1118=0,#REF!,0)</f>
        <v>#REF!</v>
      </c>
    </row>
    <row r="1119" spans="1:12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6"/>
      <c r="L1119" s="456" t="e">
        <f>IF(K1119=0,#REF!,0)</f>
        <v>#REF!</v>
      </c>
    </row>
    <row r="1120" spans="1:12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6"/>
      <c r="L1120" s="456" t="e">
        <f>IF(K1120=0,#REF!,0)</f>
        <v>#REF!</v>
      </c>
    </row>
    <row r="1121" spans="1:12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6"/>
      <c r="L1121" s="456" t="e">
        <f>IF(K1121=0,#REF!,0)</f>
        <v>#REF!</v>
      </c>
    </row>
    <row r="1122" spans="1:12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6"/>
      <c r="L1122" s="456" t="e">
        <f>IF(K1122=0,#REF!,0)</f>
        <v>#REF!</v>
      </c>
    </row>
    <row r="1123" spans="1:12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6"/>
      <c r="L1123" s="456" t="e">
        <f>IF(K1123=0,#REF!,0)</f>
        <v>#REF!</v>
      </c>
    </row>
    <row r="1124" spans="1:12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6"/>
      <c r="L1124" s="456" t="e">
        <f>IF(K1124=0,#REF!,0)</f>
        <v>#REF!</v>
      </c>
    </row>
    <row r="1125" spans="1:12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6"/>
      <c r="L1125" s="456" t="e">
        <f>IF(K1125=0,#REF!,0)</f>
        <v>#REF!</v>
      </c>
    </row>
    <row r="1126" spans="1:12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6"/>
      <c r="L1126" s="456" t="e">
        <f>IF(K1126=0,#REF!,0)</f>
        <v>#REF!</v>
      </c>
    </row>
    <row r="1127" spans="1:12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6"/>
      <c r="L1127" s="456" t="e">
        <f>IF(K1127=0,#REF!,0)</f>
        <v>#REF!</v>
      </c>
    </row>
    <row r="1128" spans="1:12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6"/>
      <c r="L1128" s="456" t="e">
        <f>IF(K1128=0,#REF!,0)</f>
        <v>#REF!</v>
      </c>
    </row>
    <row r="1129" spans="1:12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6"/>
      <c r="L1129" s="456" t="e">
        <f>IF(K1129=0,#REF!,0)</f>
        <v>#REF!</v>
      </c>
    </row>
    <row r="1130" spans="1:12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6"/>
      <c r="L1130" s="456" t="e">
        <f>IF(K1130=0,#REF!,0)</f>
        <v>#REF!</v>
      </c>
    </row>
    <row r="1131" spans="1:12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6"/>
      <c r="L1131" s="456" t="e">
        <f>IF(K1131=0,#REF!,0)</f>
        <v>#REF!</v>
      </c>
    </row>
    <row r="1132" spans="1:12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6"/>
      <c r="L1132" s="456" t="e">
        <f>IF(K1132=0,#REF!,0)</f>
        <v>#REF!</v>
      </c>
    </row>
    <row r="1133" spans="1:12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6"/>
      <c r="L1133" s="456" t="e">
        <f>IF(K1133=0,#REF!,0)</f>
        <v>#REF!</v>
      </c>
    </row>
    <row r="1134" spans="1:12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6"/>
      <c r="L1134" s="456" t="e">
        <f>IF(K1134=0,#REF!,0)</f>
        <v>#REF!</v>
      </c>
    </row>
    <row r="1135" spans="1:12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6"/>
      <c r="L1135" s="456" t="e">
        <f>IF(K1135=0,#REF!,0)</f>
        <v>#REF!</v>
      </c>
    </row>
    <row r="1136" spans="1:12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6"/>
      <c r="L1136" s="456" t="e">
        <f>IF(K1136=0,#REF!,0)</f>
        <v>#REF!</v>
      </c>
    </row>
    <row r="1137" spans="1:12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6"/>
      <c r="L1137" s="456" t="e">
        <f>IF(K1137=0,#REF!,0)</f>
        <v>#REF!</v>
      </c>
    </row>
    <row r="1138" spans="1:12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6"/>
      <c r="L1138" s="456" t="e">
        <f>IF(K1138=0,#REF!,0)</f>
        <v>#REF!</v>
      </c>
    </row>
    <row r="1139" spans="1:12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6"/>
      <c r="L1139" s="456" t="e">
        <f>IF(K1139=0,#REF!,0)</f>
        <v>#REF!</v>
      </c>
    </row>
    <row r="1140" spans="1:12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6"/>
      <c r="L1140" s="456" t="e">
        <f>IF(K1140=0,#REF!,0)</f>
        <v>#REF!</v>
      </c>
    </row>
    <row r="1141" spans="1:12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6"/>
      <c r="L1141" s="456" t="e">
        <f>IF(K1141=0,#REF!,0)</f>
        <v>#REF!</v>
      </c>
    </row>
    <row r="1142" spans="1:12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6"/>
      <c r="L1142" s="456" t="e">
        <f>IF(K1142=0,#REF!,0)</f>
        <v>#REF!</v>
      </c>
    </row>
    <row r="1143" spans="1:12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6">
        <v>8327.6839548041335</v>
      </c>
      <c r="L1143" s="456">
        <f>IF(K1143=0,#REF!,0)</f>
        <v>0</v>
      </c>
    </row>
    <row r="1144" spans="1:12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6"/>
      <c r="L1144" s="456" t="e">
        <f>IF(K1144=0,#REF!,0)</f>
        <v>#REF!</v>
      </c>
    </row>
    <row r="1145" spans="1:12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6">
        <v>4343.9418311128911</v>
      </c>
      <c r="L1145" s="456">
        <f>IF(K1145=0,#REF!,0)</f>
        <v>0</v>
      </c>
    </row>
    <row r="1146" spans="1:12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6"/>
      <c r="L1146" s="456" t="e">
        <f>IF(K1146=0,#REF!,0)</f>
        <v>#REF!</v>
      </c>
    </row>
    <row r="1147" spans="1:12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6"/>
      <c r="L1147" s="456" t="e">
        <f>IF(K1147=0,#REF!,0)</f>
        <v>#REF!</v>
      </c>
    </row>
    <row r="1148" spans="1:12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6"/>
      <c r="L1148" s="456" t="e">
        <f>IF(K1148=0,#REF!,0)</f>
        <v>#REF!</v>
      </c>
    </row>
    <row r="1149" spans="1:12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6"/>
      <c r="L1149" s="456" t="e">
        <f>IF(K1149=0,#REF!,0)</f>
        <v>#REF!</v>
      </c>
    </row>
    <row r="1150" spans="1:12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6"/>
      <c r="L1150" s="456" t="e">
        <f>IF(K1150=0,#REF!,0)</f>
        <v>#REF!</v>
      </c>
    </row>
    <row r="1151" spans="1:12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6"/>
      <c r="L1151" s="456" t="e">
        <f>IF(K1151=0,#REF!,0)</f>
        <v>#REF!</v>
      </c>
    </row>
    <row r="1152" spans="1:12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6"/>
      <c r="L1152" s="456" t="e">
        <f>IF(K1152=0,#REF!,0)</f>
        <v>#REF!</v>
      </c>
    </row>
    <row r="1153" spans="1:12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6"/>
      <c r="L1153" s="456" t="e">
        <f>IF(K1153=0,#REF!,0)</f>
        <v>#REF!</v>
      </c>
    </row>
    <row r="1154" spans="1:12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6"/>
      <c r="L1154" s="456" t="e">
        <f>IF(K1154=0,#REF!,0)</f>
        <v>#REF!</v>
      </c>
    </row>
    <row r="1155" spans="1:12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6"/>
      <c r="L1155" s="456" t="e">
        <f>IF(K1155=0,#REF!,0)</f>
        <v>#REF!</v>
      </c>
    </row>
    <row r="1156" spans="1:12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6"/>
      <c r="L1156" s="456" t="e">
        <f>IF(K1156=0,#REF!,0)</f>
        <v>#REF!</v>
      </c>
    </row>
    <row r="1157" spans="1:12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6"/>
      <c r="L1157" s="456" t="e">
        <f>IF(K1157=0,#REF!,0)</f>
        <v>#REF!</v>
      </c>
    </row>
    <row r="1158" spans="1:12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6"/>
      <c r="L1158" s="456" t="e">
        <f>IF(K1158=0,#REF!,0)</f>
        <v>#REF!</v>
      </c>
    </row>
    <row r="1159" spans="1:12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6"/>
      <c r="L1159" s="456" t="e">
        <f>IF(K1159=0,#REF!,0)</f>
        <v>#REF!</v>
      </c>
    </row>
    <row r="1160" spans="1:12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6"/>
      <c r="L1160" s="456" t="e">
        <f>IF(K1160=0,#REF!,0)</f>
        <v>#REF!</v>
      </c>
    </row>
    <row r="1161" spans="1:12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6"/>
      <c r="L1161" s="456" t="e">
        <f>IF(K1161=0,#REF!,0)</f>
        <v>#REF!</v>
      </c>
    </row>
    <row r="1162" spans="1:12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6"/>
      <c r="L1162" s="456" t="e">
        <f>IF(K1162=0,#REF!,0)</f>
        <v>#REF!</v>
      </c>
    </row>
    <row r="1163" spans="1:12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6"/>
      <c r="L1163" s="456" t="e">
        <f>IF(K1163=0,#REF!,0)</f>
        <v>#REF!</v>
      </c>
    </row>
    <row r="1164" spans="1:12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6"/>
      <c r="L1164" s="456" t="e">
        <f>IF(K1164=0,#REF!,0)</f>
        <v>#REF!</v>
      </c>
    </row>
    <row r="1165" spans="1:12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6">
        <v>6446.3587942317617</v>
      </c>
      <c r="L1165" s="456">
        <f>IF(K1165=0,#REF!,0)</f>
        <v>0</v>
      </c>
    </row>
    <row r="1166" spans="1:12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6">
        <v>25384.008171848702</v>
      </c>
      <c r="L1166" s="456">
        <f>IF(K1166=0,#REF!,0)</f>
        <v>0</v>
      </c>
    </row>
    <row r="1167" spans="1:12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6">
        <v>12065.376103470584</v>
      </c>
      <c r="L1167" s="456">
        <f>IF(K1167=0,#REF!,0)</f>
        <v>0</v>
      </c>
    </row>
    <row r="1168" spans="1:12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6">
        <v>29439.882050086901</v>
      </c>
      <c r="L1168" s="456">
        <f>IF(K1168=0,#REF!,0)</f>
        <v>0</v>
      </c>
    </row>
    <row r="1169" spans="1:12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6">
        <v>16958.679680562625</v>
      </c>
      <c r="L1169" s="456">
        <f>IF(K1169=0,#REF!,0)</f>
        <v>0</v>
      </c>
    </row>
    <row r="1170" spans="1:12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6"/>
      <c r="L1170" s="456" t="e">
        <f>IF(K1170=0,#REF!,0)</f>
        <v>#REF!</v>
      </c>
    </row>
    <row r="1171" spans="1:12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6"/>
      <c r="L1171" s="456" t="e">
        <f>IF(K1171=0,#REF!,0)</f>
        <v>#REF!</v>
      </c>
    </row>
    <row r="1172" spans="1:12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6"/>
      <c r="L1172" s="456" t="e">
        <f>IF(K1172=0,#REF!,0)</f>
        <v>#REF!</v>
      </c>
    </row>
    <row r="1173" spans="1:12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6"/>
      <c r="L1173" s="456" t="e">
        <f>IF(K1173=0,#REF!,0)</f>
        <v>#REF!</v>
      </c>
    </row>
    <row r="1174" spans="1:12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6"/>
      <c r="L1174" s="456" t="e">
        <f>IF(K1174=0,#REF!,0)</f>
        <v>#REF!</v>
      </c>
    </row>
    <row r="1175" spans="1:12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6"/>
      <c r="L1175" s="456" t="e">
        <f>IF(K1175=0,#REF!,0)</f>
        <v>#REF!</v>
      </c>
    </row>
    <row r="1176" spans="1:12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6"/>
      <c r="L1176" s="456" t="e">
        <f>IF(K1176=0,#REF!,0)</f>
        <v>#REF!</v>
      </c>
    </row>
    <row r="1177" spans="1:12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6"/>
      <c r="L1177" s="456" t="e">
        <f>IF(K1177=0,#REF!,0)</f>
        <v>#REF!</v>
      </c>
    </row>
    <row r="1178" spans="1:12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6"/>
      <c r="L1178" s="456" t="e">
        <f>IF(K1178=0,#REF!,0)</f>
        <v>#REF!</v>
      </c>
    </row>
    <row r="1179" spans="1:12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6"/>
      <c r="L1179" s="456" t="e">
        <f>IF(K1179=0,#REF!,0)</f>
        <v>#REF!</v>
      </c>
    </row>
    <row r="1180" spans="1:12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6"/>
      <c r="L1180" s="456" t="e">
        <f>IF(K1180=0,#REF!,0)</f>
        <v>#REF!</v>
      </c>
    </row>
    <row r="1181" spans="1:12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6"/>
      <c r="L1181" s="456" t="e">
        <f>IF(K1181=0,#REF!,0)</f>
        <v>#REF!</v>
      </c>
    </row>
    <row r="1182" spans="1:12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6"/>
      <c r="L1182" s="456" t="e">
        <f>IF(K1182=0,#REF!,0)</f>
        <v>#REF!</v>
      </c>
    </row>
    <row r="1183" spans="1:12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6"/>
      <c r="L1183" s="456" t="e">
        <f>IF(K1183=0,#REF!,0)</f>
        <v>#REF!</v>
      </c>
    </row>
    <row r="1184" spans="1:12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6"/>
      <c r="L1184" s="456" t="e">
        <f>IF(K1184=0,#REF!,0)</f>
        <v>#REF!</v>
      </c>
    </row>
    <row r="1185" spans="1:12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6"/>
      <c r="L1185" s="456" t="e">
        <f>IF(K1185=0,#REF!,0)</f>
        <v>#REF!</v>
      </c>
    </row>
    <row r="1186" spans="1:12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6"/>
      <c r="L1186" s="456" t="e">
        <f>IF(K1186=0,#REF!,0)</f>
        <v>#REF!</v>
      </c>
    </row>
    <row r="1187" spans="1:12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6"/>
      <c r="L1187" s="456" t="e">
        <f>IF(K1187=0,#REF!,0)</f>
        <v>#REF!</v>
      </c>
    </row>
    <row r="1188" spans="1:12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6"/>
      <c r="L1188" s="456" t="e">
        <f>IF(K1188=0,#REF!,0)</f>
        <v>#REF!</v>
      </c>
    </row>
    <row r="1189" spans="1:12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6"/>
      <c r="L1189" s="456" t="e">
        <f>IF(K1189=0,#REF!,0)</f>
        <v>#REF!</v>
      </c>
    </row>
    <row r="1190" spans="1:12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6"/>
      <c r="L1190" s="456" t="e">
        <f>IF(K1190=0,#REF!,0)</f>
        <v>#REF!</v>
      </c>
    </row>
    <row r="1191" spans="1:12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6"/>
      <c r="L1191" s="456" t="e">
        <f>IF(K1191=0,#REF!,0)</f>
        <v>#REF!</v>
      </c>
    </row>
    <row r="1192" spans="1:12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6">
        <v>62.500069533731903</v>
      </c>
      <c r="L1192" s="456">
        <f>IF(K1192=0,#REF!,0)</f>
        <v>0</v>
      </c>
    </row>
    <row r="1193" spans="1:12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6"/>
      <c r="L1193" s="456" t="e">
        <f>IF(K1193=0,#REF!,0)</f>
        <v>#REF!</v>
      </c>
    </row>
    <row r="1194" spans="1:12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6"/>
      <c r="L1194" s="456" t="e">
        <f>IF(K1194=0,#REF!,0)</f>
        <v>#REF!</v>
      </c>
    </row>
    <row r="1195" spans="1:12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6"/>
      <c r="L1195" s="456" t="e">
        <f>IF(K1195=0,#REF!,0)</f>
        <v>#REF!</v>
      </c>
    </row>
    <row r="1196" spans="1:12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6"/>
      <c r="L1196" s="456" t="e">
        <f>IF(K1196=0,#REF!,0)</f>
        <v>#REF!</v>
      </c>
    </row>
    <row r="1197" spans="1:12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6"/>
      <c r="L1197" s="456" t="e">
        <f>IF(K1197=0,#REF!,0)</f>
        <v>#REF!</v>
      </c>
    </row>
    <row r="1198" spans="1:12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6"/>
      <c r="L1198" s="456" t="e">
        <f>IF(K1198=0,#REF!,0)</f>
        <v>#REF!</v>
      </c>
    </row>
    <row r="1199" spans="1:12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6"/>
      <c r="L1199" s="456" t="e">
        <f>IF(K1199=0,#REF!,0)</f>
        <v>#REF!</v>
      </c>
    </row>
    <row r="1200" spans="1:12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6"/>
      <c r="L1200" s="456" t="e">
        <f>IF(K1200=0,#REF!,0)</f>
        <v>#REF!</v>
      </c>
    </row>
    <row r="1201" spans="1:12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6"/>
      <c r="L1201" s="456" t="e">
        <f>IF(K1201=0,#REF!,0)</f>
        <v>#REF!</v>
      </c>
    </row>
    <row r="1202" spans="1:12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6"/>
      <c r="L1202" s="456" t="e">
        <f>IF(K1202=0,#REF!,0)</f>
        <v>#REF!</v>
      </c>
    </row>
    <row r="1203" spans="1:12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6"/>
      <c r="L1203" s="456" t="e">
        <f>IF(K1203=0,#REF!,0)</f>
        <v>#REF!</v>
      </c>
    </row>
    <row r="1204" spans="1:12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6"/>
      <c r="L1204" s="456" t="e">
        <f>IF(K1204=0,#REF!,0)</f>
        <v>#REF!</v>
      </c>
    </row>
    <row r="1205" spans="1:12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6"/>
      <c r="L1205" s="456" t="e">
        <f>IF(K1205=0,#REF!,0)</f>
        <v>#REF!</v>
      </c>
    </row>
    <row r="1206" spans="1:12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6"/>
      <c r="L1206" s="456" t="e">
        <f>IF(K1206=0,#REF!,0)</f>
        <v>#REF!</v>
      </c>
    </row>
    <row r="1207" spans="1:12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6"/>
      <c r="L1207" s="456" t="e">
        <f>IF(K1207=0,#REF!,0)</f>
        <v>#REF!</v>
      </c>
    </row>
    <row r="1208" spans="1:12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6"/>
      <c r="L1208" s="456" t="e">
        <f>IF(K1208=0,#REF!,0)</f>
        <v>#REF!</v>
      </c>
    </row>
    <row r="1209" spans="1:12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6"/>
      <c r="L1209" s="456" t="e">
        <f>IF(K1209=0,#REF!,0)</f>
        <v>#REF!</v>
      </c>
    </row>
    <row r="1210" spans="1:12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6"/>
      <c r="L1210" s="456" t="e">
        <f>IF(K1210=0,#REF!,0)</f>
        <v>#REF!</v>
      </c>
    </row>
    <row r="1211" spans="1:12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6"/>
      <c r="L1211" s="456" t="e">
        <f>IF(K1211=0,#REF!,0)</f>
        <v>#REF!</v>
      </c>
    </row>
    <row r="1212" spans="1:12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6"/>
      <c r="L1212" s="456" t="e">
        <f>IF(K1212=0,#REF!,0)</f>
        <v>#REF!</v>
      </c>
    </row>
    <row r="1213" spans="1:12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6"/>
      <c r="L1213" s="456" t="e">
        <f>IF(K1213=0,#REF!,0)</f>
        <v>#REF!</v>
      </c>
    </row>
    <row r="1214" spans="1:12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6"/>
      <c r="L1214" s="456" t="e">
        <f>IF(K1214=0,#REF!,0)</f>
        <v>#REF!</v>
      </c>
    </row>
    <row r="1215" spans="1:12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6">
        <v>21286.621390499877</v>
      </c>
      <c r="L1215" s="456">
        <f>IF(K1215=0,#REF!,0)</f>
        <v>0</v>
      </c>
    </row>
    <row r="1216" spans="1:12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6"/>
      <c r="L1216" s="456" t="e">
        <f>IF(K1216=0,#REF!,0)</f>
        <v>#REF!</v>
      </c>
    </row>
    <row r="1217" spans="1:12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6">
        <v>6550.2023794280331</v>
      </c>
      <c r="L1217" s="456">
        <f>IF(K1217=0,#REF!,0)</f>
        <v>0</v>
      </c>
    </row>
    <row r="1218" spans="1:12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6"/>
      <c r="L1218" s="456" t="e">
        <f>IF(K1218=0,#REF!,0)</f>
        <v>#REF!</v>
      </c>
    </row>
    <row r="1219" spans="1:12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6"/>
      <c r="L1219" s="456" t="e">
        <f>IF(K1219=0,#REF!,0)</f>
        <v>#REF!</v>
      </c>
    </row>
    <row r="1220" spans="1:12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6"/>
      <c r="L1220" s="456" t="e">
        <f>IF(K1220=0,#REF!,0)</f>
        <v>#REF!</v>
      </c>
    </row>
    <row r="1221" spans="1:12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6"/>
      <c r="L1221" s="456" t="e">
        <f>IF(K1221=0,#REF!,0)</f>
        <v>#REF!</v>
      </c>
    </row>
    <row r="1222" spans="1:12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6"/>
      <c r="L1222" s="456" t="e">
        <f>IF(K1222=0,#REF!,0)</f>
        <v>#REF!</v>
      </c>
    </row>
    <row r="1223" spans="1:12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6"/>
      <c r="L1223" s="456" t="e">
        <f>IF(K1223=0,#REF!,0)</f>
        <v>#REF!</v>
      </c>
    </row>
    <row r="1224" spans="1:12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6"/>
      <c r="L1224" s="456" t="e">
        <f>IF(K1224=0,#REF!,0)</f>
        <v>#REF!</v>
      </c>
    </row>
    <row r="1225" spans="1:12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6"/>
      <c r="L1225" s="456" t="e">
        <f>IF(K1225=0,#REF!,0)</f>
        <v>#REF!</v>
      </c>
    </row>
    <row r="1226" spans="1:12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6"/>
      <c r="L1226" s="456" t="e">
        <f>IF(K1226=0,#REF!,0)</f>
        <v>#REF!</v>
      </c>
    </row>
    <row r="1227" spans="1:12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6"/>
      <c r="L1227" s="456" t="e">
        <f>IF(K1227=0,#REF!,0)</f>
        <v>#REF!</v>
      </c>
    </row>
    <row r="1228" spans="1:12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6"/>
      <c r="L1228" s="456" t="e">
        <f>IF(K1228=0,#REF!,0)</f>
        <v>#REF!</v>
      </c>
    </row>
    <row r="1229" spans="1:12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6"/>
      <c r="L1229" s="456" t="e">
        <f>IF(K1229=0,#REF!,0)</f>
        <v>#REF!</v>
      </c>
    </row>
    <row r="1230" spans="1:12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6"/>
      <c r="L1230" s="456" t="e">
        <f>IF(K1230=0,#REF!,0)</f>
        <v>#REF!</v>
      </c>
    </row>
    <row r="1231" spans="1:12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6"/>
      <c r="L1231" s="456" t="e">
        <f>IF(K1231=0,#REF!,0)</f>
        <v>#REF!</v>
      </c>
    </row>
    <row r="1232" spans="1:12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6"/>
      <c r="L1232" s="456" t="e">
        <f>IF(K1232=0,#REF!,0)</f>
        <v>#REF!</v>
      </c>
    </row>
    <row r="1233" spans="1:12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6"/>
      <c r="L1233" s="456" t="e">
        <f>IF(K1233=0,#REF!,0)</f>
        <v>#REF!</v>
      </c>
    </row>
    <row r="1234" spans="1:12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6"/>
      <c r="L1234" s="456" t="e">
        <f>IF(K1234=0,#REF!,0)</f>
        <v>#REF!</v>
      </c>
    </row>
    <row r="1235" spans="1:12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6"/>
      <c r="L1235" s="456" t="e">
        <f>IF(K1235=0,#REF!,0)</f>
        <v>#REF!</v>
      </c>
    </row>
    <row r="1236" spans="1:12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6"/>
      <c r="L1236" s="456" t="e">
        <f>IF(K1236=0,#REF!,0)</f>
        <v>#REF!</v>
      </c>
    </row>
    <row r="1237" spans="1:12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6"/>
      <c r="L1237" s="456" t="e">
        <f>IF(K1237=0,#REF!,0)</f>
        <v>#REF!</v>
      </c>
    </row>
    <row r="1238" spans="1:12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6"/>
      <c r="L1238" s="456" t="e">
        <f>IF(K1238=0,#REF!,0)</f>
        <v>#REF!</v>
      </c>
    </row>
    <row r="1239" spans="1:12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6"/>
      <c r="L1239" s="456" t="e">
        <f>IF(K1239=0,#REF!,0)</f>
        <v>#REF!</v>
      </c>
    </row>
    <row r="1240" spans="1:12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6">
        <v>170.30375516601157</v>
      </c>
      <c r="L1240" s="456">
        <f>IF(K1240=0,#REF!,0)</f>
        <v>0</v>
      </c>
    </row>
    <row r="1241" spans="1:12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6"/>
      <c r="L1241" s="456" t="e">
        <f>IF(K1241=0,#REF!,0)</f>
        <v>#REF!</v>
      </c>
    </row>
    <row r="1242" spans="1:12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6"/>
      <c r="L1242" s="456" t="e">
        <f>IF(K1242=0,#REF!,0)</f>
        <v>#REF!</v>
      </c>
    </row>
    <row r="1243" spans="1:12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6"/>
      <c r="L1243" s="456" t="e">
        <f>IF(K1243=0,#REF!,0)</f>
        <v>#REF!</v>
      </c>
    </row>
    <row r="1244" spans="1:12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6"/>
      <c r="L1244" s="456" t="e">
        <f>IF(K1244=0,#REF!,0)</f>
        <v>#REF!</v>
      </c>
    </row>
    <row r="1245" spans="1:12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6"/>
      <c r="L1245" s="456" t="e">
        <f>IF(K1245=0,#REF!,0)</f>
        <v>#REF!</v>
      </c>
    </row>
    <row r="1246" spans="1:12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6"/>
      <c r="L1246" s="456" t="e">
        <f>IF(K1246=0,#REF!,0)</f>
        <v>#REF!</v>
      </c>
    </row>
    <row r="1247" spans="1:12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6"/>
      <c r="L1247" s="456" t="e">
        <f>IF(K1247=0,#REF!,0)</f>
        <v>#REF!</v>
      </c>
    </row>
    <row r="1248" spans="1:12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6"/>
      <c r="L1248" s="456" t="e">
        <f>IF(K1248=0,#REF!,0)</f>
        <v>#REF!</v>
      </c>
    </row>
    <row r="1249" spans="1:12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6"/>
      <c r="L1249" s="456" t="e">
        <f>IF(K1249=0,#REF!,0)</f>
        <v>#REF!</v>
      </c>
    </row>
    <row r="1250" spans="1:12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6"/>
      <c r="L1250" s="456" t="e">
        <f>IF(K1250=0,#REF!,0)</f>
        <v>#REF!</v>
      </c>
    </row>
    <row r="1251" spans="1:12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6"/>
      <c r="L1251" s="456" t="e">
        <f>IF(K1251=0,#REF!,0)</f>
        <v>#REF!</v>
      </c>
    </row>
    <row r="1252" spans="1:12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6"/>
      <c r="L1252" s="456" t="e">
        <f>IF(K1252=0,#REF!,0)</f>
        <v>#REF!</v>
      </c>
    </row>
    <row r="1253" spans="1:12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6"/>
      <c r="L1253" s="456" t="e">
        <f>IF(K1253=0,#REF!,0)</f>
        <v>#REF!</v>
      </c>
    </row>
    <row r="1254" spans="1:12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6"/>
      <c r="L1254" s="456" t="e">
        <f>IF(K1254=0,#REF!,0)</f>
        <v>#REF!</v>
      </c>
    </row>
    <row r="1255" spans="1:12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6"/>
      <c r="L1255" s="456" t="e">
        <f>IF(K1255=0,#REF!,0)</f>
        <v>#REF!</v>
      </c>
    </row>
    <row r="1256" spans="1:12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6"/>
      <c r="L1256" s="456" t="e">
        <f>IF(K1256=0,#REF!,0)</f>
        <v>#REF!</v>
      </c>
    </row>
    <row r="1257" spans="1:12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6"/>
      <c r="L1257" s="456" t="e">
        <f>IF(K1257=0,#REF!,0)</f>
        <v>#REF!</v>
      </c>
    </row>
    <row r="1258" spans="1:12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6"/>
      <c r="L1258" s="456" t="e">
        <f>IF(K1258=0,#REF!,0)</f>
        <v>#REF!</v>
      </c>
    </row>
    <row r="1259" spans="1:12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6"/>
      <c r="L1259" s="456" t="e">
        <f>IF(K1259=0,#REF!,0)</f>
        <v>#REF!</v>
      </c>
    </row>
    <row r="1260" spans="1:12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6"/>
      <c r="L1260" s="456" t="e">
        <f>IF(K1260=0,#REF!,0)</f>
        <v>#REF!</v>
      </c>
    </row>
    <row r="1261" spans="1:12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6"/>
      <c r="L1261" s="456" t="e">
        <f>IF(K1261=0,#REF!,0)</f>
        <v>#REF!</v>
      </c>
    </row>
    <row r="1262" spans="1:12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6"/>
      <c r="L1262" s="456" t="e">
        <f>IF(K1262=0,#REF!,0)</f>
        <v>#REF!</v>
      </c>
    </row>
    <row r="1263" spans="1:12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6"/>
      <c r="L1263" s="456" t="e">
        <f>IF(K1263=0,#REF!,0)</f>
        <v>#REF!</v>
      </c>
    </row>
    <row r="1264" spans="1:12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6"/>
      <c r="L1264" s="456" t="e">
        <f>IF(K1264=0,#REF!,0)</f>
        <v>#REF!</v>
      </c>
    </row>
    <row r="1265" spans="1:12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6"/>
      <c r="L1265" s="456" t="e">
        <f>IF(K1265=0,#REF!,0)</f>
        <v>#REF!</v>
      </c>
    </row>
    <row r="1266" spans="1:12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6"/>
      <c r="L1266" s="456" t="e">
        <f>IF(K1266=0,#REF!,0)</f>
        <v>#REF!</v>
      </c>
    </row>
    <row r="1267" spans="1:12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6"/>
      <c r="L1267" s="456" t="e">
        <f>IF(K1267=0,#REF!,0)</f>
        <v>#REF!</v>
      </c>
    </row>
    <row r="1268" spans="1:12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6"/>
      <c r="L1268" s="456" t="e">
        <f>IF(K1268=0,#REF!,0)</f>
        <v>#REF!</v>
      </c>
    </row>
    <row r="1269" spans="1:12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6"/>
      <c r="L1269" s="456" t="e">
        <f>IF(K1269=0,#REF!,0)</f>
        <v>#REF!</v>
      </c>
    </row>
    <row r="1270" spans="1:12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6"/>
      <c r="L1270" s="456" t="e">
        <f>IF(K1270=0,#REF!,0)</f>
        <v>#REF!</v>
      </c>
    </row>
    <row r="1271" spans="1:12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6"/>
      <c r="L1271" s="456" t="e">
        <f>IF(K1271=0,#REF!,0)</f>
        <v>#REF!</v>
      </c>
    </row>
    <row r="1272" spans="1:12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6"/>
      <c r="L1272" s="456" t="e">
        <f>IF(K1272=0,#REF!,0)</f>
        <v>#REF!</v>
      </c>
    </row>
    <row r="1273" spans="1:12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6"/>
      <c r="L1273" s="456" t="e">
        <f>IF(K1273=0,#REF!,0)</f>
        <v>#REF!</v>
      </c>
    </row>
    <row r="1274" spans="1:12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6"/>
      <c r="L1274" s="456" t="e">
        <f>IF(K1274=0,#REF!,0)</f>
        <v>#REF!</v>
      </c>
    </row>
    <row r="1275" spans="1:12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6"/>
      <c r="L1275" s="456" t="e">
        <f>IF(K1275=0,#REF!,0)</f>
        <v>#REF!</v>
      </c>
    </row>
    <row r="1276" spans="1:12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6"/>
      <c r="L1276" s="456" t="e">
        <f>IF(K1276=0,#REF!,0)</f>
        <v>#REF!</v>
      </c>
    </row>
    <row r="1277" spans="1:12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6"/>
      <c r="L1277" s="456" t="e">
        <f>IF(K1277=0,#REF!,0)</f>
        <v>#REF!</v>
      </c>
    </row>
    <row r="1278" spans="1:12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6"/>
      <c r="L1278" s="456" t="e">
        <f>IF(K1278=0,#REF!,0)</f>
        <v>#REF!</v>
      </c>
    </row>
    <row r="1279" spans="1:12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6"/>
      <c r="L1279" s="456" t="e">
        <f>IF(K1279=0,#REF!,0)</f>
        <v>#REF!</v>
      </c>
    </row>
    <row r="1280" spans="1:12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6"/>
      <c r="L1280" s="456" t="e">
        <f>IF(K1280=0,#REF!,0)</f>
        <v>#REF!</v>
      </c>
    </row>
    <row r="1281" spans="1:12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6"/>
      <c r="L1281" s="456" t="e">
        <f>IF(K1281=0,#REF!,0)</f>
        <v>#REF!</v>
      </c>
    </row>
    <row r="1282" spans="1:12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6"/>
      <c r="L1282" s="456" t="e">
        <f>IF(K1282=0,#REF!,0)</f>
        <v>#REF!</v>
      </c>
    </row>
    <row r="1283" spans="1:12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6"/>
      <c r="L1283" s="456" t="e">
        <f>IF(K1283=0,#REF!,0)</f>
        <v>#REF!</v>
      </c>
    </row>
    <row r="1284" spans="1:12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6"/>
      <c r="L1284" s="456" t="e">
        <f>IF(K1284=0,#REF!,0)</f>
        <v>#REF!</v>
      </c>
    </row>
    <row r="1285" spans="1:12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6"/>
      <c r="L1285" s="456" t="e">
        <f>IF(K1285=0,#REF!,0)</f>
        <v>#REF!</v>
      </c>
    </row>
    <row r="1286" spans="1:12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6">
        <v>2120.1761726742725</v>
      </c>
      <c r="L1286" s="456">
        <f>IF(K1286=0,#REF!,0)</f>
        <v>0</v>
      </c>
    </row>
    <row r="1287" spans="1:12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6"/>
      <c r="L1287" s="456" t="e">
        <f>IF(K1287=0,#REF!,0)</f>
        <v>#REF!</v>
      </c>
    </row>
    <row r="1288" spans="1:12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6"/>
      <c r="L1288" s="456" t="e">
        <f>IF(K1288=0,#REF!,0)</f>
        <v>#REF!</v>
      </c>
    </row>
    <row r="1289" spans="1:12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6">
        <v>813.54828323894503</v>
      </c>
      <c r="L1289" s="456">
        <f>IF(K1289=0,#REF!,0)</f>
        <v>0</v>
      </c>
    </row>
    <row r="1290" spans="1:12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6"/>
      <c r="L1290" s="456" t="e">
        <f>IF(K1290=0,#REF!,0)</f>
        <v>#REF!</v>
      </c>
    </row>
    <row r="1291" spans="1:12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6"/>
      <c r="L1291" s="456" t="e">
        <f>IF(K1291=0,#REF!,0)</f>
        <v>#REF!</v>
      </c>
    </row>
    <row r="1292" spans="1:12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6"/>
      <c r="L1292" s="456" t="e">
        <f>IF(K1292=0,#REF!,0)</f>
        <v>#REF!</v>
      </c>
    </row>
    <row r="1293" spans="1:12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6"/>
      <c r="L1293" s="456" t="e">
        <f>IF(K1293=0,#REF!,0)</f>
        <v>#REF!</v>
      </c>
    </row>
    <row r="1294" spans="1:12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6"/>
      <c r="L1294" s="456" t="e">
        <f>IF(K1294=0,#REF!,0)</f>
        <v>#REF!</v>
      </c>
    </row>
    <row r="1295" spans="1:12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6"/>
      <c r="L1295" s="456" t="e">
        <f>IF(K1295=0,#REF!,0)</f>
        <v>#REF!</v>
      </c>
    </row>
    <row r="1296" spans="1:12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6"/>
      <c r="L1296" s="456" t="e">
        <f>IF(K1296=0,#REF!,0)</f>
        <v>#REF!</v>
      </c>
    </row>
    <row r="1297" spans="1:12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6"/>
      <c r="L1297" s="456" t="e">
        <f>IF(K1297=0,#REF!,0)</f>
        <v>#REF!</v>
      </c>
    </row>
    <row r="1298" spans="1:12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6"/>
      <c r="L1298" s="456" t="e">
        <f>IF(K1298=0,#REF!,0)</f>
        <v>#REF!</v>
      </c>
    </row>
    <row r="1299" spans="1:12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6"/>
      <c r="L1299" s="456" t="e">
        <f>IF(K1299=0,#REF!,0)</f>
        <v>#REF!</v>
      </c>
    </row>
    <row r="1300" spans="1:12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6"/>
      <c r="L1300" s="456" t="e">
        <f>IF(K1300=0,#REF!,0)</f>
        <v>#REF!</v>
      </c>
    </row>
    <row r="1301" spans="1:12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6"/>
      <c r="L1301" s="456" t="e">
        <f>IF(K1301=0,#REF!,0)</f>
        <v>#REF!</v>
      </c>
    </row>
    <row r="1302" spans="1:12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6"/>
      <c r="L1302" s="456" t="e">
        <f>IF(K1302=0,#REF!,0)</f>
        <v>#REF!</v>
      </c>
    </row>
    <row r="1303" spans="1:12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6"/>
      <c r="L1303" s="456" t="e">
        <f>IF(K1303=0,#REF!,0)</f>
        <v>#REF!</v>
      </c>
    </row>
    <row r="1304" spans="1:12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6"/>
      <c r="L1304" s="456" t="e">
        <f>IF(K1304=0,#REF!,0)</f>
        <v>#REF!</v>
      </c>
    </row>
    <row r="1305" spans="1:12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6"/>
      <c r="L1305" s="456" t="e">
        <f>IF(K1305=0,#REF!,0)</f>
        <v>#REF!</v>
      </c>
    </row>
    <row r="1306" spans="1:12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6"/>
      <c r="L1306" s="456" t="e">
        <f>IF(K1306=0,#REF!,0)</f>
        <v>#REF!</v>
      </c>
    </row>
    <row r="1307" spans="1:12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6"/>
      <c r="L1307" s="456" t="e">
        <f>IF(K1307=0,#REF!,0)</f>
        <v>#REF!</v>
      </c>
    </row>
    <row r="1308" spans="1:12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6"/>
      <c r="L1308" s="456" t="e">
        <f>IF(K1308=0,#REF!,0)</f>
        <v>#REF!</v>
      </c>
    </row>
    <row r="1309" spans="1:12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6">
        <v>5055.7648153131859</v>
      </c>
      <c r="L1309" s="456">
        <f>IF(K1309=0,#REF!,0)</f>
        <v>0</v>
      </c>
    </row>
    <row r="1310" spans="1:12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6">
        <v>12181.614945476524</v>
      </c>
      <c r="L1310" s="456">
        <f>IF(K1310=0,#REF!,0)</f>
        <v>0</v>
      </c>
    </row>
    <row r="1311" spans="1:12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6">
        <v>4557.6052138349251</v>
      </c>
      <c r="L1311" s="456">
        <f>IF(K1311=0,#REF!,0)</f>
        <v>0</v>
      </c>
    </row>
    <row r="1312" spans="1:12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6">
        <v>30695.330082936565</v>
      </c>
      <c r="L1312" s="456">
        <f>IF(K1312=0,#REF!,0)</f>
        <v>0</v>
      </c>
    </row>
    <row r="1313" spans="1:12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6">
        <v>10977.718277956878</v>
      </c>
      <c r="L1313" s="456">
        <f>IF(K1313=0,#REF!,0)</f>
        <v>0</v>
      </c>
    </row>
    <row r="1314" spans="1:12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6">
        <v>654.40054180999391</v>
      </c>
      <c r="L1314" s="456">
        <f>IF(K1314=0,#REF!,0)</f>
        <v>0</v>
      </c>
    </row>
    <row r="1315" spans="1:12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6"/>
      <c r="L1315" s="456" t="e">
        <f>IF(K1315=0,#REF!,0)</f>
        <v>#REF!</v>
      </c>
    </row>
    <row r="1316" spans="1:12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6"/>
      <c r="L1316" s="456" t="e">
        <f>IF(K1316=0,#REF!,0)</f>
        <v>#REF!</v>
      </c>
    </row>
    <row r="1317" spans="1:12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6"/>
      <c r="L1317" s="456" t="e">
        <f>IF(K1317=0,#REF!,0)</f>
        <v>#REF!</v>
      </c>
    </row>
    <row r="1318" spans="1:12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6"/>
      <c r="L1318" s="456" t="e">
        <f>IF(K1318=0,#REF!,0)</f>
        <v>#REF!</v>
      </c>
    </row>
    <row r="1319" spans="1:12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6"/>
      <c r="L1319" s="456" t="e">
        <f>IF(K1319=0,#REF!,0)</f>
        <v>#REF!</v>
      </c>
    </row>
    <row r="1320" spans="1:12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6"/>
      <c r="L1320" s="456" t="e">
        <f>IF(K1320=0,#REF!,0)</f>
        <v>#REF!</v>
      </c>
    </row>
    <row r="1321" spans="1:12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6"/>
      <c r="L1321" s="456" t="e">
        <f>IF(K1321=0,#REF!,0)</f>
        <v>#REF!</v>
      </c>
    </row>
    <row r="1322" spans="1:12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6"/>
      <c r="L1322" s="456" t="e">
        <f>IF(K1322=0,#REF!,0)</f>
        <v>#REF!</v>
      </c>
    </row>
    <row r="1323" spans="1:12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6"/>
      <c r="L1323" s="456" t="e">
        <f>IF(K1323=0,#REF!,0)</f>
        <v>#REF!</v>
      </c>
    </row>
    <row r="1324" spans="1:12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6"/>
      <c r="L1324" s="456" t="e">
        <f>IF(K1324=0,#REF!,0)</f>
        <v>#REF!</v>
      </c>
    </row>
    <row r="1325" spans="1:12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6"/>
      <c r="L1325" s="456" t="e">
        <f>IF(K1325=0,#REF!,0)</f>
        <v>#REF!</v>
      </c>
    </row>
    <row r="1326" spans="1:12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6"/>
      <c r="L1326" s="456" t="e">
        <f>IF(K1326=0,#REF!,0)</f>
        <v>#REF!</v>
      </c>
    </row>
    <row r="1327" spans="1:12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6"/>
      <c r="L1327" s="456" t="e">
        <f>IF(K1327=0,#REF!,0)</f>
        <v>#REF!</v>
      </c>
    </row>
    <row r="1328" spans="1:12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6"/>
      <c r="L1328" s="456" t="e">
        <f>IF(K1328=0,#REF!,0)</f>
        <v>#REF!</v>
      </c>
    </row>
    <row r="1329" spans="1:12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6"/>
      <c r="L1329" s="456" t="e">
        <f>IF(K1329=0,#REF!,0)</f>
        <v>#REF!</v>
      </c>
    </row>
    <row r="1330" spans="1:12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6"/>
      <c r="L1330" s="456" t="e">
        <f>IF(K1330=0,#REF!,0)</f>
        <v>#REF!</v>
      </c>
    </row>
    <row r="1331" spans="1:12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6"/>
      <c r="L1331" s="456" t="e">
        <f>IF(K1331=0,#REF!,0)</f>
        <v>#REF!</v>
      </c>
    </row>
    <row r="1332" spans="1:12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6"/>
      <c r="L1332" s="456" t="e">
        <f>IF(K1332=0,#REF!,0)</f>
        <v>#REF!</v>
      </c>
    </row>
    <row r="1333" spans="1:12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6">
        <v>3738.068010240796</v>
      </c>
      <c r="L1333" s="456">
        <f>IF(K1333=0,#REF!,0)</f>
        <v>0</v>
      </c>
    </row>
    <row r="1334" spans="1:12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6">
        <v>9306.9670158622557</v>
      </c>
      <c r="L1334" s="456">
        <f>IF(K1334=0,#REF!,0)</f>
        <v>0</v>
      </c>
    </row>
    <row r="1335" spans="1:12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6"/>
      <c r="L1335" s="456" t="e">
        <f>IF(K1335=0,#REF!,0)</f>
        <v>#REF!</v>
      </c>
    </row>
    <row r="1336" spans="1:12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6">
        <v>26735.072037277972</v>
      </c>
      <c r="L1336" s="456">
        <f>IF(K1336=0,#REF!,0)</f>
        <v>0</v>
      </c>
    </row>
    <row r="1337" spans="1:12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6">
        <v>12959.317403223695</v>
      </c>
      <c r="L1337" s="456">
        <f>IF(K1337=0,#REF!,0)</f>
        <v>0</v>
      </c>
    </row>
    <row r="1338" spans="1:12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6"/>
      <c r="L1338" s="456" t="e">
        <f>IF(K1338=0,#REF!,0)</f>
        <v>#REF!</v>
      </c>
    </row>
    <row r="1339" spans="1:12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6"/>
      <c r="L1339" s="456" t="e">
        <f>IF(K1339=0,#REF!,0)</f>
        <v>#REF!</v>
      </c>
    </row>
    <row r="1340" spans="1:12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6"/>
      <c r="L1340" s="456" t="e">
        <f>IF(K1340=0,#REF!,0)</f>
        <v>#REF!</v>
      </c>
    </row>
    <row r="1341" spans="1:12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6"/>
      <c r="L1341" s="456" t="e">
        <f>IF(K1341=0,#REF!,0)</f>
        <v>#REF!</v>
      </c>
    </row>
    <row r="1342" spans="1:12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6"/>
      <c r="L1342" s="456" t="e">
        <f>IF(K1342=0,#REF!,0)</f>
        <v>#REF!</v>
      </c>
    </row>
    <row r="1343" spans="1:12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6"/>
      <c r="L1343" s="456" t="e">
        <f>IF(K1343=0,#REF!,0)</f>
        <v>#REF!</v>
      </c>
    </row>
    <row r="1344" spans="1:12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6"/>
      <c r="L1344" s="456" t="e">
        <f>IF(K1344=0,#REF!,0)</f>
        <v>#REF!</v>
      </c>
    </row>
    <row r="1345" spans="1:12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6"/>
      <c r="L1345" s="456" t="e">
        <f>IF(K1345=0,#REF!,0)</f>
        <v>#REF!</v>
      </c>
    </row>
    <row r="1346" spans="1:12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6"/>
      <c r="L1346" s="456" t="e">
        <f>IF(K1346=0,#REF!,0)</f>
        <v>#REF!</v>
      </c>
    </row>
    <row r="1347" spans="1:12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6"/>
      <c r="L1347" s="456" t="e">
        <f>IF(K1347=0,#REF!,0)</f>
        <v>#REF!</v>
      </c>
    </row>
    <row r="1348" spans="1:12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6"/>
      <c r="L1348" s="456" t="e">
        <f>IF(K1348=0,#REF!,0)</f>
        <v>#REF!</v>
      </c>
    </row>
    <row r="1349" spans="1:12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6"/>
      <c r="L1349" s="456" t="e">
        <f>IF(K1349=0,#REF!,0)</f>
        <v>#REF!</v>
      </c>
    </row>
    <row r="1350" spans="1:12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6"/>
      <c r="L1350" s="456" t="e">
        <f>IF(K1350=0,#REF!,0)</f>
        <v>#REF!</v>
      </c>
    </row>
    <row r="1351" spans="1:12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6"/>
      <c r="L1351" s="456" t="e">
        <f>IF(K1351=0,#REF!,0)</f>
        <v>#REF!</v>
      </c>
    </row>
    <row r="1352" spans="1:12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6"/>
      <c r="L1352" s="456" t="e">
        <f>IF(K1352=0,#REF!,0)</f>
        <v>#REF!</v>
      </c>
    </row>
    <row r="1353" spans="1:12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6"/>
      <c r="L1353" s="456" t="e">
        <f>IF(K1353=0,#REF!,0)</f>
        <v>#REF!</v>
      </c>
    </row>
    <row r="1354" spans="1:12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6"/>
      <c r="L1354" s="456" t="e">
        <f>IF(K1354=0,#REF!,0)</f>
        <v>#REF!</v>
      </c>
    </row>
    <row r="1355" spans="1:12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6"/>
      <c r="L1355" s="456" t="e">
        <f>IF(K1355=0,#REF!,0)</f>
        <v>#REF!</v>
      </c>
    </row>
    <row r="1356" spans="1:12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6"/>
      <c r="L1356" s="456" t="e">
        <f>IF(K1356=0,#REF!,0)</f>
        <v>#REF!</v>
      </c>
    </row>
    <row r="1357" spans="1:12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6"/>
      <c r="L1357" s="456" t="e">
        <f>IF(K1357=0,#REF!,0)</f>
        <v>#REF!</v>
      </c>
    </row>
    <row r="1358" spans="1:12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6">
        <v>4982.0377145069433</v>
      </c>
      <c r="L1358" s="456">
        <f>IF(K1358=0,#REF!,0)</f>
        <v>0</v>
      </c>
    </row>
    <row r="1359" spans="1:12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6">
        <v>24806.12722476097</v>
      </c>
      <c r="L1359" s="456">
        <f>IF(K1359=0,#REF!,0)</f>
        <v>0</v>
      </c>
    </row>
    <row r="1360" spans="1:12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6"/>
      <c r="L1360" s="456" t="e">
        <f>IF(K1360=0,#REF!,0)</f>
        <v>#REF!</v>
      </c>
    </row>
    <row r="1361" spans="1:12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6">
        <v>9302.2997877843263</v>
      </c>
      <c r="L1361" s="456">
        <f>IF(K1361=0,#REF!,0)</f>
        <v>0</v>
      </c>
    </row>
    <row r="1362" spans="1:12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6"/>
      <c r="L1362" s="456" t="e">
        <f>IF(K1362=0,#REF!,0)</f>
        <v>#REF!</v>
      </c>
    </row>
    <row r="1363" spans="1:12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6"/>
      <c r="L1363" s="456" t="e">
        <f>IF(K1363=0,#REF!,0)</f>
        <v>#REF!</v>
      </c>
    </row>
    <row r="1364" spans="1:12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6"/>
      <c r="L1364" s="456" t="e">
        <f>IF(K1364=0,#REF!,0)</f>
        <v>#REF!</v>
      </c>
    </row>
    <row r="1365" spans="1:12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6"/>
      <c r="L1365" s="456" t="e">
        <f>IF(K1365=0,#REF!,0)</f>
        <v>#REF!</v>
      </c>
    </row>
    <row r="1366" spans="1:12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6"/>
      <c r="L1366" s="456" t="e">
        <f>IF(K1366=0,#REF!,0)</f>
        <v>#REF!</v>
      </c>
    </row>
    <row r="1367" spans="1:12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6"/>
      <c r="L1367" s="456" t="e">
        <f>IF(K1367=0,#REF!,0)</f>
        <v>#REF!</v>
      </c>
    </row>
    <row r="1368" spans="1:12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6"/>
      <c r="L1368" s="456" t="e">
        <f>IF(K1368=0,#REF!,0)</f>
        <v>#REF!</v>
      </c>
    </row>
    <row r="1369" spans="1:12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6"/>
      <c r="L1369" s="456" t="e">
        <f>IF(K1369=0,#REF!,0)</f>
        <v>#REF!</v>
      </c>
    </row>
    <row r="1370" spans="1:12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6"/>
      <c r="L1370" s="456" t="e">
        <f>IF(K1370=0,#REF!,0)</f>
        <v>#REF!</v>
      </c>
    </row>
    <row r="1371" spans="1:12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6"/>
      <c r="L1371" s="456" t="e">
        <f>IF(K1371=0,#REF!,0)</f>
        <v>#REF!</v>
      </c>
    </row>
    <row r="1372" spans="1:12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6"/>
      <c r="L1372" s="456" t="e">
        <f>IF(K1372=0,#REF!,0)</f>
        <v>#REF!</v>
      </c>
    </row>
    <row r="1373" spans="1:12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6"/>
      <c r="L1373" s="456" t="e">
        <f>IF(K1373=0,#REF!,0)</f>
        <v>#REF!</v>
      </c>
    </row>
    <row r="1374" spans="1:12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6"/>
      <c r="L1374" s="456" t="e">
        <f>IF(K1374=0,#REF!,0)</f>
        <v>#REF!</v>
      </c>
    </row>
    <row r="1375" spans="1:12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6"/>
      <c r="L1375" s="456" t="e">
        <f>IF(K1375=0,#REF!,0)</f>
        <v>#REF!</v>
      </c>
    </row>
    <row r="1376" spans="1:12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6"/>
      <c r="L1376" s="456" t="e">
        <f>IF(K1376=0,#REF!,0)</f>
        <v>#REF!</v>
      </c>
    </row>
    <row r="1377" spans="1:12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6"/>
      <c r="L1377" s="456" t="e">
        <f>IF(K1377=0,#REF!,0)</f>
        <v>#REF!</v>
      </c>
    </row>
    <row r="1378" spans="1:12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6"/>
      <c r="L1378" s="456" t="e">
        <f>IF(K1378=0,#REF!,0)</f>
        <v>#REF!</v>
      </c>
    </row>
    <row r="1379" spans="1:12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6"/>
      <c r="L1379" s="456" t="e">
        <f>IF(K1379=0,#REF!,0)</f>
        <v>#REF!</v>
      </c>
    </row>
    <row r="1380" spans="1:12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6"/>
      <c r="L1380" s="456" t="e">
        <f>IF(K1380=0,#REF!,0)</f>
        <v>#REF!</v>
      </c>
    </row>
    <row r="1381" spans="1:12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6"/>
      <c r="L1381" s="456" t="e">
        <f>IF(K1381=0,#REF!,0)</f>
        <v>#REF!</v>
      </c>
    </row>
    <row r="1382" spans="1:12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6"/>
      <c r="L1382" s="456" t="e">
        <f>IF(K1382=0,#REF!,0)</f>
        <v>#REF!</v>
      </c>
    </row>
    <row r="1383" spans="1:12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6"/>
      <c r="L1383" s="456" t="e">
        <f>IF(K1383=0,#REF!,0)</f>
        <v>#REF!</v>
      </c>
    </row>
    <row r="1384" spans="1:12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6"/>
      <c r="L1384" s="456" t="e">
        <f>IF(K1384=0,#REF!,0)</f>
        <v>#REF!</v>
      </c>
    </row>
    <row r="1385" spans="1:12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6">
        <v>3444.142397661798</v>
      </c>
      <c r="L1385" s="456">
        <f>IF(K1385=0,#REF!,0)</f>
        <v>0</v>
      </c>
    </row>
    <row r="1386" spans="1:12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6"/>
      <c r="L1386" s="456" t="e">
        <f>IF(K1386=0,#REF!,0)</f>
        <v>#REF!</v>
      </c>
    </row>
    <row r="1387" spans="1:12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6"/>
      <c r="L1387" s="456" t="e">
        <f>IF(K1387=0,#REF!,0)</f>
        <v>#REF!</v>
      </c>
    </row>
    <row r="1388" spans="1:12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6"/>
      <c r="L1388" s="456" t="e">
        <f>IF(K1388=0,#REF!,0)</f>
        <v>#REF!</v>
      </c>
    </row>
    <row r="1389" spans="1:12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6"/>
      <c r="L1389" s="456" t="e">
        <f>IF(K1389=0,#REF!,0)</f>
        <v>#REF!</v>
      </c>
    </row>
    <row r="1390" spans="1:12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6"/>
      <c r="L1390" s="456" t="e">
        <f>IF(K1390=0,#REF!,0)</f>
        <v>#REF!</v>
      </c>
    </row>
    <row r="1391" spans="1:12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6"/>
      <c r="L1391" s="456" t="e">
        <f>IF(K1391=0,#REF!,0)</f>
        <v>#REF!</v>
      </c>
    </row>
    <row r="1392" spans="1:12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6"/>
      <c r="L1392" s="456" t="e">
        <f>IF(K1392=0,#REF!,0)</f>
        <v>#REF!</v>
      </c>
    </row>
    <row r="1393" spans="1:12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6"/>
      <c r="L1393" s="456" t="e">
        <f>IF(K1393=0,#REF!,0)</f>
        <v>#REF!</v>
      </c>
    </row>
    <row r="1394" spans="1:12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6"/>
      <c r="L1394" s="456" t="e">
        <f>IF(K1394=0,#REF!,0)</f>
        <v>#REF!</v>
      </c>
    </row>
    <row r="1395" spans="1:12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6"/>
      <c r="L1395" s="456" t="e">
        <f>IF(K1395=0,#REF!,0)</f>
        <v>#REF!</v>
      </c>
    </row>
    <row r="1396" spans="1:12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6"/>
      <c r="L1396" s="456" t="e">
        <f>IF(K1396=0,#REF!,0)</f>
        <v>#REF!</v>
      </c>
    </row>
    <row r="1397" spans="1:12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6"/>
      <c r="L1397" s="456" t="e">
        <f>IF(K1397=0,#REF!,0)</f>
        <v>#REF!</v>
      </c>
    </row>
    <row r="1398" spans="1:12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6"/>
      <c r="L1398" s="456" t="e">
        <f>IF(K1398=0,#REF!,0)</f>
        <v>#REF!</v>
      </c>
    </row>
    <row r="1399" spans="1:12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6"/>
      <c r="L1399" s="456" t="e">
        <f>IF(K1399=0,#REF!,0)</f>
        <v>#REF!</v>
      </c>
    </row>
    <row r="1400" spans="1:12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6"/>
      <c r="L1400" s="456" t="e">
        <f>IF(K1400=0,#REF!,0)</f>
        <v>#REF!</v>
      </c>
    </row>
    <row r="1401" spans="1:12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6"/>
      <c r="L1401" s="456" t="e">
        <f>IF(K1401=0,#REF!,0)</f>
        <v>#REF!</v>
      </c>
    </row>
    <row r="1402" spans="1:12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6"/>
      <c r="L1402" s="456" t="e">
        <f>IF(K1402=0,#REF!,0)</f>
        <v>#REF!</v>
      </c>
    </row>
    <row r="1403" spans="1:12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6"/>
      <c r="L1403" s="456" t="e">
        <f>IF(K1403=0,#REF!,0)</f>
        <v>#REF!</v>
      </c>
    </row>
    <row r="1404" spans="1:12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6"/>
      <c r="L1404" s="456" t="e">
        <f>IF(K1404=0,#REF!,0)</f>
        <v>#REF!</v>
      </c>
    </row>
    <row r="1405" spans="1:12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6"/>
      <c r="L1405" s="456" t="e">
        <f>IF(K1405=0,#REF!,0)</f>
        <v>#REF!</v>
      </c>
    </row>
    <row r="1406" spans="1:12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6">
        <v>11780.91260975136</v>
      </c>
      <c r="L1406" s="456">
        <f>IF(K1406=0,#REF!,0)</f>
        <v>0</v>
      </c>
    </row>
    <row r="1407" spans="1:12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6"/>
      <c r="L1407" s="456" t="e">
        <f>IF(K1407=0,#REF!,0)</f>
        <v>#REF!</v>
      </c>
    </row>
    <row r="1408" spans="1:12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6">
        <v>9012.2075657223104</v>
      </c>
      <c r="L1408" s="456">
        <f>IF(K1408=0,#REF!,0)</f>
        <v>0</v>
      </c>
    </row>
    <row r="1409" spans="1:12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6">
        <v>8774.6640840354321</v>
      </c>
      <c r="L1409" s="456">
        <f>IF(K1409=0,#REF!,0)</f>
        <v>0</v>
      </c>
    </row>
    <row r="1410" spans="1:12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6"/>
      <c r="L1410" s="456" t="e">
        <f>IF(K1410=0,#REF!,0)</f>
        <v>#REF!</v>
      </c>
    </row>
    <row r="1411" spans="1:12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6"/>
      <c r="L1411" s="456" t="e">
        <f>IF(K1411=0,#REF!,0)</f>
        <v>#REF!</v>
      </c>
    </row>
    <row r="1412" spans="1:12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6"/>
      <c r="L1412" s="456" t="e">
        <f>IF(K1412=0,#REF!,0)</f>
        <v>#REF!</v>
      </c>
    </row>
    <row r="1413" spans="1:12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6"/>
      <c r="L1413" s="456" t="e">
        <f>IF(K1413=0,#REF!,0)</f>
        <v>#REF!</v>
      </c>
    </row>
    <row r="1414" spans="1:12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6"/>
      <c r="L1414" s="456" t="e">
        <f>IF(K1414=0,#REF!,0)</f>
        <v>#REF!</v>
      </c>
    </row>
    <row r="1415" spans="1:12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6"/>
      <c r="L1415" s="456" t="e">
        <f>IF(K1415=0,#REF!,0)</f>
        <v>#REF!</v>
      </c>
    </row>
    <row r="1416" spans="1:12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6"/>
      <c r="L1416" s="456" t="e">
        <f>IF(K1416=0,#REF!,0)</f>
        <v>#REF!</v>
      </c>
    </row>
    <row r="1417" spans="1:12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6"/>
      <c r="L1417" s="456" t="e">
        <f>IF(K1417=0,#REF!,0)</f>
        <v>#REF!</v>
      </c>
    </row>
    <row r="1418" spans="1:12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6"/>
      <c r="L1418" s="456" t="e">
        <f>IF(K1418=0,#REF!,0)</f>
        <v>#REF!</v>
      </c>
    </row>
    <row r="1419" spans="1:12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6"/>
      <c r="L1419" s="456" t="e">
        <f>IF(K1419=0,#REF!,0)</f>
        <v>#REF!</v>
      </c>
    </row>
    <row r="1420" spans="1:12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6"/>
      <c r="L1420" s="456" t="e">
        <f>IF(K1420=0,#REF!,0)</f>
        <v>#REF!</v>
      </c>
    </row>
    <row r="1421" spans="1:12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6"/>
      <c r="L1421" s="456" t="e">
        <f>IF(K1421=0,#REF!,0)</f>
        <v>#REF!</v>
      </c>
    </row>
    <row r="1422" spans="1:12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6"/>
      <c r="L1422" s="456" t="e">
        <f>IF(K1422=0,#REF!,0)</f>
        <v>#REF!</v>
      </c>
    </row>
    <row r="1423" spans="1:12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6"/>
      <c r="L1423" s="456" t="e">
        <f>IF(K1423=0,#REF!,0)</f>
        <v>#REF!</v>
      </c>
    </row>
    <row r="1424" spans="1:12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6"/>
      <c r="L1424" s="456" t="e">
        <f>IF(K1424=0,#REF!,0)</f>
        <v>#REF!</v>
      </c>
    </row>
    <row r="1425" spans="1:12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6"/>
      <c r="L1425" s="456" t="e">
        <f>IF(K1425=0,#REF!,0)</f>
        <v>#REF!</v>
      </c>
    </row>
    <row r="1426" spans="1:12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6"/>
      <c r="L1426" s="456" t="e">
        <f>IF(K1426=0,#REF!,0)</f>
        <v>#REF!</v>
      </c>
    </row>
    <row r="1427" spans="1:12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6"/>
      <c r="L1427" s="456" t="e">
        <f>IF(K1427=0,#REF!,0)</f>
        <v>#REF!</v>
      </c>
    </row>
    <row r="1428" spans="1:12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6"/>
      <c r="L1428" s="456" t="e">
        <f>IF(K1428=0,#REF!,0)</f>
        <v>#REF!</v>
      </c>
    </row>
    <row r="1429" spans="1:12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6"/>
      <c r="L1429" s="456" t="e">
        <f>IF(K1429=0,#REF!,0)</f>
        <v>#REF!</v>
      </c>
    </row>
    <row r="1430" spans="1:12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6"/>
      <c r="L1430" s="456" t="e">
        <f>IF(K1430=0,#REF!,0)</f>
        <v>#REF!</v>
      </c>
    </row>
    <row r="1431" spans="1:12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6"/>
      <c r="L1431" s="456" t="e">
        <f>IF(K1431=0,#REF!,0)</f>
        <v>#REF!</v>
      </c>
    </row>
    <row r="1432" spans="1:12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6"/>
      <c r="L1432" s="456" t="e">
        <f>IF(K1432=0,#REF!,0)</f>
        <v>#REF!</v>
      </c>
    </row>
    <row r="1433" spans="1:12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6"/>
      <c r="L1433" s="456" t="e">
        <f>IF(K1433=0,#REF!,0)</f>
        <v>#REF!</v>
      </c>
    </row>
    <row r="1434" spans="1:12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6"/>
      <c r="L1434" s="456" t="e">
        <f>IF(K1434=0,#REF!,0)</f>
        <v>#REF!</v>
      </c>
    </row>
    <row r="1435" spans="1:12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6"/>
      <c r="L1435" s="456" t="e">
        <f>IF(K1435=0,#REF!,0)</f>
        <v>#REF!</v>
      </c>
    </row>
    <row r="1436" spans="1:12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6"/>
      <c r="L1436" s="456" t="e">
        <f>IF(K1436=0,#REF!,0)</f>
        <v>#REF!</v>
      </c>
    </row>
    <row r="1437" spans="1:12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6"/>
      <c r="L1437" s="456" t="e">
        <f>IF(K1437=0,#REF!,0)</f>
        <v>#REF!</v>
      </c>
    </row>
    <row r="1438" spans="1:12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6"/>
      <c r="L1438" s="456" t="e">
        <f>IF(K1438=0,#REF!,0)</f>
        <v>#REF!</v>
      </c>
    </row>
    <row r="1439" spans="1:12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6"/>
      <c r="L1439" s="456" t="e">
        <f>IF(K1439=0,#REF!,0)</f>
        <v>#REF!</v>
      </c>
    </row>
    <row r="1440" spans="1:12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6"/>
      <c r="L1440" s="456" t="e">
        <f>IF(K1440=0,#REF!,0)</f>
        <v>#REF!</v>
      </c>
    </row>
    <row r="1441" spans="1:12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6"/>
      <c r="L1441" s="456" t="e">
        <f>IF(K1441=0,#REF!,0)</f>
        <v>#REF!</v>
      </c>
    </row>
    <row r="1442" spans="1:12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6"/>
      <c r="L1442" s="456" t="e">
        <f>IF(K1442=0,#REF!,0)</f>
        <v>#REF!</v>
      </c>
    </row>
    <row r="1443" spans="1:12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6"/>
      <c r="L1443" s="456" t="e">
        <f>IF(K1443=0,#REF!,0)</f>
        <v>#REF!</v>
      </c>
    </row>
    <row r="1444" spans="1:12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6"/>
      <c r="L1444" s="456" t="e">
        <f>IF(K1444=0,#REF!,0)</f>
        <v>#REF!</v>
      </c>
    </row>
    <row r="1445" spans="1:12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6"/>
      <c r="L1445" s="456" t="e">
        <f>IF(K1445=0,#REF!,0)</f>
        <v>#REF!</v>
      </c>
    </row>
    <row r="1446" spans="1:12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6"/>
      <c r="L1446" s="456" t="e">
        <f>IF(K1446=0,#REF!,0)</f>
        <v>#REF!</v>
      </c>
    </row>
    <row r="1447" spans="1:12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6"/>
      <c r="L1447" s="456" t="e">
        <f>IF(K1447=0,#REF!,0)</f>
        <v>#REF!</v>
      </c>
    </row>
    <row r="1448" spans="1:12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6"/>
      <c r="L1448" s="456" t="e">
        <f>IF(K1448=0,#REF!,0)</f>
        <v>#REF!</v>
      </c>
    </row>
    <row r="1449" spans="1:12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6"/>
      <c r="L1449" s="456" t="e">
        <f>IF(K1449=0,#REF!,0)</f>
        <v>#REF!</v>
      </c>
    </row>
    <row r="1450" spans="1:12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6"/>
      <c r="L1450" s="456" t="e">
        <f>IF(K1450=0,#REF!,0)</f>
        <v>#REF!</v>
      </c>
    </row>
    <row r="1451" spans="1:12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6"/>
      <c r="L1451" s="456" t="e">
        <f>IF(K1451=0,#REF!,0)</f>
        <v>#REF!</v>
      </c>
    </row>
    <row r="1452" spans="1:12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6"/>
      <c r="L1452" s="456" t="e">
        <f>IF(K1452=0,#REF!,0)</f>
        <v>#REF!</v>
      </c>
    </row>
    <row r="1453" spans="1:12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6"/>
      <c r="L1453" s="456" t="e">
        <f>IF(K1453=0,#REF!,0)</f>
        <v>#REF!</v>
      </c>
    </row>
    <row r="1454" spans="1:12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6"/>
      <c r="L1454" s="456" t="e">
        <f>IF(K1454=0,#REF!,0)</f>
        <v>#REF!</v>
      </c>
    </row>
    <row r="1455" spans="1:12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6"/>
      <c r="L1455" s="456" t="e">
        <f>IF(K1455=0,#REF!,0)</f>
        <v>#REF!</v>
      </c>
    </row>
    <row r="1456" spans="1:12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6"/>
      <c r="L1456" s="456" t="e">
        <f>IF(K1456=0,#REF!,0)</f>
        <v>#REF!</v>
      </c>
    </row>
    <row r="1457" spans="1:12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6"/>
      <c r="L1457" s="456" t="e">
        <f>IF(K1457=0,#REF!,0)</f>
        <v>#REF!</v>
      </c>
    </row>
    <row r="1458" spans="1:12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6"/>
      <c r="L1458" s="456" t="e">
        <f>IF(K1458=0,#REF!,0)</f>
        <v>#REF!</v>
      </c>
    </row>
    <row r="1459" spans="1:12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6"/>
      <c r="L1459" s="456" t="e">
        <f>IF(K1459=0,#REF!,0)</f>
        <v>#REF!</v>
      </c>
    </row>
    <row r="1460" spans="1:12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6"/>
      <c r="L1460" s="456" t="e">
        <f>IF(K1460=0,#REF!,0)</f>
        <v>#REF!</v>
      </c>
    </row>
    <row r="1461" spans="1:12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6"/>
      <c r="L1461" s="456" t="e">
        <f>IF(K1461=0,#REF!,0)</f>
        <v>#REF!</v>
      </c>
    </row>
    <row r="1462" spans="1:12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6"/>
      <c r="L1462" s="456" t="e">
        <f>IF(K1462=0,#REF!,0)</f>
        <v>#REF!</v>
      </c>
    </row>
    <row r="1463" spans="1:12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6"/>
      <c r="L1463" s="456" t="e">
        <f>IF(K1463=0,#REF!,0)</f>
        <v>#REF!</v>
      </c>
    </row>
    <row r="1464" spans="1:12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6"/>
      <c r="L1464" s="456" t="e">
        <f>IF(K1464=0,#REF!,0)</f>
        <v>#REF!</v>
      </c>
    </row>
    <row r="1465" spans="1:12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6"/>
      <c r="L1465" s="456" t="e">
        <f>IF(K1465=0,#REF!,0)</f>
        <v>#REF!</v>
      </c>
    </row>
    <row r="1466" spans="1:12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6"/>
      <c r="L1466" s="456" t="e">
        <f>IF(K1466=0,#REF!,0)</f>
        <v>#REF!</v>
      </c>
    </row>
    <row r="1467" spans="1:12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6"/>
      <c r="L1467" s="456" t="e">
        <f>IF(K1467=0,#REF!,0)</f>
        <v>#REF!</v>
      </c>
    </row>
    <row r="1468" spans="1:12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6"/>
      <c r="L1468" s="456" t="e">
        <f>IF(K1468=0,#REF!,0)</f>
        <v>#REF!</v>
      </c>
    </row>
    <row r="1469" spans="1:12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6"/>
      <c r="L1469" s="456" t="e">
        <f>IF(K1469=0,#REF!,0)</f>
        <v>#REF!</v>
      </c>
    </row>
    <row r="1470" spans="1:12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6"/>
      <c r="L1470" s="456" t="e">
        <f>IF(K1470=0,#REF!,0)</f>
        <v>#REF!</v>
      </c>
    </row>
    <row r="1471" spans="1:12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6"/>
      <c r="L1471" s="456" t="e">
        <f>IF(K1471=0,#REF!,0)</f>
        <v>#REF!</v>
      </c>
    </row>
    <row r="1472" spans="1:12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6"/>
      <c r="L1472" s="456" t="e">
        <f>IF(K1472=0,#REF!,0)</f>
        <v>#REF!</v>
      </c>
    </row>
    <row r="1473" spans="1:12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6"/>
      <c r="L1473" s="456" t="e">
        <f>IF(K1473=0,#REF!,0)</f>
        <v>#REF!</v>
      </c>
    </row>
    <row r="1474" spans="1:12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6"/>
      <c r="L1474" s="456" t="e">
        <f>IF(K1474=0,#REF!,0)</f>
        <v>#REF!</v>
      </c>
    </row>
    <row r="1475" spans="1:12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6"/>
      <c r="L1475" s="456" t="e">
        <f>IF(K1475=0,#REF!,0)</f>
        <v>#REF!</v>
      </c>
    </row>
    <row r="1476" spans="1:12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6"/>
      <c r="L1476" s="456" t="e">
        <f>IF(K1476=0,#REF!,0)</f>
        <v>#REF!</v>
      </c>
    </row>
    <row r="1477" spans="1:12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6">
        <v>4373.0209518858155</v>
      </c>
      <c r="L1477" s="456">
        <f>IF(K1477=0,#REF!,0)</f>
        <v>0</v>
      </c>
    </row>
    <row r="1478" spans="1:12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6">
        <v>12907.516289015286</v>
      </c>
      <c r="L1478" s="456">
        <f>IF(K1478=0,#REF!,0)</f>
        <v>0</v>
      </c>
    </row>
    <row r="1479" spans="1:12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6"/>
      <c r="L1479" s="456" t="e">
        <f>IF(K1479=0,#REF!,0)</f>
        <v>#REF!</v>
      </c>
    </row>
    <row r="1480" spans="1:12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6">
        <v>18699.796726940316</v>
      </c>
      <c r="L1480" s="456">
        <f>IF(K1480=0,#REF!,0)</f>
        <v>0</v>
      </c>
    </row>
    <row r="1481" spans="1:12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6">
        <v>12797.509141767498</v>
      </c>
      <c r="L1481" s="456">
        <f>IF(K1481=0,#REF!,0)</f>
        <v>0</v>
      </c>
    </row>
    <row r="1482" spans="1:12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6"/>
      <c r="L1482" s="456" t="e">
        <f>IF(K1482=0,#REF!,0)</f>
        <v>#REF!</v>
      </c>
    </row>
    <row r="1483" spans="1:12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6"/>
      <c r="L1483" s="456" t="e">
        <f>IF(K1483=0,#REF!,0)</f>
        <v>#REF!</v>
      </c>
    </row>
    <row r="1484" spans="1:12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6"/>
      <c r="L1484" s="456" t="e">
        <f>IF(K1484=0,#REF!,0)</f>
        <v>#REF!</v>
      </c>
    </row>
    <row r="1485" spans="1:12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6"/>
      <c r="L1485" s="456" t="e">
        <f>IF(K1485=0,#REF!,0)</f>
        <v>#REF!</v>
      </c>
    </row>
    <row r="1486" spans="1:12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6"/>
      <c r="L1486" s="456" t="e">
        <f>IF(K1486=0,#REF!,0)</f>
        <v>#REF!</v>
      </c>
    </row>
    <row r="1487" spans="1:12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6"/>
      <c r="L1487" s="456" t="e">
        <f>IF(K1487=0,#REF!,0)</f>
        <v>#REF!</v>
      </c>
    </row>
    <row r="1488" spans="1:12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6"/>
      <c r="L1488" s="456" t="e">
        <f>IF(K1488=0,#REF!,0)</f>
        <v>#REF!</v>
      </c>
    </row>
    <row r="1489" spans="1:12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6"/>
      <c r="L1489" s="456" t="e">
        <f>IF(K1489=0,#REF!,0)</f>
        <v>#REF!</v>
      </c>
    </row>
    <row r="1490" spans="1:12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6"/>
      <c r="L1490" s="456" t="e">
        <f>IF(K1490=0,#REF!,0)</f>
        <v>#REF!</v>
      </c>
    </row>
    <row r="1491" spans="1:12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6"/>
      <c r="L1491" s="456" t="e">
        <f>IF(K1491=0,#REF!,0)</f>
        <v>#REF!</v>
      </c>
    </row>
    <row r="1492" spans="1:12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6"/>
      <c r="L1492" s="456" t="e">
        <f>IF(K1492=0,#REF!,0)</f>
        <v>#REF!</v>
      </c>
    </row>
    <row r="1493" spans="1:12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6"/>
      <c r="L1493" s="456" t="e">
        <f>IF(K1493=0,#REF!,0)</f>
        <v>#REF!</v>
      </c>
    </row>
    <row r="1494" spans="1:12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6"/>
      <c r="L1494" s="456" t="e">
        <f>IF(K1494=0,#REF!,0)</f>
        <v>#REF!</v>
      </c>
    </row>
    <row r="1495" spans="1:12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6"/>
      <c r="L1495" s="456" t="e">
        <f>IF(K1495=0,#REF!,0)</f>
        <v>#REF!</v>
      </c>
    </row>
    <row r="1496" spans="1:12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6"/>
      <c r="L1496" s="456" t="e">
        <f>IF(K1496=0,#REF!,0)</f>
        <v>#REF!</v>
      </c>
    </row>
    <row r="1497" spans="1:12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6"/>
      <c r="L1497" s="456" t="e">
        <f>IF(K1497=0,#REF!,0)</f>
        <v>#REF!</v>
      </c>
    </row>
    <row r="1498" spans="1:12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6"/>
      <c r="L1498" s="456" t="e">
        <f>IF(K1498=0,#REF!,0)</f>
        <v>#REF!</v>
      </c>
    </row>
    <row r="1499" spans="1:12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6"/>
      <c r="L1499" s="456" t="e">
        <f>IF(K1499=0,#REF!,0)</f>
        <v>#REF!</v>
      </c>
    </row>
    <row r="1500" spans="1:12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6"/>
      <c r="L1500" s="456" t="e">
        <f>IF(K1500=0,#REF!,0)</f>
        <v>#REF!</v>
      </c>
    </row>
    <row r="1501" spans="1:12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6">
        <v>3071.3742316896423</v>
      </c>
      <c r="L1501" s="456">
        <f>IF(K1501=0,#REF!,0)</f>
        <v>0</v>
      </c>
    </row>
    <row r="1502" spans="1:12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6">
        <v>25006.82986893467</v>
      </c>
      <c r="L1502" s="456">
        <f>IF(K1502=0,#REF!,0)</f>
        <v>0</v>
      </c>
    </row>
    <row r="1503" spans="1:12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6">
        <v>6048.4432102759392</v>
      </c>
      <c r="L1503" s="456">
        <f>IF(K1503=0,#REF!,0)</f>
        <v>0</v>
      </c>
    </row>
    <row r="1504" spans="1:12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6">
        <v>24830.30828754677</v>
      </c>
      <c r="L1504" s="456">
        <f>IF(K1504=0,#REF!,0)</f>
        <v>0</v>
      </c>
    </row>
    <row r="1505" spans="1:12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6">
        <v>12987.587655061227</v>
      </c>
      <c r="L1505" s="456">
        <f>IF(K1505=0,#REF!,0)</f>
        <v>0</v>
      </c>
    </row>
    <row r="1506" spans="1:12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6">
        <v>4237.1260207068153</v>
      </c>
      <c r="L1506" s="456">
        <f>IF(K1506=0,#REF!,0)</f>
        <v>0</v>
      </c>
    </row>
    <row r="1507" spans="1:12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6"/>
      <c r="L1507" s="456" t="e">
        <f>IF(K1507=0,#REF!,0)</f>
        <v>#REF!</v>
      </c>
    </row>
    <row r="1508" spans="1:12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6"/>
      <c r="L1508" s="456" t="e">
        <f>IF(K1508=0,#REF!,0)</f>
        <v>#REF!</v>
      </c>
    </row>
    <row r="1509" spans="1:12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6"/>
      <c r="L1509" s="456" t="e">
        <f>IF(K1509=0,#REF!,0)</f>
        <v>#REF!</v>
      </c>
    </row>
    <row r="1510" spans="1:12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6"/>
      <c r="L1510" s="456" t="e">
        <f>IF(K1510=0,#REF!,0)</f>
        <v>#REF!</v>
      </c>
    </row>
    <row r="1511" spans="1:12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6"/>
      <c r="L1511" s="456" t="e">
        <f>IF(K1511=0,#REF!,0)</f>
        <v>#REF!</v>
      </c>
    </row>
    <row r="1512" spans="1:12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6"/>
      <c r="L1512" s="456" t="e">
        <f>IF(K1512=0,#REF!,0)</f>
        <v>#REF!</v>
      </c>
    </row>
    <row r="1513" spans="1:12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6"/>
      <c r="L1513" s="456" t="e">
        <f>IF(K1513=0,#REF!,0)</f>
        <v>#REF!</v>
      </c>
    </row>
    <row r="1514" spans="1:12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6"/>
      <c r="L1514" s="456" t="e">
        <f>IF(K1514=0,#REF!,0)</f>
        <v>#REF!</v>
      </c>
    </row>
    <row r="1515" spans="1:12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6"/>
      <c r="L1515" s="456" t="e">
        <f>IF(K1515=0,#REF!,0)</f>
        <v>#REF!</v>
      </c>
    </row>
    <row r="1516" spans="1:12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6"/>
      <c r="L1516" s="456" t="e">
        <f>IF(K1516=0,#REF!,0)</f>
        <v>#REF!</v>
      </c>
    </row>
    <row r="1517" spans="1:12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6"/>
      <c r="L1517" s="456" t="e">
        <f>IF(K1517=0,#REF!,0)</f>
        <v>#REF!</v>
      </c>
    </row>
    <row r="1518" spans="1:12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6"/>
      <c r="L1518" s="456" t="e">
        <f>IF(K1518=0,#REF!,0)</f>
        <v>#REF!</v>
      </c>
    </row>
    <row r="1519" spans="1:12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6"/>
      <c r="L1519" s="456" t="e">
        <f>IF(K1519=0,#REF!,0)</f>
        <v>#REF!</v>
      </c>
    </row>
    <row r="1520" spans="1:12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6"/>
      <c r="L1520" s="456" t="e">
        <f>IF(K1520=0,#REF!,0)</f>
        <v>#REF!</v>
      </c>
    </row>
    <row r="1521" spans="1:12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6"/>
      <c r="L1521" s="456" t="e">
        <f>IF(K1521=0,#REF!,0)</f>
        <v>#REF!</v>
      </c>
    </row>
    <row r="1522" spans="1:12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6"/>
      <c r="L1522" s="456" t="e">
        <f>IF(K1522=0,#REF!,0)</f>
        <v>#REF!</v>
      </c>
    </row>
    <row r="1523" spans="1:12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6"/>
      <c r="L1523" s="456" t="e">
        <f>IF(K1523=0,#REF!,0)</f>
        <v>#REF!</v>
      </c>
    </row>
    <row r="1524" spans="1:12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6"/>
      <c r="L1524" s="456" t="e">
        <f>IF(K1524=0,#REF!,0)</f>
        <v>#REF!</v>
      </c>
    </row>
    <row r="1525" spans="1:12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6"/>
      <c r="L1525" s="456" t="e">
        <f>IF(K1525=0,#REF!,0)</f>
        <v>#REF!</v>
      </c>
    </row>
    <row r="1526" spans="1:12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6"/>
      <c r="L1526" s="456" t="e">
        <f>IF(K1526=0,#REF!,0)</f>
        <v>#REF!</v>
      </c>
    </row>
    <row r="1527" spans="1:12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6">
        <v>4198.0136015388725</v>
      </c>
      <c r="L1527" s="456">
        <f>IF(K1527=0,#REF!,0)</f>
        <v>0</v>
      </c>
    </row>
    <row r="1528" spans="1:12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6"/>
      <c r="L1528" s="456" t="e">
        <f>IF(K1528=0,#REF!,0)</f>
        <v>#REF!</v>
      </c>
    </row>
    <row r="1529" spans="1:12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6"/>
      <c r="L1529" s="456" t="e">
        <f>IF(K1529=0,#REF!,0)</f>
        <v>#REF!</v>
      </c>
    </row>
    <row r="1530" spans="1:12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6"/>
      <c r="L1530" s="456" t="e">
        <f>IF(K1530=0,#REF!,0)</f>
        <v>#REF!</v>
      </c>
    </row>
    <row r="1531" spans="1:12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6"/>
      <c r="L1531" s="456" t="e">
        <f>IF(K1531=0,#REF!,0)</f>
        <v>#REF!</v>
      </c>
    </row>
    <row r="1532" spans="1:12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6"/>
      <c r="L1532" s="456" t="e">
        <f>IF(K1532=0,#REF!,0)</f>
        <v>#REF!</v>
      </c>
    </row>
    <row r="1533" spans="1:12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6"/>
      <c r="L1533" s="456" t="e">
        <f>IF(K1533=0,#REF!,0)</f>
        <v>#REF!</v>
      </c>
    </row>
    <row r="1534" spans="1:12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6"/>
      <c r="L1534" s="456" t="e">
        <f>IF(K1534=0,#REF!,0)</f>
        <v>#REF!</v>
      </c>
    </row>
    <row r="1535" spans="1:12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6"/>
      <c r="L1535" s="456" t="e">
        <f>IF(K1535=0,#REF!,0)</f>
        <v>#REF!</v>
      </c>
    </row>
    <row r="1536" spans="1:12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6"/>
      <c r="L1536" s="456" t="e">
        <f>IF(K1536=0,#REF!,0)</f>
        <v>#REF!</v>
      </c>
    </row>
    <row r="1537" spans="1:12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6"/>
      <c r="L1537" s="456" t="e">
        <f>IF(K1537=0,#REF!,0)</f>
        <v>#REF!</v>
      </c>
    </row>
    <row r="1538" spans="1:12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6"/>
      <c r="L1538" s="456" t="e">
        <f>IF(K1538=0,#REF!,0)</f>
        <v>#REF!</v>
      </c>
    </row>
    <row r="1539" spans="1:12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6"/>
      <c r="L1539" s="456" t="e">
        <f>IF(K1539=0,#REF!,0)</f>
        <v>#REF!</v>
      </c>
    </row>
    <row r="1540" spans="1:12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6"/>
      <c r="L1540" s="456" t="e">
        <f>IF(K1540=0,#REF!,0)</f>
        <v>#REF!</v>
      </c>
    </row>
    <row r="1541" spans="1:12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6"/>
      <c r="L1541" s="456" t="e">
        <f>IF(K1541=0,#REF!,0)</f>
        <v>#REF!</v>
      </c>
    </row>
    <row r="1542" spans="1:12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6"/>
      <c r="L1542" s="456" t="e">
        <f>IF(K1542=0,#REF!,0)</f>
        <v>#REF!</v>
      </c>
    </row>
    <row r="1543" spans="1:12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6"/>
      <c r="L1543" s="456" t="e">
        <f>IF(K1543=0,#REF!,0)</f>
        <v>#REF!</v>
      </c>
    </row>
    <row r="1544" spans="1:12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6"/>
      <c r="L1544" s="456" t="e">
        <f>IF(K1544=0,#REF!,0)</f>
        <v>#REF!</v>
      </c>
    </row>
    <row r="1545" spans="1:12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6"/>
      <c r="L1545" s="456" t="e">
        <f>IF(K1545=0,#REF!,0)</f>
        <v>#REF!</v>
      </c>
    </row>
    <row r="1546" spans="1:12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6"/>
      <c r="L1546" s="456" t="e">
        <f>IF(K1546=0,#REF!,0)</f>
        <v>#REF!</v>
      </c>
    </row>
    <row r="1547" spans="1:12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6"/>
      <c r="L1547" s="456" t="e">
        <f>IF(K1547=0,#REF!,0)</f>
        <v>#REF!</v>
      </c>
    </row>
    <row r="1548" spans="1:12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6"/>
      <c r="L1548" s="456" t="e">
        <f>IF(K1548=0,#REF!,0)</f>
        <v>#REF!</v>
      </c>
    </row>
    <row r="1549" spans="1:12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6">
        <v>13213.96256205371</v>
      </c>
      <c r="L1549" s="456">
        <f>IF(K1549=0,#REF!,0)</f>
        <v>0</v>
      </c>
    </row>
    <row r="1550" spans="1:12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6">
        <v>24856.415514737513</v>
      </c>
      <c r="L1550" s="456">
        <f>IF(K1550=0,#REF!,0)</f>
        <v>0</v>
      </c>
    </row>
    <row r="1551" spans="1:12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6">
        <v>14264.514187301553</v>
      </c>
      <c r="L1551" s="456">
        <f>IF(K1551=0,#REF!,0)</f>
        <v>0</v>
      </c>
    </row>
    <row r="1552" spans="1:12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6">
        <v>35142.020615518704</v>
      </c>
      <c r="L1552" s="456">
        <f>IF(K1552=0,#REF!,0)</f>
        <v>0</v>
      </c>
    </row>
    <row r="1553" spans="1:12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6">
        <v>25562.761216075771</v>
      </c>
      <c r="L1553" s="456">
        <f>IF(K1553=0,#REF!,0)</f>
        <v>0</v>
      </c>
    </row>
    <row r="1554" spans="1:12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6">
        <v>8830.5494593349758</v>
      </c>
      <c r="L1554" s="456">
        <f>IF(K1554=0,#REF!,0)</f>
        <v>0</v>
      </c>
    </row>
    <row r="1555" spans="1:12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6"/>
      <c r="L1555" s="456" t="e">
        <f>IF(K1555=0,#REF!,0)</f>
        <v>#REF!</v>
      </c>
    </row>
    <row r="1556" spans="1:12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6"/>
      <c r="L1556" s="456" t="e">
        <f>IF(K1556=0,#REF!,0)</f>
        <v>#REF!</v>
      </c>
    </row>
    <row r="1557" spans="1:12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6"/>
      <c r="L1557" s="456" t="e">
        <f>IF(K1557=0,#REF!,0)</f>
        <v>#REF!</v>
      </c>
    </row>
    <row r="1558" spans="1:12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6"/>
      <c r="L1558" s="456" t="e">
        <f>IF(K1558=0,#REF!,0)</f>
        <v>#REF!</v>
      </c>
    </row>
    <row r="1559" spans="1:12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6"/>
      <c r="L1559" s="456" t="e">
        <f>IF(K1559=0,#REF!,0)</f>
        <v>#REF!</v>
      </c>
    </row>
    <row r="1560" spans="1:12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6"/>
      <c r="L1560" s="456" t="e">
        <f>IF(K1560=0,#REF!,0)</f>
        <v>#REF!</v>
      </c>
    </row>
    <row r="1561" spans="1:12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6"/>
      <c r="L1561" s="456" t="e">
        <f>IF(K1561=0,#REF!,0)</f>
        <v>#REF!</v>
      </c>
    </row>
    <row r="1562" spans="1:12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6"/>
      <c r="L1562" s="456" t="e">
        <f>IF(K1562=0,#REF!,0)</f>
        <v>#REF!</v>
      </c>
    </row>
    <row r="1563" spans="1:12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6"/>
      <c r="L1563" s="456" t="e">
        <f>IF(K1563=0,#REF!,0)</f>
        <v>#REF!</v>
      </c>
    </row>
    <row r="1564" spans="1:12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6"/>
      <c r="L1564" s="456" t="e">
        <f>IF(K1564=0,#REF!,0)</f>
        <v>#REF!</v>
      </c>
    </row>
    <row r="1565" spans="1:12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6"/>
      <c r="L1565" s="456" t="e">
        <f>IF(K1565=0,#REF!,0)</f>
        <v>#REF!</v>
      </c>
    </row>
    <row r="1566" spans="1:12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6"/>
      <c r="L1566" s="456" t="e">
        <f>IF(K1566=0,#REF!,0)</f>
        <v>#REF!</v>
      </c>
    </row>
    <row r="1567" spans="1:12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6"/>
      <c r="L1567" s="456" t="e">
        <f>IF(K1567=0,#REF!,0)</f>
        <v>#REF!</v>
      </c>
    </row>
    <row r="1568" spans="1:12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6"/>
      <c r="L1568" s="456" t="e">
        <f>IF(K1568=0,#REF!,0)</f>
        <v>#REF!</v>
      </c>
    </row>
    <row r="1569" spans="1:12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6"/>
      <c r="L1569" s="456" t="e">
        <f>IF(K1569=0,#REF!,0)</f>
        <v>#REF!</v>
      </c>
    </row>
    <row r="1570" spans="1:12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6"/>
      <c r="L1570" s="456" t="e">
        <f>IF(K1570=0,#REF!,0)</f>
        <v>#REF!</v>
      </c>
    </row>
    <row r="1571" spans="1:12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6"/>
      <c r="L1571" s="456" t="e">
        <f>IF(K1571=0,#REF!,0)</f>
        <v>#REF!</v>
      </c>
    </row>
    <row r="1572" spans="1:12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6"/>
      <c r="L1572" s="456" t="e">
        <f>IF(K1572=0,#REF!,0)</f>
        <v>#REF!</v>
      </c>
    </row>
    <row r="1573" spans="1:12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6"/>
      <c r="L1573" s="456" t="e">
        <f>IF(K1573=0,#REF!,0)</f>
        <v>#REF!</v>
      </c>
    </row>
    <row r="1574" spans="1:12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6"/>
      <c r="L1574" s="456" t="e">
        <f>IF(K1574=0,#REF!,0)</f>
        <v>#REF!</v>
      </c>
    </row>
    <row r="1575" spans="1:12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6"/>
      <c r="L1575" s="456" t="e">
        <f>IF(K1575=0,#REF!,0)</f>
        <v>#REF!</v>
      </c>
    </row>
    <row r="1576" spans="1:12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6"/>
      <c r="L1576" s="456" t="e">
        <f>IF(K1576=0,#REF!,0)</f>
        <v>#REF!</v>
      </c>
    </row>
    <row r="1577" spans="1:12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6"/>
      <c r="L1577" s="456" t="e">
        <f>IF(K1577=0,#REF!,0)</f>
        <v>#REF!</v>
      </c>
    </row>
    <row r="1578" spans="1:12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6"/>
      <c r="L1578" s="456" t="e">
        <f>IF(K1578=0,#REF!,0)</f>
        <v>#REF!</v>
      </c>
    </row>
    <row r="1579" spans="1:12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6"/>
      <c r="L1579" s="456" t="e">
        <f>IF(K1579=0,#REF!,0)</f>
        <v>#REF!</v>
      </c>
    </row>
    <row r="1580" spans="1:12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6"/>
      <c r="L1580" s="456" t="e">
        <f>IF(K1580=0,#REF!,0)</f>
        <v>#REF!</v>
      </c>
    </row>
    <row r="1581" spans="1:12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6"/>
      <c r="L1581" s="456" t="e">
        <f>IF(K1581=0,#REF!,0)</f>
        <v>#REF!</v>
      </c>
    </row>
    <row r="1582" spans="1:12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6"/>
      <c r="L1582" s="456" t="e">
        <f>IF(K1582=0,#REF!,0)</f>
        <v>#REF!</v>
      </c>
    </row>
    <row r="1583" spans="1:12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6"/>
      <c r="L1583" s="456" t="e">
        <f>IF(K1583=0,#REF!,0)</f>
        <v>#REF!</v>
      </c>
    </row>
    <row r="1584" spans="1:12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6"/>
      <c r="L1584" s="456" t="e">
        <f>IF(K1584=0,#REF!,0)</f>
        <v>#REF!</v>
      </c>
    </row>
    <row r="1585" spans="1:12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6"/>
      <c r="L1585" s="456" t="e">
        <f>IF(K1585=0,#REF!,0)</f>
        <v>#REF!</v>
      </c>
    </row>
    <row r="1586" spans="1:12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6"/>
      <c r="L1586" s="456" t="e">
        <f>IF(K1586=0,#REF!,0)</f>
        <v>#REF!</v>
      </c>
    </row>
    <row r="1587" spans="1:12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6"/>
      <c r="L1587" s="456" t="e">
        <f>IF(K1587=0,#REF!,0)</f>
        <v>#REF!</v>
      </c>
    </row>
    <row r="1588" spans="1:12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6"/>
      <c r="L1588" s="456" t="e">
        <f>IF(K1588=0,#REF!,0)</f>
        <v>#REF!</v>
      </c>
    </row>
    <row r="1589" spans="1:12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6"/>
      <c r="L1589" s="456" t="e">
        <f>IF(K1589=0,#REF!,0)</f>
        <v>#REF!</v>
      </c>
    </row>
    <row r="1590" spans="1:12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6"/>
      <c r="L1590" s="456" t="e">
        <f>IF(K1590=0,#REF!,0)</f>
        <v>#REF!</v>
      </c>
    </row>
    <row r="1591" spans="1:12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6"/>
      <c r="L1591" s="456" t="e">
        <f>IF(K1591=0,#REF!,0)</f>
        <v>#REF!</v>
      </c>
    </row>
    <row r="1592" spans="1:12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6"/>
      <c r="L1592" s="456" t="e">
        <f>IF(K1592=0,#REF!,0)</f>
        <v>#REF!</v>
      </c>
    </row>
    <row r="1593" spans="1:12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6"/>
      <c r="L1593" s="456" t="e">
        <f>IF(K1593=0,#REF!,0)</f>
        <v>#REF!</v>
      </c>
    </row>
    <row r="1594" spans="1:12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6"/>
      <c r="L1594" s="456" t="e">
        <f>IF(K1594=0,#REF!,0)</f>
        <v>#REF!</v>
      </c>
    </row>
    <row r="1595" spans="1:12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6"/>
      <c r="L1595" s="456" t="e">
        <f>IF(K1595=0,#REF!,0)</f>
        <v>#REF!</v>
      </c>
    </row>
    <row r="1596" spans="1:12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6"/>
      <c r="L1596" s="456" t="e">
        <f>IF(K1596=0,#REF!,0)</f>
        <v>#REF!</v>
      </c>
    </row>
    <row r="1597" spans="1:12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6"/>
      <c r="L1597" s="456" t="e">
        <f>IF(K1597=0,#REF!,0)</f>
        <v>#REF!</v>
      </c>
    </row>
    <row r="1598" spans="1:12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6"/>
      <c r="L1598" s="456" t="e">
        <f>IF(K1598=0,#REF!,0)</f>
        <v>#REF!</v>
      </c>
    </row>
    <row r="1599" spans="1:12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6"/>
      <c r="L1599" s="456" t="e">
        <f>IF(K1599=0,#REF!,0)</f>
        <v>#REF!</v>
      </c>
    </row>
    <row r="1600" spans="1:12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6"/>
      <c r="L1600" s="456" t="e">
        <f>IF(K1600=0,#REF!,0)</f>
        <v>#REF!</v>
      </c>
    </row>
    <row r="1601" spans="1:12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6"/>
      <c r="L1601" s="456" t="e">
        <f>IF(K1601=0,#REF!,0)</f>
        <v>#REF!</v>
      </c>
    </row>
    <row r="1602" spans="1:12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6"/>
      <c r="L1602" s="456" t="e">
        <f>IF(K1602=0,#REF!,0)</f>
        <v>#REF!</v>
      </c>
    </row>
    <row r="1603" spans="1:12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6"/>
      <c r="L1603" s="456" t="e">
        <f>IF(K1603=0,#REF!,0)</f>
        <v>#REF!</v>
      </c>
    </row>
    <row r="1604" spans="1:12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6"/>
      <c r="L1604" s="456" t="e">
        <f>IF(K1604=0,#REF!,0)</f>
        <v>#REF!</v>
      </c>
    </row>
    <row r="1605" spans="1:12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6"/>
      <c r="L1605" s="456" t="e">
        <f>IF(K1605=0,#REF!,0)</f>
        <v>#REF!</v>
      </c>
    </row>
    <row r="1606" spans="1:12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6"/>
      <c r="L1606" s="456" t="e">
        <f>IF(K1606=0,#REF!,0)</f>
        <v>#REF!</v>
      </c>
    </row>
    <row r="1607" spans="1:12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6"/>
      <c r="L1607" s="456" t="e">
        <f>IF(K1607=0,#REF!,0)</f>
        <v>#REF!</v>
      </c>
    </row>
    <row r="1608" spans="1:12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6"/>
      <c r="L1608" s="456" t="e">
        <f>IF(K1608=0,#REF!,0)</f>
        <v>#REF!</v>
      </c>
    </row>
    <row r="1609" spans="1:12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6"/>
      <c r="L1609" s="456" t="e">
        <f>IF(K1609=0,#REF!,0)</f>
        <v>#REF!</v>
      </c>
    </row>
    <row r="1610" spans="1:12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6"/>
      <c r="L1610" s="456" t="e">
        <f>IF(K1610=0,#REF!,0)</f>
        <v>#REF!</v>
      </c>
    </row>
    <row r="1611" spans="1:12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6"/>
      <c r="L1611" s="456" t="e">
        <f>IF(K1611=0,#REF!,0)</f>
        <v>#REF!</v>
      </c>
    </row>
    <row r="1612" spans="1:12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6"/>
      <c r="L1612" s="456" t="e">
        <f>IF(K1612=0,#REF!,0)</f>
        <v>#REF!</v>
      </c>
    </row>
    <row r="1613" spans="1:12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6"/>
      <c r="L1613" s="456" t="e">
        <f>IF(K1613=0,#REF!,0)</f>
        <v>#REF!</v>
      </c>
    </row>
    <row r="1614" spans="1:12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6"/>
      <c r="L1614" s="456" t="e">
        <f>IF(K1614=0,#REF!,0)</f>
        <v>#REF!</v>
      </c>
    </row>
    <row r="1615" spans="1:12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6"/>
      <c r="L1615" s="456" t="e">
        <f>IF(K1615=0,#REF!,0)</f>
        <v>#REF!</v>
      </c>
    </row>
    <row r="1616" spans="1:12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6"/>
      <c r="L1616" s="456" t="e">
        <f>IF(K1616=0,#REF!,0)</f>
        <v>#REF!</v>
      </c>
    </row>
    <row r="1617" spans="1:12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6"/>
      <c r="L1617" s="456" t="e">
        <f>IF(K1617=0,#REF!,0)</f>
        <v>#REF!</v>
      </c>
    </row>
    <row r="1618" spans="1:12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6"/>
      <c r="L1618" s="456" t="e">
        <f>IF(K1618=0,#REF!,0)</f>
        <v>#REF!</v>
      </c>
    </row>
    <row r="1619" spans="1:12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6"/>
      <c r="L1619" s="456" t="e">
        <f>IF(K1619=0,#REF!,0)</f>
        <v>#REF!</v>
      </c>
    </row>
    <row r="1620" spans="1:12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6"/>
      <c r="L1620" s="456" t="e">
        <f>IF(K1620=0,#REF!,0)</f>
        <v>#REF!</v>
      </c>
    </row>
    <row r="1621" spans="1:12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6">
        <v>7550.8942784536512</v>
      </c>
      <c r="L1621" s="456">
        <f>IF(K1621=0,#REF!,0)</f>
        <v>0</v>
      </c>
    </row>
    <row r="1622" spans="1:12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6">
        <v>17528.822623910921</v>
      </c>
      <c r="L1622" s="456">
        <f>IF(K1622=0,#REF!,0)</f>
        <v>0</v>
      </c>
    </row>
    <row r="1623" spans="1:12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6">
        <v>10316.437041054243</v>
      </c>
      <c r="L1623" s="456">
        <f>IF(K1623=0,#REF!,0)</f>
        <v>0</v>
      </c>
    </row>
    <row r="1624" spans="1:12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6">
        <v>23217.100956935636</v>
      </c>
      <c r="L1624" s="456">
        <f>IF(K1624=0,#REF!,0)</f>
        <v>0</v>
      </c>
    </row>
    <row r="1625" spans="1:12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6">
        <v>13731.368006339771</v>
      </c>
      <c r="L1625" s="456">
        <f>IF(K1625=0,#REF!,0)</f>
        <v>0</v>
      </c>
    </row>
    <row r="1626" spans="1:12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6"/>
      <c r="L1626" s="456" t="e">
        <f>IF(K1626=0,#REF!,0)</f>
        <v>#REF!</v>
      </c>
    </row>
    <row r="1627" spans="1:12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6"/>
      <c r="L1627" s="456" t="e">
        <f>IF(K1627=0,#REF!,0)</f>
        <v>#REF!</v>
      </c>
    </row>
    <row r="1628" spans="1:12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6"/>
      <c r="L1628" s="456" t="e">
        <f>IF(K1628=0,#REF!,0)</f>
        <v>#REF!</v>
      </c>
    </row>
    <row r="1629" spans="1:12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6"/>
      <c r="L1629" s="456" t="e">
        <f>IF(K1629=0,#REF!,0)</f>
        <v>#REF!</v>
      </c>
    </row>
    <row r="1630" spans="1:12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6"/>
      <c r="L1630" s="456" t="e">
        <f>IF(K1630=0,#REF!,0)</f>
        <v>#REF!</v>
      </c>
    </row>
    <row r="1631" spans="1:12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6"/>
      <c r="L1631" s="456" t="e">
        <f>IF(K1631=0,#REF!,0)</f>
        <v>#REF!</v>
      </c>
    </row>
    <row r="1632" spans="1:12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6"/>
      <c r="L1632" s="456" t="e">
        <f>IF(K1632=0,#REF!,0)</f>
        <v>#REF!</v>
      </c>
    </row>
    <row r="1633" spans="1:12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6"/>
      <c r="L1633" s="456" t="e">
        <f>IF(K1633=0,#REF!,0)</f>
        <v>#REF!</v>
      </c>
    </row>
    <row r="1634" spans="1:12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6"/>
      <c r="L1634" s="456" t="e">
        <f>IF(K1634=0,#REF!,0)</f>
        <v>#REF!</v>
      </c>
    </row>
    <row r="1635" spans="1:12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6"/>
      <c r="L1635" s="456" t="e">
        <f>IF(K1635=0,#REF!,0)</f>
        <v>#REF!</v>
      </c>
    </row>
    <row r="1636" spans="1:12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6"/>
      <c r="L1636" s="456" t="e">
        <f>IF(K1636=0,#REF!,0)</f>
        <v>#REF!</v>
      </c>
    </row>
    <row r="1637" spans="1:12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6"/>
      <c r="L1637" s="456" t="e">
        <f>IF(K1637=0,#REF!,0)</f>
        <v>#REF!</v>
      </c>
    </row>
    <row r="1638" spans="1:12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6"/>
      <c r="L1638" s="456" t="e">
        <f>IF(K1638=0,#REF!,0)</f>
        <v>#REF!</v>
      </c>
    </row>
    <row r="1639" spans="1:12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6"/>
      <c r="L1639" s="456" t="e">
        <f>IF(K1639=0,#REF!,0)</f>
        <v>#REF!</v>
      </c>
    </row>
    <row r="1640" spans="1:12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6"/>
      <c r="L1640" s="456" t="e">
        <f>IF(K1640=0,#REF!,0)</f>
        <v>#REF!</v>
      </c>
    </row>
    <row r="1641" spans="1:12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6"/>
      <c r="L1641" s="456" t="e">
        <f>IF(K1641=0,#REF!,0)</f>
        <v>#REF!</v>
      </c>
    </row>
    <row r="1642" spans="1:12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6"/>
      <c r="L1642" s="456" t="e">
        <f>IF(K1642=0,#REF!,0)</f>
        <v>#REF!</v>
      </c>
    </row>
    <row r="1643" spans="1:12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6"/>
      <c r="L1643" s="456" t="e">
        <f>IF(K1643=0,#REF!,0)</f>
        <v>#REF!</v>
      </c>
    </row>
    <row r="1644" spans="1:12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6"/>
      <c r="L1644" s="456" t="e">
        <f>IF(K1644=0,#REF!,0)</f>
        <v>#REF!</v>
      </c>
    </row>
    <row r="1645" spans="1:12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6">
        <v>3419.5908041677567</v>
      </c>
      <c r="L1645" s="456">
        <f>IF(K1645=0,#REF!,0)</f>
        <v>0</v>
      </c>
    </row>
    <row r="1646" spans="1:12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6">
        <v>22722.459292921296</v>
      </c>
      <c r="L1646" s="456">
        <f>IF(K1646=0,#REF!,0)</f>
        <v>0</v>
      </c>
    </row>
    <row r="1647" spans="1:12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6">
        <v>4996.2036152253177</v>
      </c>
      <c r="L1647" s="456">
        <f>IF(K1647=0,#REF!,0)</f>
        <v>0</v>
      </c>
    </row>
    <row r="1648" spans="1:12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6">
        <v>31756.40077569291</v>
      </c>
      <c r="L1648" s="456">
        <f>IF(K1648=0,#REF!,0)</f>
        <v>0</v>
      </c>
    </row>
    <row r="1649" spans="1:12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6">
        <v>11201.472605032195</v>
      </c>
      <c r="L1649" s="456">
        <f>IF(K1649=0,#REF!,0)</f>
        <v>0</v>
      </c>
    </row>
    <row r="1650" spans="1:12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6">
        <v>2870.7717077898742</v>
      </c>
      <c r="L1650" s="456">
        <f>IF(K1650=0,#REF!,0)</f>
        <v>0</v>
      </c>
    </row>
    <row r="1651" spans="1:12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6"/>
      <c r="L1651" s="456" t="e">
        <f>IF(K1651=0,#REF!,0)</f>
        <v>#REF!</v>
      </c>
    </row>
    <row r="1652" spans="1:12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6"/>
      <c r="L1652" s="456" t="e">
        <f>IF(K1652=0,#REF!,0)</f>
        <v>#REF!</v>
      </c>
    </row>
    <row r="1653" spans="1:12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6"/>
      <c r="L1653" s="456" t="e">
        <f>IF(K1653=0,#REF!,0)</f>
        <v>#REF!</v>
      </c>
    </row>
    <row r="1654" spans="1:12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6"/>
      <c r="L1654" s="456" t="e">
        <f>IF(K1654=0,#REF!,0)</f>
        <v>#REF!</v>
      </c>
    </row>
    <row r="1655" spans="1:12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6"/>
      <c r="L1655" s="456" t="e">
        <f>IF(K1655=0,#REF!,0)</f>
        <v>#REF!</v>
      </c>
    </row>
    <row r="1656" spans="1:12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6"/>
      <c r="L1656" s="456" t="e">
        <f>IF(K1656=0,#REF!,0)</f>
        <v>#REF!</v>
      </c>
    </row>
    <row r="1657" spans="1:12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6"/>
      <c r="L1657" s="456" t="e">
        <f>IF(K1657=0,#REF!,0)</f>
        <v>#REF!</v>
      </c>
    </row>
    <row r="1658" spans="1:12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6"/>
      <c r="L1658" s="456" t="e">
        <f>IF(K1658=0,#REF!,0)</f>
        <v>#REF!</v>
      </c>
    </row>
    <row r="1659" spans="1:12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6"/>
      <c r="L1659" s="456" t="e">
        <f>IF(K1659=0,#REF!,0)</f>
        <v>#REF!</v>
      </c>
    </row>
    <row r="1660" spans="1:12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6"/>
      <c r="L1660" s="456" t="e">
        <f>IF(K1660=0,#REF!,0)</f>
        <v>#REF!</v>
      </c>
    </row>
    <row r="1661" spans="1:12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6"/>
      <c r="L1661" s="456" t="e">
        <f>IF(K1661=0,#REF!,0)</f>
        <v>#REF!</v>
      </c>
    </row>
    <row r="1662" spans="1:12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6"/>
      <c r="L1662" s="456" t="e">
        <f>IF(K1662=0,#REF!,0)</f>
        <v>#REF!</v>
      </c>
    </row>
    <row r="1663" spans="1:12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6"/>
      <c r="L1663" s="456" t="e">
        <f>IF(K1663=0,#REF!,0)</f>
        <v>#REF!</v>
      </c>
    </row>
    <row r="1664" spans="1:12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6"/>
      <c r="L1664" s="456" t="e">
        <f>IF(K1664=0,#REF!,0)</f>
        <v>#REF!</v>
      </c>
    </row>
    <row r="1665" spans="1:12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6"/>
      <c r="L1665" s="456" t="e">
        <f>IF(K1665=0,#REF!,0)</f>
        <v>#REF!</v>
      </c>
    </row>
    <row r="1666" spans="1:12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6"/>
      <c r="L1666" s="456" t="e">
        <f>IF(K1666=0,#REF!,0)</f>
        <v>#REF!</v>
      </c>
    </row>
    <row r="1667" spans="1:12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6"/>
      <c r="L1667" s="456" t="e">
        <f>IF(K1667=0,#REF!,0)</f>
        <v>#REF!</v>
      </c>
    </row>
    <row r="1668" spans="1:12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6"/>
      <c r="L1668" s="456" t="e">
        <f>IF(K1668=0,#REF!,0)</f>
        <v>#REF!</v>
      </c>
    </row>
    <row r="1669" spans="1:12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6">
        <v>5495.9896939481332</v>
      </c>
      <c r="L1669" s="456">
        <f>IF(K1669=0,#REF!,0)</f>
        <v>0</v>
      </c>
    </row>
    <row r="1670" spans="1:12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6">
        <v>22747.15409106118</v>
      </c>
      <c r="L1670" s="456">
        <f>IF(K1670=0,#REF!,0)</f>
        <v>0</v>
      </c>
    </row>
    <row r="1671" spans="1:12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6">
        <v>4003.0487244998267</v>
      </c>
      <c r="L1671" s="456">
        <f>IF(K1671=0,#REF!,0)</f>
        <v>0</v>
      </c>
    </row>
    <row r="1672" spans="1:12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6">
        <v>25078.260169152873</v>
      </c>
      <c r="L1672" s="456">
        <f>IF(K1672=0,#REF!,0)</f>
        <v>0</v>
      </c>
    </row>
    <row r="1673" spans="1:12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6">
        <v>14228.959119859381</v>
      </c>
      <c r="L1673" s="456">
        <f>IF(K1673=0,#REF!,0)</f>
        <v>0</v>
      </c>
    </row>
    <row r="1674" spans="1:12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6">
        <v>5577.3793064161719</v>
      </c>
      <c r="L1674" s="456">
        <f>IF(K1674=0,#REF!,0)</f>
        <v>0</v>
      </c>
    </row>
    <row r="1675" spans="1:12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6"/>
      <c r="L1675" s="456" t="e">
        <f>IF(K1675=0,#REF!,0)</f>
        <v>#REF!</v>
      </c>
    </row>
    <row r="1676" spans="1:12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6"/>
      <c r="L1676" s="456" t="e">
        <f>IF(K1676=0,#REF!,0)</f>
        <v>#REF!</v>
      </c>
    </row>
    <row r="1677" spans="1:12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6"/>
      <c r="L1677" s="456" t="e">
        <f>IF(K1677=0,#REF!,0)</f>
        <v>#REF!</v>
      </c>
    </row>
    <row r="1678" spans="1:12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6"/>
      <c r="L1678" s="456" t="e">
        <f>IF(K1678=0,#REF!,0)</f>
        <v>#REF!</v>
      </c>
    </row>
    <row r="1679" spans="1:12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6"/>
      <c r="L1679" s="456" t="e">
        <f>IF(K1679=0,#REF!,0)</f>
        <v>#REF!</v>
      </c>
    </row>
    <row r="1680" spans="1:12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6"/>
      <c r="L1680" s="456" t="e">
        <f>IF(K1680=0,#REF!,0)</f>
        <v>#REF!</v>
      </c>
    </row>
    <row r="1681" spans="1:12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6"/>
      <c r="L1681" s="456" t="e">
        <f>IF(K1681=0,#REF!,0)</f>
        <v>#REF!</v>
      </c>
    </row>
    <row r="1682" spans="1:12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6"/>
      <c r="L1682" s="456" t="e">
        <f>IF(K1682=0,#REF!,0)</f>
        <v>#REF!</v>
      </c>
    </row>
    <row r="1683" spans="1:12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6"/>
      <c r="L1683" s="456" t="e">
        <f>IF(K1683=0,#REF!,0)</f>
        <v>#REF!</v>
      </c>
    </row>
    <row r="1684" spans="1:12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6"/>
      <c r="L1684" s="456" t="e">
        <f>IF(K1684=0,#REF!,0)</f>
        <v>#REF!</v>
      </c>
    </row>
    <row r="1685" spans="1:12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6"/>
      <c r="L1685" s="456" t="e">
        <f>IF(K1685=0,#REF!,0)</f>
        <v>#REF!</v>
      </c>
    </row>
    <row r="1686" spans="1:12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6"/>
      <c r="L1686" s="456" t="e">
        <f>IF(K1686=0,#REF!,0)</f>
        <v>#REF!</v>
      </c>
    </row>
    <row r="1687" spans="1:12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6"/>
      <c r="L1687" s="456" t="e">
        <f>IF(K1687=0,#REF!,0)</f>
        <v>#REF!</v>
      </c>
    </row>
    <row r="1688" spans="1:12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6"/>
      <c r="L1688" s="456" t="e">
        <f>IF(K1688=0,#REF!,0)</f>
        <v>#REF!</v>
      </c>
    </row>
    <row r="1689" spans="1:12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6"/>
      <c r="L1689" s="456" t="e">
        <f>IF(K1689=0,#REF!,0)</f>
        <v>#REF!</v>
      </c>
    </row>
    <row r="1690" spans="1:12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6"/>
      <c r="L1690" s="456" t="e">
        <f>IF(K1690=0,#REF!,0)</f>
        <v>#REF!</v>
      </c>
    </row>
    <row r="1691" spans="1:12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6"/>
      <c r="L1691" s="456" t="e">
        <f>IF(K1691=0,#REF!,0)</f>
        <v>#REF!</v>
      </c>
    </row>
    <row r="1692" spans="1:12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6"/>
      <c r="L1692" s="456" t="e">
        <f>IF(K1692=0,#REF!,0)</f>
        <v>#REF!</v>
      </c>
    </row>
    <row r="1693" spans="1:12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6">
        <v>15378.740504758516</v>
      </c>
      <c r="L1693" s="456">
        <f>IF(K1693=0,#REF!,0)</f>
        <v>0</v>
      </c>
    </row>
    <row r="1694" spans="1:12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6">
        <v>27767.404516351169</v>
      </c>
      <c r="L1694" s="456">
        <f>IF(K1694=0,#REF!,0)</f>
        <v>0</v>
      </c>
    </row>
    <row r="1695" spans="1:12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6">
        <v>2723.8847022703931</v>
      </c>
      <c r="L1695" s="456">
        <f>IF(K1695=0,#REF!,0)</f>
        <v>0</v>
      </c>
    </row>
    <row r="1696" spans="1:12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6">
        <v>13284.836225558371</v>
      </c>
      <c r="L1696" s="456">
        <f>IF(K1696=0,#REF!,0)</f>
        <v>0</v>
      </c>
    </row>
    <row r="1697" spans="1:12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6">
        <v>9462.8560180105014</v>
      </c>
      <c r="L1697" s="456">
        <f>IF(K1697=0,#REF!,0)</f>
        <v>0</v>
      </c>
    </row>
    <row r="1698" spans="1:12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6"/>
      <c r="L1698" s="456" t="e">
        <f>IF(K1698=0,#REF!,0)</f>
        <v>#REF!</v>
      </c>
    </row>
    <row r="1699" spans="1:12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6"/>
      <c r="L1699" s="456" t="e">
        <f>IF(K1699=0,#REF!,0)</f>
        <v>#REF!</v>
      </c>
    </row>
    <row r="1700" spans="1:12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6"/>
      <c r="L1700" s="456" t="e">
        <f>IF(K1700=0,#REF!,0)</f>
        <v>#REF!</v>
      </c>
    </row>
    <row r="1701" spans="1:12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6"/>
      <c r="L1701" s="456" t="e">
        <f>IF(K1701=0,#REF!,0)</f>
        <v>#REF!</v>
      </c>
    </row>
    <row r="1702" spans="1:12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6"/>
      <c r="L1702" s="456" t="e">
        <f>IF(K1702=0,#REF!,0)</f>
        <v>#REF!</v>
      </c>
    </row>
    <row r="1703" spans="1:12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6"/>
      <c r="L1703" s="456" t="e">
        <f>IF(K1703=0,#REF!,0)</f>
        <v>#REF!</v>
      </c>
    </row>
    <row r="1704" spans="1:12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6"/>
      <c r="L1704" s="456" t="e">
        <f>IF(K1704=0,#REF!,0)</f>
        <v>#REF!</v>
      </c>
    </row>
    <row r="1705" spans="1:12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6"/>
      <c r="L1705" s="456" t="e">
        <f>IF(K1705=0,#REF!,0)</f>
        <v>#REF!</v>
      </c>
    </row>
    <row r="1706" spans="1:12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6"/>
      <c r="L1706" s="456" t="e">
        <f>IF(K1706=0,#REF!,0)</f>
        <v>#REF!</v>
      </c>
    </row>
    <row r="1707" spans="1:12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6"/>
      <c r="L1707" s="456" t="e">
        <f>IF(K1707=0,#REF!,0)</f>
        <v>#REF!</v>
      </c>
    </row>
    <row r="1708" spans="1:12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6"/>
      <c r="L1708" s="456" t="e">
        <f>IF(K1708=0,#REF!,0)</f>
        <v>#REF!</v>
      </c>
    </row>
    <row r="1709" spans="1:12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6"/>
      <c r="L1709" s="456" t="e">
        <f>IF(K1709=0,#REF!,0)</f>
        <v>#REF!</v>
      </c>
    </row>
    <row r="1710" spans="1:12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6"/>
      <c r="L1710" s="456" t="e">
        <f>IF(K1710=0,#REF!,0)</f>
        <v>#REF!</v>
      </c>
    </row>
    <row r="1711" spans="1:12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6"/>
      <c r="L1711" s="456" t="e">
        <f>IF(K1711=0,#REF!,0)</f>
        <v>#REF!</v>
      </c>
    </row>
    <row r="1712" spans="1:12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6"/>
      <c r="L1712" s="456" t="e">
        <f>IF(K1712=0,#REF!,0)</f>
        <v>#REF!</v>
      </c>
    </row>
    <row r="1713" spans="1:12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6"/>
      <c r="L1713" s="456" t="e">
        <f>IF(K1713=0,#REF!,0)</f>
        <v>#REF!</v>
      </c>
    </row>
    <row r="1714" spans="1:12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6"/>
      <c r="L1714" s="456" t="e">
        <f>IF(K1714=0,#REF!,0)</f>
        <v>#REF!</v>
      </c>
    </row>
    <row r="1715" spans="1:12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6"/>
      <c r="L1715" s="456" t="e">
        <f>IF(K1715=0,#REF!,0)</f>
        <v>#REF!</v>
      </c>
    </row>
    <row r="1716" spans="1:12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6"/>
      <c r="L1716" s="456" t="e">
        <f>IF(K1716=0,#REF!,0)</f>
        <v>#REF!</v>
      </c>
    </row>
    <row r="1717" spans="1:12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6">
        <v>4489.9943496486967</v>
      </c>
      <c r="L1717" s="456">
        <f>IF(K1717=0,#REF!,0)</f>
        <v>0</v>
      </c>
    </row>
    <row r="1718" spans="1:12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6">
        <v>9101.5216284966682</v>
      </c>
      <c r="L1718" s="456">
        <f>IF(K1718=0,#REF!,0)</f>
        <v>0</v>
      </c>
    </row>
    <row r="1719" spans="1:12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6"/>
      <c r="L1719" s="456" t="e">
        <f>IF(K1719=0,#REF!,0)</f>
        <v>#REF!</v>
      </c>
    </row>
    <row r="1720" spans="1:12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6"/>
      <c r="L1720" s="456" t="e">
        <f>IF(K1720=0,#REF!,0)</f>
        <v>#REF!</v>
      </c>
    </row>
    <row r="1721" spans="1:12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6"/>
      <c r="L1721" s="456" t="e">
        <f>IF(K1721=0,#REF!,0)</f>
        <v>#REF!</v>
      </c>
    </row>
    <row r="1722" spans="1:12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6"/>
      <c r="L1722" s="456" t="e">
        <f>IF(K1722=0,#REF!,0)</f>
        <v>#REF!</v>
      </c>
    </row>
    <row r="1723" spans="1:12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6"/>
      <c r="L1723" s="456" t="e">
        <f>IF(K1723=0,#REF!,0)</f>
        <v>#REF!</v>
      </c>
    </row>
    <row r="1724" spans="1:12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6"/>
      <c r="L1724" s="456" t="e">
        <f>IF(K1724=0,#REF!,0)</f>
        <v>#REF!</v>
      </c>
    </row>
    <row r="1725" spans="1:12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6"/>
      <c r="L1725" s="456" t="e">
        <f>IF(K1725=0,#REF!,0)</f>
        <v>#REF!</v>
      </c>
    </row>
    <row r="1726" spans="1:12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6"/>
      <c r="L1726" s="456" t="e">
        <f>IF(K1726=0,#REF!,0)</f>
        <v>#REF!</v>
      </c>
    </row>
    <row r="1727" spans="1:12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6"/>
      <c r="L1727" s="456" t="e">
        <f>IF(K1727=0,#REF!,0)</f>
        <v>#REF!</v>
      </c>
    </row>
    <row r="1728" spans="1:12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6"/>
      <c r="L1728" s="456" t="e">
        <f>IF(K1728=0,#REF!,0)</f>
        <v>#REF!</v>
      </c>
    </row>
    <row r="1729" spans="1:12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6"/>
      <c r="L1729" s="456" t="e">
        <f>IF(K1729=0,#REF!,0)</f>
        <v>#REF!</v>
      </c>
    </row>
    <row r="1730" spans="1:12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6"/>
      <c r="L1730" s="456" t="e">
        <f>IF(K1730=0,#REF!,0)</f>
        <v>#REF!</v>
      </c>
    </row>
    <row r="1731" spans="1:12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6"/>
      <c r="L1731" s="456" t="e">
        <f>IF(K1731=0,#REF!,0)</f>
        <v>#REF!</v>
      </c>
    </row>
    <row r="1732" spans="1:12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6"/>
      <c r="L1732" s="456" t="e">
        <f>IF(K1732=0,#REF!,0)</f>
        <v>#REF!</v>
      </c>
    </row>
    <row r="1733" spans="1:12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6"/>
      <c r="L1733" s="456" t="e">
        <f>IF(K1733=0,#REF!,0)</f>
        <v>#REF!</v>
      </c>
    </row>
    <row r="1734" spans="1:12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6"/>
      <c r="L1734" s="456" t="e">
        <f>IF(K1734=0,#REF!,0)</f>
        <v>#REF!</v>
      </c>
    </row>
    <row r="1735" spans="1:12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6"/>
      <c r="L1735" s="456" t="e">
        <f>IF(K1735=0,#REF!,0)</f>
        <v>#REF!</v>
      </c>
    </row>
    <row r="1736" spans="1:12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6"/>
      <c r="L1736" s="456" t="e">
        <f>IF(K1736=0,#REF!,0)</f>
        <v>#REF!</v>
      </c>
    </row>
    <row r="1737" spans="1:12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6"/>
      <c r="L1737" s="456" t="e">
        <f>IF(K1737=0,#REF!,0)</f>
        <v>#REF!</v>
      </c>
    </row>
    <row r="1738" spans="1:12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6"/>
      <c r="L1738" s="456" t="e">
        <f>IF(K1738=0,#REF!,0)</f>
        <v>#REF!</v>
      </c>
    </row>
    <row r="1739" spans="1:12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6"/>
      <c r="L1739" s="456" t="e">
        <f>IF(K1739=0,#REF!,0)</f>
        <v>#REF!</v>
      </c>
    </row>
    <row r="1740" spans="1:12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6"/>
      <c r="L1740" s="456" t="e">
        <f>IF(K1740=0,#REF!,0)</f>
        <v>#REF!</v>
      </c>
    </row>
    <row r="1741" spans="1:12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6">
        <v>7417.5736521171393</v>
      </c>
      <c r="L1741" s="456">
        <f>IF(K1741=0,#REF!,0)</f>
        <v>0</v>
      </c>
    </row>
    <row r="1742" spans="1:12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6">
        <v>21619.747492285438</v>
      </c>
      <c r="L1742" s="456">
        <f>IF(K1742=0,#REF!,0)</f>
        <v>0</v>
      </c>
    </row>
    <row r="1743" spans="1:12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6">
        <v>3968.082289589137</v>
      </c>
      <c r="L1743" s="456">
        <f>IF(K1743=0,#REF!,0)</f>
        <v>0</v>
      </c>
    </row>
    <row r="1744" spans="1:12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6">
        <v>23271.749417048035</v>
      </c>
      <c r="L1744" s="456">
        <f>IF(K1744=0,#REF!,0)</f>
        <v>0</v>
      </c>
    </row>
    <row r="1745" spans="1:12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6">
        <v>14702.939535150697</v>
      </c>
      <c r="L1745" s="456">
        <f>IF(K1745=0,#REF!,0)</f>
        <v>0</v>
      </c>
    </row>
    <row r="1746" spans="1:12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6"/>
      <c r="L1746" s="456" t="e">
        <f>IF(K1746=0,#REF!,0)</f>
        <v>#REF!</v>
      </c>
    </row>
    <row r="1747" spans="1:12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6"/>
      <c r="L1747" s="456" t="e">
        <f>IF(K1747=0,#REF!,0)</f>
        <v>#REF!</v>
      </c>
    </row>
    <row r="1748" spans="1:12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6"/>
      <c r="L1748" s="456" t="e">
        <f>IF(K1748=0,#REF!,0)</f>
        <v>#REF!</v>
      </c>
    </row>
    <row r="1749" spans="1:12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6"/>
      <c r="L1749" s="456" t="e">
        <f>IF(K1749=0,#REF!,0)</f>
        <v>#REF!</v>
      </c>
    </row>
    <row r="1750" spans="1:12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6"/>
      <c r="L1750" s="456" t="e">
        <f>IF(K1750=0,#REF!,0)</f>
        <v>#REF!</v>
      </c>
    </row>
    <row r="1751" spans="1:12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6"/>
      <c r="L1751" s="456" t="e">
        <f>IF(K1751=0,#REF!,0)</f>
        <v>#REF!</v>
      </c>
    </row>
    <row r="1752" spans="1:12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6"/>
      <c r="L1752" s="456" t="e">
        <f>IF(K1752=0,#REF!,0)</f>
        <v>#REF!</v>
      </c>
    </row>
    <row r="1753" spans="1:12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6"/>
      <c r="L1753" s="456" t="e">
        <f>IF(K1753=0,#REF!,0)</f>
        <v>#REF!</v>
      </c>
    </row>
    <row r="1754" spans="1:12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6"/>
      <c r="L1754" s="456" t="e">
        <f>IF(K1754=0,#REF!,0)</f>
        <v>#REF!</v>
      </c>
    </row>
    <row r="1755" spans="1:12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6"/>
      <c r="L1755" s="456" t="e">
        <f>IF(K1755=0,#REF!,0)</f>
        <v>#REF!</v>
      </c>
    </row>
    <row r="1756" spans="1:12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6"/>
      <c r="L1756" s="456" t="e">
        <f>IF(K1756=0,#REF!,0)</f>
        <v>#REF!</v>
      </c>
    </row>
    <row r="1757" spans="1:12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6"/>
      <c r="L1757" s="456" t="e">
        <f>IF(K1757=0,#REF!,0)</f>
        <v>#REF!</v>
      </c>
    </row>
    <row r="1758" spans="1:12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6"/>
      <c r="L1758" s="456" t="e">
        <f>IF(K1758=0,#REF!,0)</f>
        <v>#REF!</v>
      </c>
    </row>
    <row r="1759" spans="1:12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6"/>
      <c r="L1759" s="456" t="e">
        <f>IF(K1759=0,#REF!,0)</f>
        <v>#REF!</v>
      </c>
    </row>
    <row r="1760" spans="1:12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6"/>
      <c r="L1760" s="456" t="e">
        <f>IF(K1760=0,#REF!,0)</f>
        <v>#REF!</v>
      </c>
    </row>
    <row r="1761" spans="1:12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6"/>
      <c r="L1761" s="456" t="e">
        <f>IF(K1761=0,#REF!,0)</f>
        <v>#REF!</v>
      </c>
    </row>
    <row r="1762" spans="1:12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6"/>
      <c r="L1762" s="456" t="e">
        <f>IF(K1762=0,#REF!,0)</f>
        <v>#REF!</v>
      </c>
    </row>
    <row r="1763" spans="1:12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6"/>
      <c r="L1763" s="456" t="e">
        <f>IF(K1763=0,#REF!,0)</f>
        <v>#REF!</v>
      </c>
    </row>
    <row r="1764" spans="1:12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6"/>
      <c r="L1764" s="456" t="e">
        <f>IF(K1764=0,#REF!,0)</f>
        <v>#REF!</v>
      </c>
    </row>
    <row r="1765" spans="1:12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6">
        <v>8245.333607334167</v>
      </c>
      <c r="L1765" s="456">
        <f>IF(K1765=0,#REF!,0)</f>
        <v>0</v>
      </c>
    </row>
    <row r="1766" spans="1:12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6">
        <v>16545.954000936541</v>
      </c>
      <c r="L1766" s="456">
        <f>IF(K1766=0,#REF!,0)</f>
        <v>0</v>
      </c>
    </row>
    <row r="1767" spans="1:12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6">
        <v>9428.5012585082623</v>
      </c>
      <c r="L1767" s="456">
        <f>IF(K1767=0,#REF!,0)</f>
        <v>0</v>
      </c>
    </row>
    <row r="1768" spans="1:12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6">
        <v>24465.091321433483</v>
      </c>
      <c r="L1768" s="456">
        <f>IF(K1768=0,#REF!,0)</f>
        <v>0</v>
      </c>
    </row>
    <row r="1769" spans="1:12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6">
        <v>16237.986327895091</v>
      </c>
      <c r="L1769" s="456">
        <f>IF(K1769=0,#REF!,0)</f>
        <v>0</v>
      </c>
    </row>
    <row r="1770" spans="1:12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6"/>
      <c r="L1770" s="456" t="e">
        <f>IF(K1770=0,#REF!,0)</f>
        <v>#REF!</v>
      </c>
    </row>
    <row r="1771" spans="1:12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6"/>
      <c r="L1771" s="456" t="e">
        <f>IF(K1771=0,#REF!,0)</f>
        <v>#REF!</v>
      </c>
    </row>
    <row r="1772" spans="1:12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6"/>
      <c r="L1772" s="456" t="e">
        <f>IF(K1772=0,#REF!,0)</f>
        <v>#REF!</v>
      </c>
    </row>
    <row r="1773" spans="1:12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6"/>
      <c r="L1773" s="456" t="e">
        <f>IF(K1773=0,#REF!,0)</f>
        <v>#REF!</v>
      </c>
    </row>
    <row r="1774" spans="1:12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6"/>
      <c r="L1774" s="456" t="e">
        <f>IF(K1774=0,#REF!,0)</f>
        <v>#REF!</v>
      </c>
    </row>
    <row r="1775" spans="1:12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6"/>
      <c r="L1775" s="456" t="e">
        <f>IF(K1775=0,#REF!,0)</f>
        <v>#REF!</v>
      </c>
    </row>
    <row r="1776" spans="1:12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6"/>
      <c r="L1776" s="456" t="e">
        <f>IF(K1776=0,#REF!,0)</f>
        <v>#REF!</v>
      </c>
    </row>
    <row r="1777" spans="1:12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6"/>
      <c r="L1777" s="456" t="e">
        <f>IF(K1777=0,#REF!,0)</f>
        <v>#REF!</v>
      </c>
    </row>
    <row r="1778" spans="1:12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6"/>
      <c r="L1778" s="456" t="e">
        <f>IF(K1778=0,#REF!,0)</f>
        <v>#REF!</v>
      </c>
    </row>
    <row r="1779" spans="1:12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6"/>
      <c r="L1779" s="456" t="e">
        <f>IF(K1779=0,#REF!,0)</f>
        <v>#REF!</v>
      </c>
    </row>
    <row r="1780" spans="1:12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6"/>
      <c r="L1780" s="456" t="e">
        <f>IF(K1780=0,#REF!,0)</f>
        <v>#REF!</v>
      </c>
    </row>
    <row r="1781" spans="1:12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6"/>
      <c r="L1781" s="456" t="e">
        <f>IF(K1781=0,#REF!,0)</f>
        <v>#REF!</v>
      </c>
    </row>
    <row r="1782" spans="1:12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6"/>
      <c r="L1782" s="456" t="e">
        <f>IF(K1782=0,#REF!,0)</f>
        <v>#REF!</v>
      </c>
    </row>
    <row r="1783" spans="1:12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6"/>
      <c r="L1783" s="456" t="e">
        <f>IF(K1783=0,#REF!,0)</f>
        <v>#REF!</v>
      </c>
    </row>
    <row r="1784" spans="1:12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6"/>
      <c r="L1784" s="456" t="e">
        <f>IF(K1784=0,#REF!,0)</f>
        <v>#REF!</v>
      </c>
    </row>
    <row r="1785" spans="1:12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6"/>
      <c r="L1785" s="456" t="e">
        <f>IF(K1785=0,#REF!,0)</f>
        <v>#REF!</v>
      </c>
    </row>
    <row r="1786" spans="1:12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6"/>
      <c r="L1786" s="456" t="e">
        <f>IF(K1786=0,#REF!,0)</f>
        <v>#REF!</v>
      </c>
    </row>
    <row r="1787" spans="1:12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6"/>
      <c r="L1787" s="456" t="e">
        <f>IF(K1787=0,#REF!,0)</f>
        <v>#REF!</v>
      </c>
    </row>
    <row r="1788" spans="1:12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6"/>
      <c r="L1788" s="456" t="e">
        <f>IF(K1788=0,#REF!,0)</f>
        <v>#REF!</v>
      </c>
    </row>
    <row r="1789" spans="1:12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6"/>
      <c r="L1789" s="456" t="e">
        <f>IF(K1789=0,#REF!,0)</f>
        <v>#REF!</v>
      </c>
    </row>
    <row r="1790" spans="1:12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6"/>
      <c r="L1790" s="456" t="e">
        <f>IF(K1790=0,#REF!,0)</f>
        <v>#REF!</v>
      </c>
    </row>
    <row r="1791" spans="1:12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6"/>
      <c r="L1791" s="456" t="e">
        <f>IF(K1791=0,#REF!,0)</f>
        <v>#REF!</v>
      </c>
    </row>
    <row r="1792" spans="1:12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6"/>
      <c r="L1792" s="456" t="e">
        <f>IF(K1792=0,#REF!,0)</f>
        <v>#REF!</v>
      </c>
    </row>
    <row r="1793" spans="1:12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6"/>
      <c r="L1793" s="456" t="e">
        <f>IF(K1793=0,#REF!,0)</f>
        <v>#REF!</v>
      </c>
    </row>
    <row r="1794" spans="1:12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6"/>
      <c r="L1794" s="456" t="e">
        <f>IF(K1794=0,#REF!,0)</f>
        <v>#REF!</v>
      </c>
    </row>
    <row r="1795" spans="1:12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6"/>
      <c r="L1795" s="456" t="e">
        <f>IF(K1795=0,#REF!,0)</f>
        <v>#REF!</v>
      </c>
    </row>
    <row r="1796" spans="1:12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6"/>
      <c r="L1796" s="456" t="e">
        <f>IF(K1796=0,#REF!,0)</f>
        <v>#REF!</v>
      </c>
    </row>
    <row r="1797" spans="1:12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6"/>
      <c r="L1797" s="456" t="e">
        <f>IF(K1797=0,#REF!,0)</f>
        <v>#REF!</v>
      </c>
    </row>
    <row r="1798" spans="1:12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6"/>
      <c r="L1798" s="456" t="e">
        <f>IF(K1798=0,#REF!,0)</f>
        <v>#REF!</v>
      </c>
    </row>
    <row r="1799" spans="1:12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6"/>
      <c r="L1799" s="456" t="e">
        <f>IF(K1799=0,#REF!,0)</f>
        <v>#REF!</v>
      </c>
    </row>
    <row r="1800" spans="1:12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6"/>
      <c r="L1800" s="456" t="e">
        <f>IF(K1800=0,#REF!,0)</f>
        <v>#REF!</v>
      </c>
    </row>
    <row r="1801" spans="1:12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6"/>
      <c r="L1801" s="456" t="e">
        <f>IF(K1801=0,#REF!,0)</f>
        <v>#REF!</v>
      </c>
    </row>
    <row r="1802" spans="1:12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6"/>
      <c r="L1802" s="456" t="e">
        <f>IF(K1802=0,#REF!,0)</f>
        <v>#REF!</v>
      </c>
    </row>
    <row r="1803" spans="1:12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6"/>
      <c r="L1803" s="456" t="e">
        <f>IF(K1803=0,#REF!,0)</f>
        <v>#REF!</v>
      </c>
    </row>
    <row r="1804" spans="1:12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6"/>
      <c r="L1804" s="456" t="e">
        <f>IF(K1804=0,#REF!,0)</f>
        <v>#REF!</v>
      </c>
    </row>
    <row r="1805" spans="1:12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6"/>
      <c r="L1805" s="456" t="e">
        <f>IF(K1805=0,#REF!,0)</f>
        <v>#REF!</v>
      </c>
    </row>
    <row r="1806" spans="1:12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6"/>
      <c r="L1806" s="456" t="e">
        <f>IF(K1806=0,#REF!,0)</f>
        <v>#REF!</v>
      </c>
    </row>
    <row r="1807" spans="1:12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6"/>
      <c r="L1807" s="456" t="e">
        <f>IF(K1807=0,#REF!,0)</f>
        <v>#REF!</v>
      </c>
    </row>
    <row r="1808" spans="1:12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6"/>
      <c r="L1808" s="456" t="e">
        <f>IF(K1808=0,#REF!,0)</f>
        <v>#REF!</v>
      </c>
    </row>
    <row r="1809" spans="1:12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6"/>
      <c r="L1809" s="456" t="e">
        <f>IF(K1809=0,#REF!,0)</f>
        <v>#REF!</v>
      </c>
    </row>
    <row r="1810" spans="1:12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6"/>
      <c r="L1810" s="456" t="e">
        <f>IF(K1810=0,#REF!,0)</f>
        <v>#REF!</v>
      </c>
    </row>
    <row r="1811" spans="1:12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6"/>
      <c r="L1811" s="456" t="e">
        <f>IF(K1811=0,#REF!,0)</f>
        <v>#REF!</v>
      </c>
    </row>
    <row r="1812" spans="1:12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6"/>
      <c r="L1812" s="456" t="e">
        <f>IF(K1812=0,#REF!,0)</f>
        <v>#REF!</v>
      </c>
    </row>
    <row r="1813" spans="1:12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6">
        <v>4936.0279505379585</v>
      </c>
      <c r="L1813" s="456">
        <f>IF(K1813=0,#REF!,0)</f>
        <v>0</v>
      </c>
    </row>
    <row r="1814" spans="1:12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6">
        <v>24012.56059244338</v>
      </c>
      <c r="L1814" s="456">
        <f>IF(K1814=0,#REF!,0)</f>
        <v>0</v>
      </c>
    </row>
    <row r="1815" spans="1:12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6">
        <v>5689.1070276895089</v>
      </c>
      <c r="L1815" s="456">
        <f>IF(K1815=0,#REF!,0)</f>
        <v>0</v>
      </c>
    </row>
    <row r="1816" spans="1:12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6">
        <v>30255.289420428908</v>
      </c>
      <c r="L1816" s="456">
        <f>IF(K1816=0,#REF!,0)</f>
        <v>0</v>
      </c>
    </row>
    <row r="1817" spans="1:12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6">
        <v>9339.7361370881081</v>
      </c>
      <c r="L1817" s="456">
        <f>IF(K1817=0,#REF!,0)</f>
        <v>0</v>
      </c>
    </row>
    <row r="1818" spans="1:12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6"/>
      <c r="L1818" s="456" t="e">
        <f>IF(K1818=0,#REF!,0)</f>
        <v>#REF!</v>
      </c>
    </row>
    <row r="1819" spans="1:12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6"/>
      <c r="L1819" s="456" t="e">
        <f>IF(K1819=0,#REF!,0)</f>
        <v>#REF!</v>
      </c>
    </row>
    <row r="1820" spans="1:12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6"/>
      <c r="L1820" s="456" t="e">
        <f>IF(K1820=0,#REF!,0)</f>
        <v>#REF!</v>
      </c>
    </row>
    <row r="1821" spans="1:12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6"/>
      <c r="L1821" s="456" t="e">
        <f>IF(K1821=0,#REF!,0)</f>
        <v>#REF!</v>
      </c>
    </row>
    <row r="1822" spans="1:12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6"/>
      <c r="L1822" s="456" t="e">
        <f>IF(K1822=0,#REF!,0)</f>
        <v>#REF!</v>
      </c>
    </row>
    <row r="1823" spans="1:12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6"/>
      <c r="L1823" s="456" t="e">
        <f>IF(K1823=0,#REF!,0)</f>
        <v>#REF!</v>
      </c>
    </row>
    <row r="1824" spans="1:12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6"/>
      <c r="L1824" s="456" t="e">
        <f>IF(K1824=0,#REF!,0)</f>
        <v>#REF!</v>
      </c>
    </row>
    <row r="1825" spans="1:12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6"/>
      <c r="L1825" s="456" t="e">
        <f>IF(K1825=0,#REF!,0)</f>
        <v>#REF!</v>
      </c>
    </row>
    <row r="1826" spans="1:12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6"/>
      <c r="L1826" s="456" t="e">
        <f>IF(K1826=0,#REF!,0)</f>
        <v>#REF!</v>
      </c>
    </row>
    <row r="1827" spans="1:12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6"/>
      <c r="L1827" s="456" t="e">
        <f>IF(K1827=0,#REF!,0)</f>
        <v>#REF!</v>
      </c>
    </row>
    <row r="1828" spans="1:12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6"/>
      <c r="L1828" s="456" t="e">
        <f>IF(K1828=0,#REF!,0)</f>
        <v>#REF!</v>
      </c>
    </row>
    <row r="1829" spans="1:12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6"/>
      <c r="L1829" s="456" t="e">
        <f>IF(K1829=0,#REF!,0)</f>
        <v>#REF!</v>
      </c>
    </row>
    <row r="1830" spans="1:12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6"/>
      <c r="L1830" s="456" t="e">
        <f>IF(K1830=0,#REF!,0)</f>
        <v>#REF!</v>
      </c>
    </row>
    <row r="1831" spans="1:12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6"/>
      <c r="L1831" s="456" t="e">
        <f>IF(K1831=0,#REF!,0)</f>
        <v>#REF!</v>
      </c>
    </row>
    <row r="1832" spans="1:12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6"/>
      <c r="L1832" s="456" t="e">
        <f>IF(K1832=0,#REF!,0)</f>
        <v>#REF!</v>
      </c>
    </row>
    <row r="1833" spans="1:12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6"/>
      <c r="L1833" s="456" t="e">
        <f>IF(K1833=0,#REF!,0)</f>
        <v>#REF!</v>
      </c>
    </row>
    <row r="1834" spans="1:12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6"/>
      <c r="L1834" s="456" t="e">
        <f>IF(K1834=0,#REF!,0)</f>
        <v>#REF!</v>
      </c>
    </row>
    <row r="1835" spans="1:12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6"/>
      <c r="L1835" s="456" t="e">
        <f>IF(K1835=0,#REF!,0)</f>
        <v>#REF!</v>
      </c>
    </row>
    <row r="1836" spans="1:12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6"/>
      <c r="L1836" s="456" t="e">
        <f>IF(K1836=0,#REF!,0)</f>
        <v>#REF!</v>
      </c>
    </row>
    <row r="1837" spans="1:12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6"/>
      <c r="L1837" s="456" t="e">
        <f>IF(K1837=0,#REF!,0)</f>
        <v>#REF!</v>
      </c>
    </row>
    <row r="1838" spans="1:12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6"/>
      <c r="L1838" s="456" t="e">
        <f>IF(K1838=0,#REF!,0)</f>
        <v>#REF!</v>
      </c>
    </row>
    <row r="1839" spans="1:12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6"/>
      <c r="L1839" s="456" t="e">
        <f>IF(K1839=0,#REF!,0)</f>
        <v>#REF!</v>
      </c>
    </row>
    <row r="1840" spans="1:12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6"/>
      <c r="L1840" s="456" t="e">
        <f>IF(K1840=0,#REF!,0)</f>
        <v>#REF!</v>
      </c>
    </row>
    <row r="1841" spans="1:12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6">
        <v>10005.776807894397</v>
      </c>
      <c r="L1841" s="456">
        <f>IF(K1841=0,#REF!,0)</f>
        <v>0</v>
      </c>
    </row>
    <row r="1842" spans="1:12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6"/>
      <c r="L1842" s="456" t="e">
        <f>IF(K1842=0,#REF!,0)</f>
        <v>#REF!</v>
      </c>
    </row>
    <row r="1843" spans="1:12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6"/>
      <c r="L1843" s="456" t="e">
        <f>IF(K1843=0,#REF!,0)</f>
        <v>#REF!</v>
      </c>
    </row>
    <row r="1844" spans="1:12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6"/>
      <c r="L1844" s="456" t="e">
        <f>IF(K1844=0,#REF!,0)</f>
        <v>#REF!</v>
      </c>
    </row>
    <row r="1845" spans="1:12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6"/>
      <c r="L1845" s="456" t="e">
        <f>IF(K1845=0,#REF!,0)</f>
        <v>#REF!</v>
      </c>
    </row>
    <row r="1846" spans="1:12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6"/>
      <c r="L1846" s="456" t="e">
        <f>IF(K1846=0,#REF!,0)</f>
        <v>#REF!</v>
      </c>
    </row>
    <row r="1847" spans="1:12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6"/>
      <c r="L1847" s="456" t="e">
        <f>IF(K1847=0,#REF!,0)</f>
        <v>#REF!</v>
      </c>
    </row>
    <row r="1848" spans="1:12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6"/>
      <c r="L1848" s="456" t="e">
        <f>IF(K1848=0,#REF!,0)</f>
        <v>#REF!</v>
      </c>
    </row>
    <row r="1849" spans="1:12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6"/>
      <c r="L1849" s="456" t="e">
        <f>IF(K1849=0,#REF!,0)</f>
        <v>#REF!</v>
      </c>
    </row>
    <row r="1850" spans="1:12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6"/>
      <c r="L1850" s="456" t="e">
        <f>IF(K1850=0,#REF!,0)</f>
        <v>#REF!</v>
      </c>
    </row>
    <row r="1851" spans="1:12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6"/>
      <c r="L1851" s="456" t="e">
        <f>IF(K1851=0,#REF!,0)</f>
        <v>#REF!</v>
      </c>
    </row>
    <row r="1852" spans="1:12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6"/>
      <c r="L1852" s="456" t="e">
        <f>IF(K1852=0,#REF!,0)</f>
        <v>#REF!</v>
      </c>
    </row>
    <row r="1853" spans="1:12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6"/>
      <c r="L1853" s="456" t="e">
        <f>IF(K1853=0,#REF!,0)</f>
        <v>#REF!</v>
      </c>
    </row>
    <row r="1854" spans="1:12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6"/>
      <c r="L1854" s="456" t="e">
        <f>IF(K1854=0,#REF!,0)</f>
        <v>#REF!</v>
      </c>
    </row>
    <row r="1855" spans="1:12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6"/>
      <c r="L1855" s="456" t="e">
        <f>IF(K1855=0,#REF!,0)</f>
        <v>#REF!</v>
      </c>
    </row>
    <row r="1856" spans="1:12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6"/>
      <c r="L1856" s="456" t="e">
        <f>IF(K1856=0,#REF!,0)</f>
        <v>#REF!</v>
      </c>
    </row>
    <row r="1857" spans="1:12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6"/>
      <c r="L1857" s="456" t="e">
        <f>IF(K1857=0,#REF!,0)</f>
        <v>#REF!</v>
      </c>
    </row>
    <row r="1858" spans="1:12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6"/>
      <c r="L1858" s="456" t="e">
        <f>IF(K1858=0,#REF!,0)</f>
        <v>#REF!</v>
      </c>
    </row>
    <row r="1859" spans="1:12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6"/>
      <c r="L1859" s="456" t="e">
        <f>IF(K1859=0,#REF!,0)</f>
        <v>#REF!</v>
      </c>
    </row>
    <row r="1860" spans="1:12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6"/>
      <c r="L1860" s="456" t="e">
        <f>IF(K1860=0,#REF!,0)</f>
        <v>#REF!</v>
      </c>
    </row>
    <row r="1861" spans="1:12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6">
        <v>21552.595894679424</v>
      </c>
      <c r="L1861" s="456">
        <f>IF(K1861=0,#REF!,0)</f>
        <v>0</v>
      </c>
    </row>
    <row r="1862" spans="1:12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6">
        <v>32682.481240973651</v>
      </c>
      <c r="L1862" s="456">
        <f>IF(K1862=0,#REF!,0)</f>
        <v>0</v>
      </c>
    </row>
    <row r="1863" spans="1:12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6">
        <v>15358.83720893443</v>
      </c>
      <c r="L1863" s="456">
        <f>IF(K1863=0,#REF!,0)</f>
        <v>0</v>
      </c>
    </row>
    <row r="1864" spans="1:12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6">
        <v>38827.047453414212</v>
      </c>
      <c r="L1864" s="456">
        <f>IF(K1864=0,#REF!,0)</f>
        <v>0</v>
      </c>
    </row>
    <row r="1865" spans="1:12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6">
        <v>18883.008770728666</v>
      </c>
      <c r="L1865" s="456">
        <f>IF(K1865=0,#REF!,0)</f>
        <v>0</v>
      </c>
    </row>
    <row r="1866" spans="1:12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6"/>
      <c r="L1866" s="456" t="e">
        <f>IF(K1866=0,#REF!,0)</f>
        <v>#REF!</v>
      </c>
    </row>
    <row r="1867" spans="1:12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6"/>
      <c r="L1867" s="456" t="e">
        <f>IF(K1867=0,#REF!,0)</f>
        <v>#REF!</v>
      </c>
    </row>
    <row r="1868" spans="1:12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6"/>
      <c r="L1868" s="456" t="e">
        <f>IF(K1868=0,#REF!,0)</f>
        <v>#REF!</v>
      </c>
    </row>
    <row r="1869" spans="1:12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6"/>
      <c r="L1869" s="456" t="e">
        <f>IF(K1869=0,#REF!,0)</f>
        <v>#REF!</v>
      </c>
    </row>
    <row r="1870" spans="1:12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6"/>
      <c r="L1870" s="456" t="e">
        <f>IF(K1870=0,#REF!,0)</f>
        <v>#REF!</v>
      </c>
    </row>
    <row r="1871" spans="1:12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6"/>
      <c r="L1871" s="456" t="e">
        <f>IF(K1871=0,#REF!,0)</f>
        <v>#REF!</v>
      </c>
    </row>
    <row r="1872" spans="1:12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6"/>
      <c r="L1872" s="456" t="e">
        <f>IF(K1872=0,#REF!,0)</f>
        <v>#REF!</v>
      </c>
    </row>
    <row r="1873" spans="1:12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6"/>
      <c r="L1873" s="456" t="e">
        <f>IF(K1873=0,#REF!,0)</f>
        <v>#REF!</v>
      </c>
    </row>
    <row r="1874" spans="1:12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6"/>
      <c r="L1874" s="456" t="e">
        <f>IF(K1874=0,#REF!,0)</f>
        <v>#REF!</v>
      </c>
    </row>
    <row r="1875" spans="1:12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6"/>
      <c r="L1875" s="456" t="e">
        <f>IF(K1875=0,#REF!,0)</f>
        <v>#REF!</v>
      </c>
    </row>
    <row r="1876" spans="1:12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6"/>
      <c r="L1876" s="456" t="e">
        <f>IF(K1876=0,#REF!,0)</f>
        <v>#REF!</v>
      </c>
    </row>
    <row r="1877" spans="1:12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6"/>
      <c r="L1877" s="456" t="e">
        <f>IF(K1877=0,#REF!,0)</f>
        <v>#REF!</v>
      </c>
    </row>
    <row r="1878" spans="1:12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6"/>
      <c r="L1878" s="456" t="e">
        <f>IF(K1878=0,#REF!,0)</f>
        <v>#REF!</v>
      </c>
    </row>
    <row r="1879" spans="1:12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6"/>
      <c r="L1879" s="456" t="e">
        <f>IF(K1879=0,#REF!,0)</f>
        <v>#REF!</v>
      </c>
    </row>
    <row r="1880" spans="1:12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6"/>
      <c r="L1880" s="456" t="e">
        <f>IF(K1880=0,#REF!,0)</f>
        <v>#REF!</v>
      </c>
    </row>
    <row r="1881" spans="1:12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6"/>
      <c r="L1881" s="456" t="e">
        <f>IF(K1881=0,#REF!,0)</f>
        <v>#REF!</v>
      </c>
    </row>
    <row r="1882" spans="1:12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6"/>
      <c r="L1882" s="456" t="e">
        <f>IF(K1882=0,#REF!,0)</f>
        <v>#REF!</v>
      </c>
    </row>
    <row r="1883" spans="1:12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6"/>
      <c r="L1883" s="456" t="e">
        <f>IF(K1883=0,#REF!,0)</f>
        <v>#REF!</v>
      </c>
    </row>
    <row r="1884" spans="1:12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6"/>
      <c r="L1884" s="456" t="e">
        <f>IF(K1884=0,#REF!,0)</f>
        <v>#REF!</v>
      </c>
    </row>
    <row r="1885" spans="1:12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6"/>
      <c r="L1885" s="456" t="e">
        <f>IF(K1885=0,#REF!,0)</f>
        <v>#REF!</v>
      </c>
    </row>
    <row r="1886" spans="1:12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6"/>
      <c r="L1886" s="456" t="e">
        <f>IF(K1886=0,#REF!,0)</f>
        <v>#REF!</v>
      </c>
    </row>
    <row r="1887" spans="1:12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6"/>
      <c r="L1887" s="456" t="e">
        <f>IF(K1887=0,#REF!,0)</f>
        <v>#REF!</v>
      </c>
    </row>
    <row r="1888" spans="1:12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6"/>
      <c r="L1888" s="456" t="e">
        <f>IF(K1888=0,#REF!,0)</f>
        <v>#REF!</v>
      </c>
    </row>
    <row r="1889" spans="1:12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6"/>
      <c r="L1889" s="456" t="e">
        <f>IF(K1889=0,#REF!,0)</f>
        <v>#REF!</v>
      </c>
    </row>
    <row r="1890" spans="1:12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6"/>
      <c r="L1890" s="456" t="e">
        <f>IF(K1890=0,#REF!,0)</f>
        <v>#REF!</v>
      </c>
    </row>
    <row r="1891" spans="1:12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6"/>
      <c r="L1891" s="456" t="e">
        <f>IF(K1891=0,#REF!,0)</f>
        <v>#REF!</v>
      </c>
    </row>
    <row r="1892" spans="1:12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6"/>
      <c r="L1892" s="456" t="e">
        <f>IF(K1892=0,#REF!,0)</f>
        <v>#REF!</v>
      </c>
    </row>
    <row r="1893" spans="1:12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6"/>
      <c r="L1893" s="456" t="e">
        <f>IF(K1893=0,#REF!,0)</f>
        <v>#REF!</v>
      </c>
    </row>
    <row r="1894" spans="1:12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6"/>
      <c r="L1894" s="456" t="e">
        <f>IF(K1894=0,#REF!,0)</f>
        <v>#REF!</v>
      </c>
    </row>
    <row r="1895" spans="1:12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6"/>
      <c r="L1895" s="456" t="e">
        <f>IF(K1895=0,#REF!,0)</f>
        <v>#REF!</v>
      </c>
    </row>
    <row r="1896" spans="1:12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6"/>
      <c r="L1896" s="456" t="e">
        <f>IF(K1896=0,#REF!,0)</f>
        <v>#REF!</v>
      </c>
    </row>
    <row r="1897" spans="1:12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6"/>
      <c r="L1897" s="456" t="e">
        <f>IF(K1897=0,#REF!,0)</f>
        <v>#REF!</v>
      </c>
    </row>
    <row r="1898" spans="1:12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6"/>
      <c r="L1898" s="456" t="e">
        <f>IF(K1898=0,#REF!,0)</f>
        <v>#REF!</v>
      </c>
    </row>
    <row r="1899" spans="1:12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6"/>
      <c r="L1899" s="456" t="e">
        <f>IF(K1899=0,#REF!,0)</f>
        <v>#REF!</v>
      </c>
    </row>
    <row r="1900" spans="1:12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6"/>
      <c r="L1900" s="456" t="e">
        <f>IF(K1900=0,#REF!,0)</f>
        <v>#REF!</v>
      </c>
    </row>
    <row r="1901" spans="1:12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6"/>
      <c r="L1901" s="456" t="e">
        <f>IF(K1901=0,#REF!,0)</f>
        <v>#REF!</v>
      </c>
    </row>
    <row r="1902" spans="1:12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6"/>
      <c r="L1902" s="456" t="e">
        <f>IF(K1902=0,#REF!,0)</f>
        <v>#REF!</v>
      </c>
    </row>
    <row r="1903" spans="1:12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6"/>
      <c r="L1903" s="456" t="e">
        <f>IF(K1903=0,#REF!,0)</f>
        <v>#REF!</v>
      </c>
    </row>
    <row r="1904" spans="1:12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6"/>
      <c r="L1904" s="456" t="e">
        <f>IF(K1904=0,#REF!,0)</f>
        <v>#REF!</v>
      </c>
    </row>
    <row r="1905" spans="1:12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6"/>
      <c r="L1905" s="456" t="e">
        <f>IF(K1905=0,#REF!,0)</f>
        <v>#REF!</v>
      </c>
    </row>
    <row r="1906" spans="1:12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6"/>
      <c r="L1906" s="456" t="e">
        <f>IF(K1906=0,#REF!,0)</f>
        <v>#REF!</v>
      </c>
    </row>
    <row r="1907" spans="1:12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6"/>
      <c r="L1907" s="456" t="e">
        <f>IF(K1907=0,#REF!,0)</f>
        <v>#REF!</v>
      </c>
    </row>
    <row r="1908" spans="1:12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6"/>
      <c r="L1908" s="456" t="e">
        <f>IF(K1908=0,#REF!,0)</f>
        <v>#REF!</v>
      </c>
    </row>
    <row r="1909" spans="1:12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6">
        <v>5423.7607789195836</v>
      </c>
      <c r="L1909" s="456">
        <f>IF(K1909=0,#REF!,0)</f>
        <v>0</v>
      </c>
    </row>
    <row r="1910" spans="1:12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6">
        <v>23966.801685810737</v>
      </c>
      <c r="L1910" s="456">
        <f>IF(K1910=0,#REF!,0)</f>
        <v>0</v>
      </c>
    </row>
    <row r="1911" spans="1:12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6">
        <v>5364.6451181972452</v>
      </c>
      <c r="L1911" s="456">
        <f>IF(K1911=0,#REF!,0)</f>
        <v>0</v>
      </c>
    </row>
    <row r="1912" spans="1:12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6">
        <v>23837.864723659342</v>
      </c>
      <c r="L1912" s="456">
        <f>IF(K1912=0,#REF!,0)</f>
        <v>0</v>
      </c>
    </row>
    <row r="1913" spans="1:12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6">
        <v>9344.5872994621259</v>
      </c>
      <c r="L1913" s="456">
        <f>IF(K1913=0,#REF!,0)</f>
        <v>0</v>
      </c>
    </row>
    <row r="1914" spans="1:12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6"/>
      <c r="L1914" s="456" t="e">
        <f>IF(K1914=0,#REF!,0)</f>
        <v>#REF!</v>
      </c>
    </row>
    <row r="1915" spans="1:12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6"/>
      <c r="L1915" s="456" t="e">
        <f>IF(K1915=0,#REF!,0)</f>
        <v>#REF!</v>
      </c>
    </row>
    <row r="1916" spans="1:12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6"/>
      <c r="L1916" s="456" t="e">
        <f>IF(K1916=0,#REF!,0)</f>
        <v>#REF!</v>
      </c>
    </row>
    <row r="1917" spans="1:12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6"/>
      <c r="L1917" s="456" t="e">
        <f>IF(K1917=0,#REF!,0)</f>
        <v>#REF!</v>
      </c>
    </row>
    <row r="1918" spans="1:12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6"/>
      <c r="L1918" s="456" t="e">
        <f>IF(K1918=0,#REF!,0)</f>
        <v>#REF!</v>
      </c>
    </row>
    <row r="1919" spans="1:12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6"/>
      <c r="L1919" s="456" t="e">
        <f>IF(K1919=0,#REF!,0)</f>
        <v>#REF!</v>
      </c>
    </row>
    <row r="1920" spans="1:12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6"/>
      <c r="L1920" s="456" t="e">
        <f>IF(K1920=0,#REF!,0)</f>
        <v>#REF!</v>
      </c>
    </row>
    <row r="1921" spans="1:12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6"/>
      <c r="L1921" s="456" t="e">
        <f>IF(K1921=0,#REF!,0)</f>
        <v>#REF!</v>
      </c>
    </row>
    <row r="1922" spans="1:12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6"/>
      <c r="L1922" s="456" t="e">
        <f>IF(K1922=0,#REF!,0)</f>
        <v>#REF!</v>
      </c>
    </row>
    <row r="1923" spans="1:12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6"/>
      <c r="L1923" s="456" t="e">
        <f>IF(K1923=0,#REF!,0)</f>
        <v>#REF!</v>
      </c>
    </row>
    <row r="1924" spans="1:12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6"/>
      <c r="L1924" s="456" t="e">
        <f>IF(K1924=0,#REF!,0)</f>
        <v>#REF!</v>
      </c>
    </row>
    <row r="1925" spans="1:12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6"/>
      <c r="L1925" s="456" t="e">
        <f>IF(K1925=0,#REF!,0)</f>
        <v>#REF!</v>
      </c>
    </row>
    <row r="1926" spans="1:12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6"/>
      <c r="L1926" s="456" t="e">
        <f>IF(K1926=0,#REF!,0)</f>
        <v>#REF!</v>
      </c>
    </row>
    <row r="1927" spans="1:12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6"/>
      <c r="L1927" s="456" t="e">
        <f>IF(K1927=0,#REF!,0)</f>
        <v>#REF!</v>
      </c>
    </row>
    <row r="1928" spans="1:12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6"/>
      <c r="L1928" s="456" t="e">
        <f>IF(K1928=0,#REF!,0)</f>
        <v>#REF!</v>
      </c>
    </row>
    <row r="1929" spans="1:12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6"/>
      <c r="L1929" s="456" t="e">
        <f>IF(K1929=0,#REF!,0)</f>
        <v>#REF!</v>
      </c>
    </row>
    <row r="1930" spans="1:12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6"/>
      <c r="L1930" s="456" t="e">
        <f>IF(K1930=0,#REF!,0)</f>
        <v>#REF!</v>
      </c>
    </row>
    <row r="1931" spans="1:12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6"/>
      <c r="L1931" s="456" t="e">
        <f>IF(K1931=0,#REF!,0)</f>
        <v>#REF!</v>
      </c>
    </row>
    <row r="1932" spans="1:12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6"/>
      <c r="L1932" s="456" t="e">
        <f>IF(K1932=0,#REF!,0)</f>
        <v>#REF!</v>
      </c>
    </row>
    <row r="1933" spans="1:12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6"/>
      <c r="L1933" s="456" t="e">
        <f>IF(K1933=0,#REF!,0)</f>
        <v>#REF!</v>
      </c>
    </row>
    <row r="1934" spans="1:12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6"/>
      <c r="L1934" s="456" t="e">
        <f>IF(K1934=0,#REF!,0)</f>
        <v>#REF!</v>
      </c>
    </row>
    <row r="1935" spans="1:12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6">
        <v>6976.2071623897837</v>
      </c>
      <c r="L1935" s="456">
        <f>IF(K1935=0,#REF!,0)</f>
        <v>0</v>
      </c>
    </row>
    <row r="1936" spans="1:12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6"/>
      <c r="L1936" s="456" t="e">
        <f>IF(K1936=0,#REF!,0)</f>
        <v>#REF!</v>
      </c>
    </row>
    <row r="1937" spans="1:12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6"/>
      <c r="L1937" s="456" t="e">
        <f>IF(K1937=0,#REF!,0)</f>
        <v>#REF!</v>
      </c>
    </row>
    <row r="1938" spans="1:12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6"/>
      <c r="L1938" s="456" t="e">
        <f>IF(K1938=0,#REF!,0)</f>
        <v>#REF!</v>
      </c>
    </row>
    <row r="1939" spans="1:12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6"/>
      <c r="L1939" s="456" t="e">
        <f>IF(K1939=0,#REF!,0)</f>
        <v>#REF!</v>
      </c>
    </row>
    <row r="1940" spans="1:12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6"/>
      <c r="L1940" s="456" t="e">
        <f>IF(K1940=0,#REF!,0)</f>
        <v>#REF!</v>
      </c>
    </row>
    <row r="1941" spans="1:12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6"/>
      <c r="L1941" s="456" t="e">
        <f>IF(K1941=0,#REF!,0)</f>
        <v>#REF!</v>
      </c>
    </row>
    <row r="1942" spans="1:12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6"/>
      <c r="L1942" s="456" t="e">
        <f>IF(K1942=0,#REF!,0)</f>
        <v>#REF!</v>
      </c>
    </row>
    <row r="1943" spans="1:12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6"/>
      <c r="L1943" s="456" t="e">
        <f>IF(K1943=0,#REF!,0)</f>
        <v>#REF!</v>
      </c>
    </row>
    <row r="1944" spans="1:12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6"/>
      <c r="L1944" s="456" t="e">
        <f>IF(K1944=0,#REF!,0)</f>
        <v>#REF!</v>
      </c>
    </row>
    <row r="1945" spans="1:12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6"/>
      <c r="L1945" s="456" t="e">
        <f>IF(K1945=0,#REF!,0)</f>
        <v>#REF!</v>
      </c>
    </row>
    <row r="1946" spans="1:12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6"/>
      <c r="L1946" s="456" t="e">
        <f>IF(K1946=0,#REF!,0)</f>
        <v>#REF!</v>
      </c>
    </row>
    <row r="1947" spans="1:12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6"/>
      <c r="L1947" s="456" t="e">
        <f>IF(K1947=0,#REF!,0)</f>
        <v>#REF!</v>
      </c>
    </row>
    <row r="1948" spans="1:12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6"/>
      <c r="L1948" s="456" t="e">
        <f>IF(K1948=0,#REF!,0)</f>
        <v>#REF!</v>
      </c>
    </row>
    <row r="1949" spans="1:12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6"/>
      <c r="L1949" s="456" t="e">
        <f>IF(K1949=0,#REF!,0)</f>
        <v>#REF!</v>
      </c>
    </row>
    <row r="1950" spans="1:12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6"/>
      <c r="L1950" s="456" t="e">
        <f>IF(K1950=0,#REF!,0)</f>
        <v>#REF!</v>
      </c>
    </row>
    <row r="1951" spans="1:12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6"/>
      <c r="L1951" s="456" t="e">
        <f>IF(K1951=0,#REF!,0)</f>
        <v>#REF!</v>
      </c>
    </row>
    <row r="1952" spans="1:12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6"/>
      <c r="L1952" s="456" t="e">
        <f>IF(K1952=0,#REF!,0)</f>
        <v>#REF!</v>
      </c>
    </row>
    <row r="1953" spans="1:12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6"/>
      <c r="L1953" s="456" t="e">
        <f>IF(K1953=0,#REF!,0)</f>
        <v>#REF!</v>
      </c>
    </row>
    <row r="1954" spans="1:12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6"/>
      <c r="L1954" s="456" t="e">
        <f>IF(K1954=0,#REF!,0)</f>
        <v>#REF!</v>
      </c>
    </row>
    <row r="1955" spans="1:12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6"/>
      <c r="L1955" s="456" t="e">
        <f>IF(K1955=0,#REF!,0)</f>
        <v>#REF!</v>
      </c>
    </row>
    <row r="1956" spans="1:12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6"/>
      <c r="L1956" s="456" t="e">
        <f>IF(K1956=0,#REF!,0)</f>
        <v>#REF!</v>
      </c>
    </row>
    <row r="1957" spans="1:12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6"/>
      <c r="L1957" s="456" t="e">
        <f>IF(K1957=0,#REF!,0)</f>
        <v>#REF!</v>
      </c>
    </row>
    <row r="1958" spans="1:12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6"/>
      <c r="L1958" s="456" t="e">
        <f>IF(K1958=0,#REF!,0)</f>
        <v>#REF!</v>
      </c>
    </row>
    <row r="1959" spans="1:12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6"/>
      <c r="L1959" s="456" t="e">
        <f>IF(K1959=0,#REF!,0)</f>
        <v>#REF!</v>
      </c>
    </row>
    <row r="1960" spans="1:12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6"/>
      <c r="L1960" s="456" t="e">
        <f>IF(K1960=0,#REF!,0)</f>
        <v>#REF!</v>
      </c>
    </row>
    <row r="1961" spans="1:12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6"/>
      <c r="L1961" s="456" t="e">
        <f>IF(K1961=0,#REF!,0)</f>
        <v>#REF!</v>
      </c>
    </row>
    <row r="1962" spans="1:12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6"/>
      <c r="L1962" s="456" t="e">
        <f>IF(K1962=0,#REF!,0)</f>
        <v>#REF!</v>
      </c>
    </row>
    <row r="1963" spans="1:12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6"/>
      <c r="L1963" s="456" t="e">
        <f>IF(K1963=0,#REF!,0)</f>
        <v>#REF!</v>
      </c>
    </row>
    <row r="1964" spans="1:12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6"/>
      <c r="L1964" s="456" t="e">
        <f>IF(K1964=0,#REF!,0)</f>
        <v>#REF!</v>
      </c>
    </row>
    <row r="1965" spans="1:12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6"/>
      <c r="L1965" s="456" t="e">
        <f>IF(K1965=0,#REF!,0)</f>
        <v>#REF!</v>
      </c>
    </row>
    <row r="1966" spans="1:12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6"/>
      <c r="L1966" s="456" t="e">
        <f>IF(K1966=0,#REF!,0)</f>
        <v>#REF!</v>
      </c>
    </row>
    <row r="1967" spans="1:12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6"/>
      <c r="L1967" s="456" t="e">
        <f>IF(K1967=0,#REF!,0)</f>
        <v>#REF!</v>
      </c>
    </row>
    <row r="1968" spans="1:12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6"/>
      <c r="L1968" s="456" t="e">
        <f>IF(K1968=0,#REF!,0)</f>
        <v>#REF!</v>
      </c>
    </row>
    <row r="1969" spans="1:12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6"/>
      <c r="L1969" s="456" t="e">
        <f>IF(K1969=0,#REF!,0)</f>
        <v>#REF!</v>
      </c>
    </row>
    <row r="1970" spans="1:12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6"/>
      <c r="L1970" s="456" t="e">
        <f>IF(K1970=0,#REF!,0)</f>
        <v>#REF!</v>
      </c>
    </row>
    <row r="1971" spans="1:12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6"/>
      <c r="L1971" s="456" t="e">
        <f>IF(K1971=0,#REF!,0)</f>
        <v>#REF!</v>
      </c>
    </row>
    <row r="1972" spans="1:12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6"/>
      <c r="L1972" s="456" t="e">
        <f>IF(K1972=0,#REF!,0)</f>
        <v>#REF!</v>
      </c>
    </row>
    <row r="1973" spans="1:12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6"/>
      <c r="L1973" s="456" t="e">
        <f>IF(K1973=0,#REF!,0)</f>
        <v>#REF!</v>
      </c>
    </row>
    <row r="1974" spans="1:12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6"/>
      <c r="L1974" s="456" t="e">
        <f>IF(K1974=0,#REF!,0)</f>
        <v>#REF!</v>
      </c>
    </row>
    <row r="1975" spans="1:12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6"/>
      <c r="L1975" s="456" t="e">
        <f>IF(K1975=0,#REF!,0)</f>
        <v>#REF!</v>
      </c>
    </row>
    <row r="1976" spans="1:12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6"/>
      <c r="L1976" s="456" t="e">
        <f>IF(K1976=0,#REF!,0)</f>
        <v>#REF!</v>
      </c>
    </row>
    <row r="1977" spans="1:12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6"/>
      <c r="L1977" s="456" t="e">
        <f>IF(K1977=0,#REF!,0)</f>
        <v>#REF!</v>
      </c>
    </row>
    <row r="1978" spans="1:12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6"/>
      <c r="L1978" s="456" t="e">
        <f>IF(K1978=0,#REF!,0)</f>
        <v>#REF!</v>
      </c>
    </row>
    <row r="1979" spans="1:12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6"/>
      <c r="L1979" s="456" t="e">
        <f>IF(K1979=0,#REF!,0)</f>
        <v>#REF!</v>
      </c>
    </row>
    <row r="1980" spans="1:12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6"/>
      <c r="L1980" s="456" t="e">
        <f>IF(K1980=0,#REF!,0)</f>
        <v>#REF!</v>
      </c>
    </row>
    <row r="1981" spans="1:12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6"/>
      <c r="L1981" s="456" t="e">
        <f>IF(K1981=0,#REF!,0)</f>
        <v>#REF!</v>
      </c>
    </row>
    <row r="1982" spans="1:12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6"/>
      <c r="L1982" s="456" t="e">
        <f>IF(K1982=0,#REF!,0)</f>
        <v>#REF!</v>
      </c>
    </row>
    <row r="1983" spans="1:12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6"/>
      <c r="L1983" s="456" t="e">
        <f>IF(K1983=0,#REF!,0)</f>
        <v>#REF!</v>
      </c>
    </row>
    <row r="1984" spans="1:12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6"/>
      <c r="L1984" s="456" t="e">
        <f>IF(K1984=0,#REF!,0)</f>
        <v>#REF!</v>
      </c>
    </row>
    <row r="1985" spans="1:12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6"/>
      <c r="L1985" s="456" t="e">
        <f>IF(K1985=0,#REF!,0)</f>
        <v>#REF!</v>
      </c>
    </row>
    <row r="1986" spans="1:12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6"/>
      <c r="L1986" s="456" t="e">
        <f>IF(K1986=0,#REF!,0)</f>
        <v>#REF!</v>
      </c>
    </row>
    <row r="1987" spans="1:12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6"/>
      <c r="L1987" s="456" t="e">
        <f>IF(K1987=0,#REF!,0)</f>
        <v>#REF!</v>
      </c>
    </row>
    <row r="1988" spans="1:12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6"/>
      <c r="L1988" s="456" t="e">
        <f>IF(K1988=0,#REF!,0)</f>
        <v>#REF!</v>
      </c>
    </row>
    <row r="1989" spans="1:12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6"/>
      <c r="L1989" s="456" t="e">
        <f>IF(K1989=0,#REF!,0)</f>
        <v>#REF!</v>
      </c>
    </row>
    <row r="1990" spans="1:12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6"/>
      <c r="L1990" s="456" t="e">
        <f>IF(K1990=0,#REF!,0)</f>
        <v>#REF!</v>
      </c>
    </row>
    <row r="1991" spans="1:12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6"/>
      <c r="L1991" s="456" t="e">
        <f>IF(K1991=0,#REF!,0)</f>
        <v>#REF!</v>
      </c>
    </row>
    <row r="1992" spans="1:12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6"/>
      <c r="L1992" s="456" t="e">
        <f>IF(K1992=0,#REF!,0)</f>
        <v>#REF!</v>
      </c>
    </row>
    <row r="1993" spans="1:12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6"/>
      <c r="L1993" s="456" t="e">
        <f>IF(K1993=0,#REF!,0)</f>
        <v>#REF!</v>
      </c>
    </row>
    <row r="1994" spans="1:12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6"/>
      <c r="L1994" s="456" t="e">
        <f>IF(K1994=0,#REF!,0)</f>
        <v>#REF!</v>
      </c>
    </row>
    <row r="1995" spans="1:12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6"/>
      <c r="L1995" s="456" t="e">
        <f>IF(K1995=0,#REF!,0)</f>
        <v>#REF!</v>
      </c>
    </row>
    <row r="1996" spans="1:12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6"/>
      <c r="L1996" s="456" t="e">
        <f>IF(K1996=0,#REF!,0)</f>
        <v>#REF!</v>
      </c>
    </row>
    <row r="1997" spans="1:12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6"/>
      <c r="L1997" s="456" t="e">
        <f>IF(K1997=0,#REF!,0)</f>
        <v>#REF!</v>
      </c>
    </row>
    <row r="1998" spans="1:12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6"/>
      <c r="L1998" s="456" t="e">
        <f>IF(K1998=0,#REF!,0)</f>
        <v>#REF!</v>
      </c>
    </row>
    <row r="1999" spans="1:12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6"/>
      <c r="L1999" s="456" t="e">
        <f>IF(K1999=0,#REF!,0)</f>
        <v>#REF!</v>
      </c>
    </row>
    <row r="2000" spans="1:12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6"/>
      <c r="L2000" s="456" t="e">
        <f>IF(K2000=0,#REF!,0)</f>
        <v>#REF!</v>
      </c>
    </row>
    <row r="2001" spans="1:12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6"/>
      <c r="L2001" s="456" t="e">
        <f>IF(K2001=0,#REF!,0)</f>
        <v>#REF!</v>
      </c>
    </row>
    <row r="2002" spans="1:12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6"/>
      <c r="L2002" s="456" t="e">
        <f>IF(K2002=0,#REF!,0)</f>
        <v>#REF!</v>
      </c>
    </row>
    <row r="2003" spans="1:12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6"/>
      <c r="L2003" s="456" t="e">
        <f>IF(K2003=0,#REF!,0)</f>
        <v>#REF!</v>
      </c>
    </row>
    <row r="2004" spans="1:12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6"/>
      <c r="L2004" s="456" t="e">
        <f>IF(K2004=0,#REF!,0)</f>
        <v>#REF!</v>
      </c>
    </row>
    <row r="2005" spans="1:12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6"/>
      <c r="L2005" s="456" t="e">
        <f>IF(K2005=0,#REF!,0)</f>
        <v>#REF!</v>
      </c>
    </row>
    <row r="2006" spans="1:12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6"/>
      <c r="L2006" s="456" t="e">
        <f>IF(K2006=0,#REF!,0)</f>
        <v>#REF!</v>
      </c>
    </row>
    <row r="2007" spans="1:12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6"/>
      <c r="L2007" s="456" t="e">
        <f>IF(K2007=0,#REF!,0)</f>
        <v>#REF!</v>
      </c>
    </row>
    <row r="2008" spans="1:12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6"/>
      <c r="L2008" s="456" t="e">
        <f>IF(K2008=0,#REF!,0)</f>
        <v>#REF!</v>
      </c>
    </row>
    <row r="2009" spans="1:12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6"/>
      <c r="L2009" s="456" t="e">
        <f>IF(K2009=0,#REF!,0)</f>
        <v>#REF!</v>
      </c>
    </row>
    <row r="2010" spans="1:12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6"/>
      <c r="L2010" s="456" t="e">
        <f>IF(K2010=0,#REF!,0)</f>
        <v>#REF!</v>
      </c>
    </row>
    <row r="2011" spans="1:12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6"/>
      <c r="L2011" s="456" t="e">
        <f>IF(K2011=0,#REF!,0)</f>
        <v>#REF!</v>
      </c>
    </row>
    <row r="2012" spans="1:12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6"/>
      <c r="L2012" s="456" t="e">
        <f>IF(K2012=0,#REF!,0)</f>
        <v>#REF!</v>
      </c>
    </row>
    <row r="2013" spans="1:12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6"/>
      <c r="L2013" s="456" t="e">
        <f>IF(K2013=0,#REF!,0)</f>
        <v>#REF!</v>
      </c>
    </row>
    <row r="2014" spans="1:12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6"/>
      <c r="L2014" s="456" t="e">
        <f>IF(K2014=0,#REF!,0)</f>
        <v>#REF!</v>
      </c>
    </row>
    <row r="2015" spans="1:12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6"/>
      <c r="L2015" s="456" t="e">
        <f>IF(K2015=0,#REF!,0)</f>
        <v>#REF!</v>
      </c>
    </row>
    <row r="2016" spans="1:12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6"/>
      <c r="L2016" s="456" t="e">
        <f>IF(K2016=0,#REF!,0)</f>
        <v>#REF!</v>
      </c>
    </row>
    <row r="2017" spans="1:12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6"/>
      <c r="L2017" s="456" t="e">
        <f>IF(K2017=0,#REF!,0)</f>
        <v>#REF!</v>
      </c>
    </row>
    <row r="2018" spans="1:12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6"/>
      <c r="L2018" s="456" t="e">
        <f>IF(K2018=0,#REF!,0)</f>
        <v>#REF!</v>
      </c>
    </row>
    <row r="2019" spans="1:12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6"/>
      <c r="L2019" s="456" t="e">
        <f>IF(K2019=0,#REF!,0)</f>
        <v>#REF!</v>
      </c>
    </row>
    <row r="2020" spans="1:12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6"/>
      <c r="L2020" s="456" t="e">
        <f>IF(K2020=0,#REF!,0)</f>
        <v>#REF!</v>
      </c>
    </row>
    <row r="2021" spans="1:12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6"/>
      <c r="L2021" s="456" t="e">
        <f>IF(K2021=0,#REF!,0)</f>
        <v>#REF!</v>
      </c>
    </row>
    <row r="2022" spans="1:12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6"/>
      <c r="L2022" s="456" t="e">
        <f>IF(K2022=0,#REF!,0)</f>
        <v>#REF!</v>
      </c>
    </row>
    <row r="2023" spans="1:12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6"/>
      <c r="L2023" s="456" t="e">
        <f>IF(K2023=0,#REF!,0)</f>
        <v>#REF!</v>
      </c>
    </row>
    <row r="2024" spans="1:12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6"/>
      <c r="L2024" s="456" t="e">
        <f>IF(K2024=0,#REF!,0)</f>
        <v>#REF!</v>
      </c>
    </row>
    <row r="2025" spans="1:12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6"/>
      <c r="L2025" s="456" t="e">
        <f>IF(K2025=0,#REF!,0)</f>
        <v>#REF!</v>
      </c>
    </row>
    <row r="2026" spans="1:12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6"/>
      <c r="L2026" s="456" t="e">
        <f>IF(K2026=0,#REF!,0)</f>
        <v>#REF!</v>
      </c>
    </row>
    <row r="2027" spans="1:12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6"/>
      <c r="L2027" s="456" t="e">
        <f>IF(K2027=0,#REF!,0)</f>
        <v>#REF!</v>
      </c>
    </row>
    <row r="2028" spans="1:12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6"/>
      <c r="L2028" s="456" t="e">
        <f>IF(K2028=0,#REF!,0)</f>
        <v>#REF!</v>
      </c>
    </row>
    <row r="2029" spans="1:12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6"/>
      <c r="L2029" s="456" t="e">
        <f>IF(K2029=0,#REF!,0)</f>
        <v>#REF!</v>
      </c>
    </row>
    <row r="2030" spans="1:12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6"/>
      <c r="L2030" s="456" t="e">
        <f>IF(K2030=0,#REF!,0)</f>
        <v>#REF!</v>
      </c>
    </row>
    <row r="2031" spans="1:12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6"/>
      <c r="L2031" s="456" t="e">
        <f>IF(K2031=0,#REF!,0)</f>
        <v>#REF!</v>
      </c>
    </row>
    <row r="2032" spans="1:12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6"/>
      <c r="L2032" s="456" t="e">
        <f>IF(K2032=0,#REF!,0)</f>
        <v>#REF!</v>
      </c>
    </row>
    <row r="2033" spans="1:12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6"/>
      <c r="L2033" s="456" t="e">
        <f>IF(K2033=0,#REF!,0)</f>
        <v>#REF!</v>
      </c>
    </row>
    <row r="2034" spans="1:12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6"/>
      <c r="L2034" s="456" t="e">
        <f>IF(K2034=0,#REF!,0)</f>
        <v>#REF!</v>
      </c>
    </row>
    <row r="2035" spans="1:12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6"/>
      <c r="L2035" s="456" t="e">
        <f>IF(K2035=0,#REF!,0)</f>
        <v>#REF!</v>
      </c>
    </row>
    <row r="2036" spans="1:12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6"/>
      <c r="L2036" s="456" t="e">
        <f>IF(K2036=0,#REF!,0)</f>
        <v>#REF!</v>
      </c>
    </row>
    <row r="2037" spans="1:12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6"/>
      <c r="L2037" s="456" t="e">
        <f>IF(K2037=0,#REF!,0)</f>
        <v>#REF!</v>
      </c>
    </row>
    <row r="2038" spans="1:12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6"/>
      <c r="L2038" s="456" t="e">
        <f>IF(K2038=0,#REF!,0)</f>
        <v>#REF!</v>
      </c>
    </row>
    <row r="2039" spans="1:12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6"/>
      <c r="L2039" s="456" t="e">
        <f>IF(K2039=0,#REF!,0)</f>
        <v>#REF!</v>
      </c>
    </row>
    <row r="2040" spans="1:12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6"/>
      <c r="L2040" s="456" t="e">
        <f>IF(K2040=0,#REF!,0)</f>
        <v>#REF!</v>
      </c>
    </row>
    <row r="2041" spans="1:12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6"/>
      <c r="L2041" s="456" t="e">
        <f>IF(K2041=0,#REF!,0)</f>
        <v>#REF!</v>
      </c>
    </row>
    <row r="2042" spans="1:12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6"/>
      <c r="L2042" s="456" t="e">
        <f>IF(K2042=0,#REF!,0)</f>
        <v>#REF!</v>
      </c>
    </row>
    <row r="2043" spans="1:12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6"/>
      <c r="L2043" s="456" t="e">
        <f>IF(K2043=0,#REF!,0)</f>
        <v>#REF!</v>
      </c>
    </row>
    <row r="2044" spans="1:12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6"/>
      <c r="L2044" s="456" t="e">
        <f>IF(K2044=0,#REF!,0)</f>
        <v>#REF!</v>
      </c>
    </row>
    <row r="2045" spans="1:12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6"/>
      <c r="L2045" s="456" t="e">
        <f>IF(K2045=0,#REF!,0)</f>
        <v>#REF!</v>
      </c>
    </row>
    <row r="2046" spans="1:12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6"/>
      <c r="L2046" s="456" t="e">
        <f>IF(K2046=0,#REF!,0)</f>
        <v>#REF!</v>
      </c>
    </row>
    <row r="2047" spans="1:12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6"/>
      <c r="L2047" s="456" t="e">
        <f>IF(K2047=0,#REF!,0)</f>
        <v>#REF!</v>
      </c>
    </row>
    <row r="2048" spans="1:12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6"/>
      <c r="L2048" s="456" t="e">
        <f>IF(K2048=0,#REF!,0)</f>
        <v>#REF!</v>
      </c>
    </row>
    <row r="2049" spans="1:12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6"/>
      <c r="L2049" s="456" t="e">
        <f>IF(K2049=0,#REF!,0)</f>
        <v>#REF!</v>
      </c>
    </row>
    <row r="2050" spans="1:12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6"/>
      <c r="L2050" s="456" t="e">
        <f>IF(K2050=0,#REF!,0)</f>
        <v>#REF!</v>
      </c>
    </row>
    <row r="2051" spans="1:12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6"/>
      <c r="L2051" s="456" t="e">
        <f>IF(K2051=0,#REF!,0)</f>
        <v>#REF!</v>
      </c>
    </row>
    <row r="2052" spans="1:12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6"/>
      <c r="L2052" s="456" t="e">
        <f>IF(K2052=0,#REF!,0)</f>
        <v>#REF!</v>
      </c>
    </row>
    <row r="2053" spans="1:12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6"/>
      <c r="L2053" s="456" t="e">
        <f>IF(K2053=0,#REF!,0)</f>
        <v>#REF!</v>
      </c>
    </row>
    <row r="2054" spans="1:12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6"/>
      <c r="L2054" s="456" t="e">
        <f>IF(K2054=0,#REF!,0)</f>
        <v>#REF!</v>
      </c>
    </row>
    <row r="2055" spans="1:12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6"/>
      <c r="L2055" s="456" t="e">
        <f>IF(K2055=0,#REF!,0)</f>
        <v>#REF!</v>
      </c>
    </row>
    <row r="2056" spans="1:12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6"/>
      <c r="L2056" s="456" t="e">
        <f>IF(K2056=0,#REF!,0)</f>
        <v>#REF!</v>
      </c>
    </row>
    <row r="2057" spans="1:12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6"/>
      <c r="L2057" s="456" t="e">
        <f>IF(K2057=0,#REF!,0)</f>
        <v>#REF!</v>
      </c>
    </row>
    <row r="2058" spans="1:12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6"/>
      <c r="L2058" s="456" t="e">
        <f>IF(K2058=0,#REF!,0)</f>
        <v>#REF!</v>
      </c>
    </row>
    <row r="2059" spans="1:12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6"/>
      <c r="L2059" s="456" t="e">
        <f>IF(K2059=0,#REF!,0)</f>
        <v>#REF!</v>
      </c>
    </row>
    <row r="2060" spans="1:12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6"/>
      <c r="L2060" s="456" t="e">
        <f>IF(K2060=0,#REF!,0)</f>
        <v>#REF!</v>
      </c>
    </row>
    <row r="2061" spans="1:12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6"/>
      <c r="L2061" s="456" t="e">
        <f>IF(K2061=0,#REF!,0)</f>
        <v>#REF!</v>
      </c>
    </row>
    <row r="2062" spans="1:12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6"/>
      <c r="L2062" s="456" t="e">
        <f>IF(K2062=0,#REF!,0)</f>
        <v>#REF!</v>
      </c>
    </row>
    <row r="2063" spans="1:12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6"/>
      <c r="L2063" s="456" t="e">
        <f>IF(K2063=0,#REF!,0)</f>
        <v>#REF!</v>
      </c>
    </row>
    <row r="2064" spans="1:12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6"/>
      <c r="L2064" s="456" t="e">
        <f>IF(K2064=0,#REF!,0)</f>
        <v>#REF!</v>
      </c>
    </row>
    <row r="2065" spans="1:12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6"/>
      <c r="L2065" s="456" t="e">
        <f>IF(K2065=0,#REF!,0)</f>
        <v>#REF!</v>
      </c>
    </row>
    <row r="2066" spans="1:12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6"/>
      <c r="L2066" s="456" t="e">
        <f>IF(K2066=0,#REF!,0)</f>
        <v>#REF!</v>
      </c>
    </row>
    <row r="2067" spans="1:12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6"/>
      <c r="L2067" s="456" t="e">
        <f>IF(K2067=0,#REF!,0)</f>
        <v>#REF!</v>
      </c>
    </row>
    <row r="2068" spans="1:12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6"/>
      <c r="L2068" s="456" t="e">
        <f>IF(K2068=0,#REF!,0)</f>
        <v>#REF!</v>
      </c>
    </row>
    <row r="2069" spans="1:12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6"/>
      <c r="L2069" s="456" t="e">
        <f>IF(K2069=0,#REF!,0)</f>
        <v>#REF!</v>
      </c>
    </row>
    <row r="2070" spans="1:12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6"/>
      <c r="L2070" s="456" t="e">
        <f>IF(K2070=0,#REF!,0)</f>
        <v>#REF!</v>
      </c>
    </row>
    <row r="2071" spans="1:12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6"/>
      <c r="L2071" s="456" t="e">
        <f>IF(K2071=0,#REF!,0)</f>
        <v>#REF!</v>
      </c>
    </row>
    <row r="2072" spans="1:12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6"/>
      <c r="L2072" s="456" t="e">
        <f>IF(K2072=0,#REF!,0)</f>
        <v>#REF!</v>
      </c>
    </row>
    <row r="2073" spans="1:12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6"/>
      <c r="L2073" s="456" t="e">
        <f>IF(K2073=0,#REF!,0)</f>
        <v>#REF!</v>
      </c>
    </row>
    <row r="2074" spans="1:12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6"/>
      <c r="L2074" s="456" t="e">
        <f>IF(K2074=0,#REF!,0)</f>
        <v>#REF!</v>
      </c>
    </row>
    <row r="2075" spans="1:12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6"/>
      <c r="L2075" s="456" t="e">
        <f>IF(K2075=0,#REF!,0)</f>
        <v>#REF!</v>
      </c>
    </row>
    <row r="2076" spans="1:12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6"/>
      <c r="L2076" s="456" t="e">
        <f>IF(K2076=0,#REF!,0)</f>
        <v>#REF!</v>
      </c>
    </row>
    <row r="2077" spans="1:12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6"/>
      <c r="L2077" s="456" t="e">
        <f>IF(K2077=0,#REF!,0)</f>
        <v>#REF!</v>
      </c>
    </row>
    <row r="2078" spans="1:12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6">
        <v>689.85488465776393</v>
      </c>
      <c r="L2078" s="456">
        <f>IF(K2078=0,#REF!,0)</f>
        <v>0</v>
      </c>
    </row>
    <row r="2079" spans="1:12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6"/>
      <c r="L2079" s="456" t="e">
        <f>IF(K2079=0,#REF!,0)</f>
        <v>#REF!</v>
      </c>
    </row>
    <row r="2080" spans="1:12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6"/>
      <c r="L2080" s="456" t="e">
        <f>IF(K2080=0,#REF!,0)</f>
        <v>#REF!</v>
      </c>
    </row>
    <row r="2081" spans="1:12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6"/>
      <c r="L2081" s="456" t="e">
        <f>IF(K2081=0,#REF!,0)</f>
        <v>#REF!</v>
      </c>
    </row>
    <row r="2082" spans="1:12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6"/>
      <c r="L2082" s="456" t="e">
        <f>IF(K2082=0,#REF!,0)</f>
        <v>#REF!</v>
      </c>
    </row>
    <row r="2083" spans="1:12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6"/>
      <c r="L2083" s="456" t="e">
        <f>IF(K2083=0,#REF!,0)</f>
        <v>#REF!</v>
      </c>
    </row>
    <row r="2084" spans="1:12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6"/>
      <c r="L2084" s="456" t="e">
        <f>IF(K2084=0,#REF!,0)</f>
        <v>#REF!</v>
      </c>
    </row>
    <row r="2085" spans="1:12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6"/>
      <c r="L2085" s="456" t="e">
        <f>IF(K2085=0,#REF!,0)</f>
        <v>#REF!</v>
      </c>
    </row>
    <row r="2086" spans="1:12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6"/>
      <c r="L2086" s="456" t="e">
        <f>IF(K2086=0,#REF!,0)</f>
        <v>#REF!</v>
      </c>
    </row>
    <row r="2087" spans="1:12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6"/>
      <c r="L2087" s="456" t="e">
        <f>IF(K2087=0,#REF!,0)</f>
        <v>#REF!</v>
      </c>
    </row>
    <row r="2088" spans="1:12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6"/>
      <c r="L2088" s="456" t="e">
        <f>IF(K2088=0,#REF!,0)</f>
        <v>#REF!</v>
      </c>
    </row>
    <row r="2089" spans="1:12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6"/>
      <c r="L2089" s="456" t="e">
        <f>IF(K2089=0,#REF!,0)</f>
        <v>#REF!</v>
      </c>
    </row>
    <row r="2090" spans="1:12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6"/>
      <c r="L2090" s="456" t="e">
        <f>IF(K2090=0,#REF!,0)</f>
        <v>#REF!</v>
      </c>
    </row>
    <row r="2091" spans="1:12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6"/>
      <c r="L2091" s="456" t="e">
        <f>IF(K2091=0,#REF!,0)</f>
        <v>#REF!</v>
      </c>
    </row>
    <row r="2092" spans="1:12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6"/>
      <c r="L2092" s="456" t="e">
        <f>IF(K2092=0,#REF!,0)</f>
        <v>#REF!</v>
      </c>
    </row>
    <row r="2093" spans="1:12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6"/>
      <c r="L2093" s="456" t="e">
        <f>IF(K2093=0,#REF!,0)</f>
        <v>#REF!</v>
      </c>
    </row>
    <row r="2094" spans="1:12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6"/>
      <c r="L2094" s="456" t="e">
        <f>IF(K2094=0,#REF!,0)</f>
        <v>#REF!</v>
      </c>
    </row>
    <row r="2095" spans="1:12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6"/>
      <c r="L2095" s="456" t="e">
        <f>IF(K2095=0,#REF!,0)</f>
        <v>#REF!</v>
      </c>
    </row>
    <row r="2096" spans="1:12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6"/>
      <c r="L2096" s="456" t="e">
        <f>IF(K2096=0,#REF!,0)</f>
        <v>#REF!</v>
      </c>
    </row>
    <row r="2097" spans="1:12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6"/>
      <c r="L2097" s="456" t="e">
        <f>IF(K2097=0,#REF!,0)</f>
        <v>#REF!</v>
      </c>
    </row>
    <row r="2098" spans="1:12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6"/>
      <c r="L2098" s="456" t="e">
        <f>IF(K2098=0,#REF!,0)</f>
        <v>#REF!</v>
      </c>
    </row>
    <row r="2099" spans="1:12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6"/>
      <c r="L2099" s="456" t="e">
        <f>IF(K2099=0,#REF!,0)</f>
        <v>#REF!</v>
      </c>
    </row>
    <row r="2100" spans="1:12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6"/>
      <c r="L2100" s="456" t="e">
        <f>IF(K2100=0,#REF!,0)</f>
        <v>#REF!</v>
      </c>
    </row>
    <row r="2101" spans="1:12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6"/>
      <c r="L2101" s="456" t="e">
        <f>IF(K2101=0,#REF!,0)</f>
        <v>#REF!</v>
      </c>
    </row>
    <row r="2102" spans="1:12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6"/>
      <c r="L2102" s="456" t="e">
        <f>IF(K2102=0,#REF!,0)</f>
        <v>#REF!</v>
      </c>
    </row>
    <row r="2103" spans="1:12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6"/>
      <c r="L2103" s="456" t="e">
        <f>IF(K2103=0,#REF!,0)</f>
        <v>#REF!</v>
      </c>
    </row>
    <row r="2104" spans="1:12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6"/>
      <c r="L2104" s="456" t="e">
        <f>IF(K2104=0,#REF!,0)</f>
        <v>#REF!</v>
      </c>
    </row>
    <row r="2105" spans="1:12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6"/>
      <c r="L2105" s="456" t="e">
        <f>IF(K2105=0,#REF!,0)</f>
        <v>#REF!</v>
      </c>
    </row>
    <row r="2106" spans="1:12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6"/>
      <c r="L2106" s="456" t="e">
        <f>IF(K2106=0,#REF!,0)</f>
        <v>#REF!</v>
      </c>
    </row>
    <row r="2107" spans="1:12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6"/>
      <c r="L2107" s="456" t="e">
        <f>IF(K2107=0,#REF!,0)</f>
        <v>#REF!</v>
      </c>
    </row>
    <row r="2108" spans="1:12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6"/>
      <c r="L2108" s="456" t="e">
        <f>IF(K2108=0,#REF!,0)</f>
        <v>#REF!</v>
      </c>
    </row>
    <row r="2109" spans="1:12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6"/>
      <c r="L2109" s="456" t="e">
        <f>IF(K2109=0,#REF!,0)</f>
        <v>#REF!</v>
      </c>
    </row>
    <row r="2110" spans="1:12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6"/>
      <c r="L2110" s="456" t="e">
        <f>IF(K2110=0,#REF!,0)</f>
        <v>#REF!</v>
      </c>
    </row>
    <row r="2111" spans="1:12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6"/>
      <c r="L2111" s="456" t="e">
        <f>IF(K2111=0,#REF!,0)</f>
        <v>#REF!</v>
      </c>
    </row>
    <row r="2112" spans="1:12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6"/>
      <c r="L2112" s="456" t="e">
        <f>IF(K2112=0,#REF!,0)</f>
        <v>#REF!</v>
      </c>
    </row>
    <row r="2113" spans="1:12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6"/>
      <c r="L2113" s="456" t="e">
        <f>IF(K2113=0,#REF!,0)</f>
        <v>#REF!</v>
      </c>
    </row>
    <row r="2114" spans="1:12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6"/>
      <c r="L2114" s="456" t="e">
        <f>IF(K2114=0,#REF!,0)</f>
        <v>#REF!</v>
      </c>
    </row>
    <row r="2115" spans="1:12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6"/>
      <c r="L2115" s="456" t="e">
        <f>IF(K2115=0,#REF!,0)</f>
        <v>#REF!</v>
      </c>
    </row>
    <row r="2116" spans="1:12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6"/>
      <c r="L2116" s="456" t="e">
        <f>IF(K2116=0,#REF!,0)</f>
        <v>#REF!</v>
      </c>
    </row>
    <row r="2117" spans="1:12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6"/>
      <c r="L2117" s="456" t="e">
        <f>IF(K2117=0,#REF!,0)</f>
        <v>#REF!</v>
      </c>
    </row>
    <row r="2118" spans="1:12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6"/>
      <c r="L2118" s="456" t="e">
        <f>IF(K2118=0,#REF!,0)</f>
        <v>#REF!</v>
      </c>
    </row>
    <row r="2119" spans="1:12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6"/>
      <c r="L2119" s="456" t="e">
        <f>IF(K2119=0,#REF!,0)</f>
        <v>#REF!</v>
      </c>
    </row>
    <row r="2120" spans="1:12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6"/>
      <c r="L2120" s="456" t="e">
        <f>IF(K2120=0,#REF!,0)</f>
        <v>#REF!</v>
      </c>
    </row>
    <row r="2121" spans="1:12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6"/>
      <c r="L2121" s="456" t="e">
        <f>IF(K2121=0,#REF!,0)</f>
        <v>#REF!</v>
      </c>
    </row>
    <row r="2122" spans="1:12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6"/>
      <c r="L2122" s="456" t="e">
        <f>IF(K2122=0,#REF!,0)</f>
        <v>#REF!</v>
      </c>
    </row>
    <row r="2123" spans="1:12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6"/>
      <c r="L2123" s="456" t="e">
        <f>IF(K2123=0,#REF!,0)</f>
        <v>#REF!</v>
      </c>
    </row>
    <row r="2124" spans="1:12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6"/>
      <c r="L2124" s="456" t="e">
        <f>IF(K2124=0,#REF!,0)</f>
        <v>#REF!</v>
      </c>
    </row>
    <row r="2125" spans="1:12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6">
        <v>15605.281075103447</v>
      </c>
      <c r="L2125" s="456">
        <f>IF(K2125=0,#REF!,0)</f>
        <v>0</v>
      </c>
    </row>
    <row r="2126" spans="1:12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6">
        <v>23226.997854873789</v>
      </c>
      <c r="L2126" s="456">
        <f>IF(K2126=0,#REF!,0)</f>
        <v>0</v>
      </c>
    </row>
    <row r="2127" spans="1:12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6">
        <v>10158.111499083991</v>
      </c>
      <c r="L2127" s="456">
        <f>IF(K2127=0,#REF!,0)</f>
        <v>0</v>
      </c>
    </row>
    <row r="2128" spans="1:12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6">
        <v>27312.524098717065</v>
      </c>
      <c r="L2128" s="456">
        <f>IF(K2128=0,#REF!,0)</f>
        <v>0</v>
      </c>
    </row>
    <row r="2129" spans="1:12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6">
        <v>10240.822774924012</v>
      </c>
      <c r="L2129" s="456">
        <f>IF(K2129=0,#REF!,0)</f>
        <v>0</v>
      </c>
    </row>
    <row r="2130" spans="1:12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6">
        <v>42.158642621244098</v>
      </c>
      <c r="L2130" s="456">
        <f>IF(K2130=0,#REF!,0)</f>
        <v>0</v>
      </c>
    </row>
    <row r="2131" spans="1:12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6"/>
      <c r="L2131" s="456" t="e">
        <f>IF(K2131=0,#REF!,0)</f>
        <v>#REF!</v>
      </c>
    </row>
    <row r="2132" spans="1:12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6"/>
      <c r="L2132" s="456" t="e">
        <f>IF(K2132=0,#REF!,0)</f>
        <v>#REF!</v>
      </c>
    </row>
    <row r="2133" spans="1:12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6"/>
      <c r="L2133" s="456" t="e">
        <f>IF(K2133=0,#REF!,0)</f>
        <v>#REF!</v>
      </c>
    </row>
    <row r="2134" spans="1:12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6"/>
      <c r="L2134" s="456" t="e">
        <f>IF(K2134=0,#REF!,0)</f>
        <v>#REF!</v>
      </c>
    </row>
    <row r="2135" spans="1:12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6"/>
      <c r="L2135" s="456" t="e">
        <f>IF(K2135=0,#REF!,0)</f>
        <v>#REF!</v>
      </c>
    </row>
    <row r="2136" spans="1:12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6"/>
      <c r="L2136" s="456" t="e">
        <f>IF(K2136=0,#REF!,0)</f>
        <v>#REF!</v>
      </c>
    </row>
    <row r="2137" spans="1:12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6"/>
      <c r="L2137" s="456" t="e">
        <f>IF(K2137=0,#REF!,0)</f>
        <v>#REF!</v>
      </c>
    </row>
    <row r="2138" spans="1:12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6"/>
      <c r="L2138" s="456" t="e">
        <f>IF(K2138=0,#REF!,0)</f>
        <v>#REF!</v>
      </c>
    </row>
    <row r="2139" spans="1:12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6"/>
      <c r="L2139" s="456" t="e">
        <f>IF(K2139=0,#REF!,0)</f>
        <v>#REF!</v>
      </c>
    </row>
    <row r="2140" spans="1:12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6"/>
      <c r="L2140" s="456" t="e">
        <f>IF(K2140=0,#REF!,0)</f>
        <v>#REF!</v>
      </c>
    </row>
    <row r="2141" spans="1:12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6"/>
      <c r="L2141" s="456" t="e">
        <f>IF(K2141=0,#REF!,0)</f>
        <v>#REF!</v>
      </c>
    </row>
    <row r="2142" spans="1:12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6"/>
      <c r="L2142" s="456" t="e">
        <f>IF(K2142=0,#REF!,0)</f>
        <v>#REF!</v>
      </c>
    </row>
    <row r="2143" spans="1:12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6"/>
      <c r="L2143" s="456" t="e">
        <f>IF(K2143=0,#REF!,0)</f>
        <v>#REF!</v>
      </c>
    </row>
    <row r="2144" spans="1:12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6"/>
      <c r="L2144" s="456" t="e">
        <f>IF(K2144=0,#REF!,0)</f>
        <v>#REF!</v>
      </c>
    </row>
    <row r="2145" spans="1:12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6"/>
      <c r="L2145" s="456" t="e">
        <f>IF(K2145=0,#REF!,0)</f>
        <v>#REF!</v>
      </c>
    </row>
    <row r="2146" spans="1:12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6"/>
      <c r="L2146" s="456" t="e">
        <f>IF(K2146=0,#REF!,0)</f>
        <v>#REF!</v>
      </c>
    </row>
    <row r="2147" spans="1:12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6"/>
      <c r="L2147" s="456" t="e">
        <f>IF(K2147=0,#REF!,0)</f>
        <v>#REF!</v>
      </c>
    </row>
    <row r="2148" spans="1:12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6"/>
      <c r="L2148" s="456" t="e">
        <f>IF(K2148=0,#REF!,0)</f>
        <v>#REF!</v>
      </c>
    </row>
    <row r="2149" spans="1:12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6"/>
      <c r="L2149" s="456" t="e">
        <f>IF(K2149=0,#REF!,0)</f>
        <v>#REF!</v>
      </c>
    </row>
    <row r="2150" spans="1:12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6"/>
      <c r="L2150" s="456" t="e">
        <f>IF(K2150=0,#REF!,0)</f>
        <v>#REF!</v>
      </c>
    </row>
    <row r="2151" spans="1:12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6"/>
      <c r="L2151" s="456" t="e">
        <f>IF(K2151=0,#REF!,0)</f>
        <v>#REF!</v>
      </c>
    </row>
    <row r="2152" spans="1:12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6"/>
      <c r="L2152" s="456" t="e">
        <f>IF(K2152=0,#REF!,0)</f>
        <v>#REF!</v>
      </c>
    </row>
    <row r="2153" spans="1:12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6"/>
      <c r="L2153" s="456" t="e">
        <f>IF(K2153=0,#REF!,0)</f>
        <v>#REF!</v>
      </c>
    </row>
    <row r="2154" spans="1:12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6"/>
      <c r="L2154" s="456" t="e">
        <f>IF(K2154=0,#REF!,0)</f>
        <v>#REF!</v>
      </c>
    </row>
    <row r="2155" spans="1:12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6"/>
      <c r="L2155" s="456" t="e">
        <f>IF(K2155=0,#REF!,0)</f>
        <v>#REF!</v>
      </c>
    </row>
    <row r="2156" spans="1:12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6"/>
      <c r="L2156" s="456" t="e">
        <f>IF(K2156=0,#REF!,0)</f>
        <v>#REF!</v>
      </c>
    </row>
    <row r="2157" spans="1:12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6"/>
      <c r="L2157" s="456" t="e">
        <f>IF(K2157=0,#REF!,0)</f>
        <v>#REF!</v>
      </c>
    </row>
    <row r="2158" spans="1:12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6"/>
      <c r="L2158" s="456" t="e">
        <f>IF(K2158=0,#REF!,0)</f>
        <v>#REF!</v>
      </c>
    </row>
    <row r="2159" spans="1:12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6"/>
      <c r="L2159" s="456" t="e">
        <f>IF(K2159=0,#REF!,0)</f>
        <v>#REF!</v>
      </c>
    </row>
    <row r="2160" spans="1:12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6"/>
      <c r="L2160" s="456" t="e">
        <f>IF(K2160=0,#REF!,0)</f>
        <v>#REF!</v>
      </c>
    </row>
    <row r="2161" spans="1:12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6"/>
      <c r="L2161" s="456" t="e">
        <f>IF(K2161=0,#REF!,0)</f>
        <v>#REF!</v>
      </c>
    </row>
    <row r="2162" spans="1:12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6"/>
      <c r="L2162" s="456" t="e">
        <f>IF(K2162=0,#REF!,0)</f>
        <v>#REF!</v>
      </c>
    </row>
    <row r="2163" spans="1:12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6"/>
      <c r="L2163" s="456" t="e">
        <f>IF(K2163=0,#REF!,0)</f>
        <v>#REF!</v>
      </c>
    </row>
    <row r="2164" spans="1:12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6"/>
      <c r="L2164" s="456" t="e">
        <f>IF(K2164=0,#REF!,0)</f>
        <v>#REF!</v>
      </c>
    </row>
    <row r="2165" spans="1:12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6"/>
      <c r="L2165" s="456" t="e">
        <f>IF(K2165=0,#REF!,0)</f>
        <v>#REF!</v>
      </c>
    </row>
    <row r="2166" spans="1:12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6"/>
      <c r="L2166" s="456" t="e">
        <f>IF(K2166=0,#REF!,0)</f>
        <v>#REF!</v>
      </c>
    </row>
    <row r="2167" spans="1:12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6"/>
      <c r="L2167" s="456" t="e">
        <f>IF(K2167=0,#REF!,0)</f>
        <v>#REF!</v>
      </c>
    </row>
    <row r="2168" spans="1:12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6"/>
      <c r="L2168" s="456" t="e">
        <f>IF(K2168=0,#REF!,0)</f>
        <v>#REF!</v>
      </c>
    </row>
    <row r="2169" spans="1:12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6"/>
      <c r="L2169" s="456" t="e">
        <f>IF(K2169=0,#REF!,0)</f>
        <v>#REF!</v>
      </c>
    </row>
    <row r="2170" spans="1:12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6"/>
      <c r="L2170" s="456" t="e">
        <f>IF(K2170=0,#REF!,0)</f>
        <v>#REF!</v>
      </c>
    </row>
    <row r="2171" spans="1:12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6"/>
      <c r="L2171" s="456" t="e">
        <f>IF(K2171=0,#REF!,0)</f>
        <v>#REF!</v>
      </c>
    </row>
    <row r="2172" spans="1:12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6"/>
      <c r="L2172" s="456" t="e">
        <f>IF(K2172=0,#REF!,0)</f>
        <v>#REF!</v>
      </c>
    </row>
    <row r="2173" spans="1:12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6"/>
      <c r="L2173" s="456" t="e">
        <f>IF(K2173=0,#REF!,0)</f>
        <v>#REF!</v>
      </c>
    </row>
    <row r="2174" spans="1:12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6">
        <v>2345.5643944110316</v>
      </c>
      <c r="L2174" s="456">
        <f>IF(K2174=0,#REF!,0)</f>
        <v>0</v>
      </c>
    </row>
    <row r="2175" spans="1:12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6"/>
      <c r="L2175" s="456" t="e">
        <f>IF(K2175=0,#REF!,0)</f>
        <v>#REF!</v>
      </c>
    </row>
    <row r="2176" spans="1:12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6">
        <v>3072.3558852195429</v>
      </c>
      <c r="L2176" s="456">
        <f>IF(K2176=0,#REF!,0)</f>
        <v>0</v>
      </c>
    </row>
    <row r="2177" spans="1:12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6"/>
      <c r="L2177" s="456" t="e">
        <f>IF(K2177=0,#REF!,0)</f>
        <v>#REF!</v>
      </c>
    </row>
    <row r="2178" spans="1:12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6"/>
      <c r="L2178" s="456" t="e">
        <f>IF(K2178=0,#REF!,0)</f>
        <v>#REF!</v>
      </c>
    </row>
    <row r="2179" spans="1:12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6"/>
      <c r="L2179" s="456" t="e">
        <f>IF(K2179=0,#REF!,0)</f>
        <v>#REF!</v>
      </c>
    </row>
    <row r="2180" spans="1:12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6"/>
      <c r="L2180" s="456" t="e">
        <f>IF(K2180=0,#REF!,0)</f>
        <v>#REF!</v>
      </c>
    </row>
    <row r="2181" spans="1:12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6"/>
      <c r="L2181" s="456" t="e">
        <f>IF(K2181=0,#REF!,0)</f>
        <v>#REF!</v>
      </c>
    </row>
    <row r="2182" spans="1:12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6"/>
      <c r="L2182" s="456" t="e">
        <f>IF(K2182=0,#REF!,0)</f>
        <v>#REF!</v>
      </c>
    </row>
    <row r="2183" spans="1:12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6"/>
      <c r="L2183" s="456" t="e">
        <f>IF(K2183=0,#REF!,0)</f>
        <v>#REF!</v>
      </c>
    </row>
    <row r="2184" spans="1:12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6"/>
      <c r="L2184" s="456" t="e">
        <f>IF(K2184=0,#REF!,0)</f>
        <v>#REF!</v>
      </c>
    </row>
    <row r="2185" spans="1:12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6"/>
      <c r="L2185" s="456" t="e">
        <f>IF(K2185=0,#REF!,0)</f>
        <v>#REF!</v>
      </c>
    </row>
    <row r="2186" spans="1:12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6"/>
      <c r="L2186" s="456" t="e">
        <f>IF(K2186=0,#REF!,0)</f>
        <v>#REF!</v>
      </c>
    </row>
    <row r="2187" spans="1:12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6"/>
      <c r="L2187" s="456" t="e">
        <f>IF(K2187=0,#REF!,0)</f>
        <v>#REF!</v>
      </c>
    </row>
    <row r="2188" spans="1:12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6"/>
      <c r="L2188" s="456" t="e">
        <f>IF(K2188=0,#REF!,0)</f>
        <v>#REF!</v>
      </c>
    </row>
    <row r="2189" spans="1:12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6"/>
      <c r="L2189" s="456" t="e">
        <f>IF(K2189=0,#REF!,0)</f>
        <v>#REF!</v>
      </c>
    </row>
    <row r="2190" spans="1:12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6"/>
      <c r="L2190" s="456" t="e">
        <f>IF(K2190=0,#REF!,0)</f>
        <v>#REF!</v>
      </c>
    </row>
    <row r="2191" spans="1:12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6"/>
      <c r="L2191" s="456" t="e">
        <f>IF(K2191=0,#REF!,0)</f>
        <v>#REF!</v>
      </c>
    </row>
    <row r="2192" spans="1:12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6"/>
      <c r="L2192" s="456" t="e">
        <f>IF(K2192=0,#REF!,0)</f>
        <v>#REF!</v>
      </c>
    </row>
    <row r="2193" spans="1:12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6"/>
      <c r="L2193" s="456" t="e">
        <f>IF(K2193=0,#REF!,0)</f>
        <v>#REF!</v>
      </c>
    </row>
    <row r="2194" spans="1:12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6"/>
      <c r="L2194" s="456" t="e">
        <f>IF(K2194=0,#REF!,0)</f>
        <v>#REF!</v>
      </c>
    </row>
    <row r="2195" spans="1:12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6"/>
      <c r="L2195" s="456" t="e">
        <f>IF(K2195=0,#REF!,0)</f>
        <v>#REF!</v>
      </c>
    </row>
    <row r="2196" spans="1:12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6"/>
      <c r="L2196" s="456" t="e">
        <f>IF(K2196=0,#REF!,0)</f>
        <v>#REF!</v>
      </c>
    </row>
    <row r="2197" spans="1:12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6">
        <v>27780.68053896389</v>
      </c>
      <c r="L2197" s="456">
        <f>IF(K2197=0,#REF!,0)</f>
        <v>0</v>
      </c>
    </row>
    <row r="2198" spans="1:12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6">
        <v>38277.474495859969</v>
      </c>
      <c r="L2198" s="456">
        <f>IF(K2198=0,#REF!,0)</f>
        <v>0</v>
      </c>
    </row>
    <row r="2199" spans="1:12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6">
        <v>25948.748976567524</v>
      </c>
      <c r="L2199" s="456">
        <f>IF(K2199=0,#REF!,0)</f>
        <v>0</v>
      </c>
    </row>
    <row r="2200" spans="1:12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6">
        <v>39943.402497384035</v>
      </c>
      <c r="L2200" s="456">
        <f>IF(K2200=0,#REF!,0)</f>
        <v>0</v>
      </c>
    </row>
    <row r="2201" spans="1:12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6">
        <v>31410.011716972043</v>
      </c>
      <c r="L2201" s="456">
        <f>IF(K2201=0,#REF!,0)</f>
        <v>0</v>
      </c>
    </row>
    <row r="2202" spans="1:12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6">
        <v>21819.987780334715</v>
      </c>
      <c r="L2202" s="456">
        <f>IF(K2202=0,#REF!,0)</f>
        <v>0</v>
      </c>
    </row>
    <row r="2203" spans="1:12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6"/>
      <c r="L2203" s="456" t="e">
        <f>IF(K2203=0,#REF!,0)</f>
        <v>#REF!</v>
      </c>
    </row>
    <row r="2204" spans="1:12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6"/>
      <c r="L2204" s="456" t="e">
        <f>IF(K2204=0,#REF!,0)</f>
        <v>#REF!</v>
      </c>
    </row>
    <row r="2205" spans="1:12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6"/>
      <c r="L2205" s="456" t="e">
        <f>IF(K2205=0,#REF!,0)</f>
        <v>#REF!</v>
      </c>
    </row>
    <row r="2206" spans="1:12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6"/>
      <c r="L2206" s="456" t="e">
        <f>IF(K2206=0,#REF!,0)</f>
        <v>#REF!</v>
      </c>
    </row>
    <row r="2207" spans="1:12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6"/>
      <c r="L2207" s="456" t="e">
        <f>IF(K2207=0,#REF!,0)</f>
        <v>#REF!</v>
      </c>
    </row>
    <row r="2208" spans="1:12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6"/>
      <c r="L2208" s="456" t="e">
        <f>IF(K2208=0,#REF!,0)</f>
        <v>#REF!</v>
      </c>
    </row>
    <row r="2209" spans="1:12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6"/>
      <c r="L2209" s="456" t="e">
        <f>IF(K2209=0,#REF!,0)</f>
        <v>#REF!</v>
      </c>
    </row>
    <row r="2210" spans="1:12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6"/>
      <c r="L2210" s="456" t="e">
        <f>IF(K2210=0,#REF!,0)</f>
        <v>#REF!</v>
      </c>
    </row>
    <row r="2211" spans="1:12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6"/>
      <c r="L2211" s="456" t="e">
        <f>IF(K2211=0,#REF!,0)</f>
        <v>#REF!</v>
      </c>
    </row>
    <row r="2212" spans="1:12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6"/>
      <c r="L2212" s="456" t="e">
        <f>IF(K2212=0,#REF!,0)</f>
        <v>#REF!</v>
      </c>
    </row>
    <row r="2213" spans="1:12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6"/>
      <c r="L2213" s="456" t="e">
        <f>IF(K2213=0,#REF!,0)</f>
        <v>#REF!</v>
      </c>
    </row>
    <row r="2214" spans="1:12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6"/>
      <c r="L2214" s="456" t="e">
        <f>IF(K2214=0,#REF!,0)</f>
        <v>#REF!</v>
      </c>
    </row>
    <row r="2215" spans="1:12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6"/>
      <c r="L2215" s="456" t="e">
        <f>IF(K2215=0,#REF!,0)</f>
        <v>#REF!</v>
      </c>
    </row>
    <row r="2216" spans="1:12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6"/>
      <c r="L2216" s="456" t="e">
        <f>IF(K2216=0,#REF!,0)</f>
        <v>#REF!</v>
      </c>
    </row>
    <row r="2217" spans="1:12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6"/>
      <c r="L2217" s="456" t="e">
        <f>IF(K2217=0,#REF!,0)</f>
        <v>#REF!</v>
      </c>
    </row>
    <row r="2218" spans="1:12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6"/>
      <c r="L2218" s="456" t="e">
        <f>IF(K2218=0,#REF!,0)</f>
        <v>#REF!</v>
      </c>
    </row>
    <row r="2219" spans="1:12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6"/>
      <c r="L2219" s="456" t="e">
        <f>IF(K2219=0,#REF!,0)</f>
        <v>#REF!</v>
      </c>
    </row>
    <row r="2220" spans="1:12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6">
        <v>5531.7230390864215</v>
      </c>
      <c r="L2220" s="456">
        <f>IF(K2220=0,#REF!,0)</f>
        <v>0</v>
      </c>
    </row>
    <row r="2221" spans="1:12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6">
        <v>17723.081667722105</v>
      </c>
      <c r="L2221" s="456">
        <f>IF(K2221=0,#REF!,0)</f>
        <v>0</v>
      </c>
    </row>
    <row r="2222" spans="1:12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6">
        <v>39015.584827563915</v>
      </c>
      <c r="L2222" s="456">
        <f>IF(K2222=0,#REF!,0)</f>
        <v>0</v>
      </c>
    </row>
    <row r="2223" spans="1:12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6">
        <v>18564.375634632845</v>
      </c>
      <c r="L2223" s="456">
        <f>IF(K2223=0,#REF!,0)</f>
        <v>0</v>
      </c>
    </row>
    <row r="2224" spans="1:12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6">
        <v>35341.691020706006</v>
      </c>
      <c r="L2224" s="456">
        <f>IF(K2224=0,#REF!,0)</f>
        <v>0</v>
      </c>
    </row>
    <row r="2225" spans="1:12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6">
        <v>22505.267451910153</v>
      </c>
      <c r="L2225" s="456">
        <f>IF(K2225=0,#REF!,0)</f>
        <v>0</v>
      </c>
    </row>
    <row r="2226" spans="1:12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6">
        <v>11131.834830223745</v>
      </c>
      <c r="L2226" s="456">
        <f>IF(K2226=0,#REF!,0)</f>
        <v>0</v>
      </c>
    </row>
    <row r="2227" spans="1:12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6"/>
      <c r="L2227" s="456" t="e">
        <f>IF(K2227=0,#REF!,0)</f>
        <v>#REF!</v>
      </c>
    </row>
    <row r="2228" spans="1:12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6"/>
      <c r="L2228" s="456" t="e">
        <f>IF(K2228=0,#REF!,0)</f>
        <v>#REF!</v>
      </c>
    </row>
    <row r="2229" spans="1:12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6"/>
      <c r="L2229" s="456" t="e">
        <f>IF(K2229=0,#REF!,0)</f>
        <v>#REF!</v>
      </c>
    </row>
    <row r="2230" spans="1:12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6"/>
      <c r="L2230" s="456" t="e">
        <f>IF(K2230=0,#REF!,0)</f>
        <v>#REF!</v>
      </c>
    </row>
    <row r="2231" spans="1:12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6"/>
      <c r="L2231" s="456" t="e">
        <f>IF(K2231=0,#REF!,0)</f>
        <v>#REF!</v>
      </c>
    </row>
    <row r="2232" spans="1:12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6"/>
      <c r="L2232" s="456" t="e">
        <f>IF(K2232=0,#REF!,0)</f>
        <v>#REF!</v>
      </c>
    </row>
    <row r="2233" spans="1:12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6"/>
      <c r="L2233" s="456" t="e">
        <f>IF(K2233=0,#REF!,0)</f>
        <v>#REF!</v>
      </c>
    </row>
    <row r="2234" spans="1:12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6"/>
      <c r="L2234" s="456" t="e">
        <f>IF(K2234=0,#REF!,0)</f>
        <v>#REF!</v>
      </c>
    </row>
    <row r="2235" spans="1:12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6"/>
      <c r="L2235" s="456" t="e">
        <f>IF(K2235=0,#REF!,0)</f>
        <v>#REF!</v>
      </c>
    </row>
    <row r="2236" spans="1:12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6"/>
      <c r="L2236" s="456" t="e">
        <f>IF(K2236=0,#REF!,0)</f>
        <v>#REF!</v>
      </c>
    </row>
    <row r="2237" spans="1:12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6"/>
      <c r="L2237" s="456" t="e">
        <f>IF(K2237=0,#REF!,0)</f>
        <v>#REF!</v>
      </c>
    </row>
    <row r="2238" spans="1:12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6"/>
      <c r="L2238" s="456" t="e">
        <f>IF(K2238=0,#REF!,0)</f>
        <v>#REF!</v>
      </c>
    </row>
    <row r="2239" spans="1:12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6"/>
      <c r="L2239" s="456" t="e">
        <f>IF(K2239=0,#REF!,0)</f>
        <v>#REF!</v>
      </c>
    </row>
    <row r="2240" spans="1:12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6"/>
      <c r="L2240" s="456" t="e">
        <f>IF(K2240=0,#REF!,0)</f>
        <v>#REF!</v>
      </c>
    </row>
    <row r="2241" spans="1:12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6"/>
      <c r="L2241" s="456" t="e">
        <f>IF(K2241=0,#REF!,0)</f>
        <v>#REF!</v>
      </c>
    </row>
    <row r="2242" spans="1:12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6"/>
      <c r="L2242" s="456" t="e">
        <f>IF(K2242=0,#REF!,0)</f>
        <v>#REF!</v>
      </c>
    </row>
    <row r="2243" spans="1:12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6"/>
      <c r="L2243" s="456" t="e">
        <f>IF(K2243=0,#REF!,0)</f>
        <v>#REF!</v>
      </c>
    </row>
    <row r="2244" spans="1:12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6"/>
      <c r="L2244" s="456" t="e">
        <f>IF(K2244=0,#REF!,0)</f>
        <v>#REF!</v>
      </c>
    </row>
    <row r="2245" spans="1:12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6">
        <v>7992.2915842119446</v>
      </c>
      <c r="L2245" s="456">
        <f>IF(K2245=0,#REF!,0)</f>
        <v>0</v>
      </c>
    </row>
    <row r="2246" spans="1:12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6">
        <v>26467.154696745121</v>
      </c>
      <c r="L2246" s="456">
        <f>IF(K2246=0,#REF!,0)</f>
        <v>0</v>
      </c>
    </row>
    <row r="2247" spans="1:12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6">
        <v>3972.8053536017205</v>
      </c>
      <c r="L2247" s="456">
        <f>IF(K2247=0,#REF!,0)</f>
        <v>0</v>
      </c>
    </row>
    <row r="2248" spans="1:12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6">
        <v>20911.075008836862</v>
      </c>
      <c r="L2248" s="456">
        <f>IF(K2248=0,#REF!,0)</f>
        <v>0</v>
      </c>
    </row>
    <row r="2249" spans="1:12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6">
        <v>10379.233760598561</v>
      </c>
      <c r="L2249" s="456">
        <f>IF(K2249=0,#REF!,0)</f>
        <v>0</v>
      </c>
    </row>
    <row r="2250" spans="1:12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6"/>
      <c r="L2250" s="456" t="e">
        <f>IF(K2250=0,#REF!,0)</f>
        <v>#REF!</v>
      </c>
    </row>
    <row r="2251" spans="1:12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6"/>
      <c r="L2251" s="456" t="e">
        <f>IF(K2251=0,#REF!,0)</f>
        <v>#REF!</v>
      </c>
    </row>
    <row r="2252" spans="1:12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6"/>
      <c r="L2252" s="456" t="e">
        <f>IF(K2252=0,#REF!,0)</f>
        <v>#REF!</v>
      </c>
    </row>
    <row r="2253" spans="1:12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6"/>
      <c r="L2253" s="456" t="e">
        <f>IF(K2253=0,#REF!,0)</f>
        <v>#REF!</v>
      </c>
    </row>
    <row r="2254" spans="1:12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6"/>
      <c r="L2254" s="456" t="e">
        <f>IF(K2254=0,#REF!,0)</f>
        <v>#REF!</v>
      </c>
    </row>
    <row r="2255" spans="1:12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6"/>
      <c r="L2255" s="456" t="e">
        <f>IF(K2255=0,#REF!,0)</f>
        <v>#REF!</v>
      </c>
    </row>
    <row r="2256" spans="1:12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6"/>
      <c r="L2256" s="456" t="e">
        <f>IF(K2256=0,#REF!,0)</f>
        <v>#REF!</v>
      </c>
    </row>
    <row r="2257" spans="1:12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6"/>
      <c r="L2257" s="456" t="e">
        <f>IF(K2257=0,#REF!,0)</f>
        <v>#REF!</v>
      </c>
    </row>
    <row r="2258" spans="1:12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6"/>
      <c r="L2258" s="456" t="e">
        <f>IF(K2258=0,#REF!,0)</f>
        <v>#REF!</v>
      </c>
    </row>
    <row r="2259" spans="1:12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6"/>
      <c r="L2259" s="456" t="e">
        <f>IF(K2259=0,#REF!,0)</f>
        <v>#REF!</v>
      </c>
    </row>
    <row r="2260" spans="1:12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6"/>
      <c r="L2260" s="456" t="e">
        <f>IF(K2260=0,#REF!,0)</f>
        <v>#REF!</v>
      </c>
    </row>
    <row r="2261" spans="1:12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6"/>
      <c r="L2261" s="456" t="e">
        <f>IF(K2261=0,#REF!,0)</f>
        <v>#REF!</v>
      </c>
    </row>
    <row r="2262" spans="1:12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6"/>
      <c r="L2262" s="456" t="e">
        <f>IF(K2262=0,#REF!,0)</f>
        <v>#REF!</v>
      </c>
    </row>
    <row r="2263" spans="1:12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6"/>
      <c r="L2263" s="456" t="e">
        <f>IF(K2263=0,#REF!,0)</f>
        <v>#REF!</v>
      </c>
    </row>
    <row r="2264" spans="1:12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6"/>
      <c r="L2264" s="456" t="e">
        <f>IF(K2264=0,#REF!,0)</f>
        <v>#REF!</v>
      </c>
    </row>
    <row r="2265" spans="1:12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6"/>
      <c r="L2265" s="456" t="e">
        <f>IF(K2265=0,#REF!,0)</f>
        <v>#REF!</v>
      </c>
    </row>
    <row r="2266" spans="1:12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6"/>
      <c r="L2266" s="456" t="e">
        <f>IF(K2266=0,#REF!,0)</f>
        <v>#REF!</v>
      </c>
    </row>
    <row r="2267" spans="1:12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6"/>
      <c r="L2267" s="456" t="e">
        <f>IF(K2267=0,#REF!,0)</f>
        <v>#REF!</v>
      </c>
    </row>
    <row r="2268" spans="1:12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6"/>
      <c r="L2268" s="456" t="e">
        <f>IF(K2268=0,#REF!,0)</f>
        <v>#REF!</v>
      </c>
    </row>
    <row r="2269" spans="1:12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6"/>
      <c r="L2269" s="456" t="e">
        <f>IF(K2269=0,#REF!,0)</f>
        <v>#REF!</v>
      </c>
    </row>
    <row r="2270" spans="1:12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6"/>
      <c r="L2270" s="456" t="e">
        <f>IF(K2270=0,#REF!,0)</f>
        <v>#REF!</v>
      </c>
    </row>
    <row r="2271" spans="1:12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6"/>
      <c r="L2271" s="456" t="e">
        <f>IF(K2271=0,#REF!,0)</f>
        <v>#REF!</v>
      </c>
    </row>
    <row r="2272" spans="1:12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6"/>
      <c r="L2272" s="456" t="e">
        <f>IF(K2272=0,#REF!,0)</f>
        <v>#REF!</v>
      </c>
    </row>
    <row r="2273" spans="1:12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6"/>
      <c r="L2273" s="456" t="e">
        <f>IF(K2273=0,#REF!,0)</f>
        <v>#REF!</v>
      </c>
    </row>
    <row r="2274" spans="1:12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6"/>
      <c r="L2274" s="456" t="e">
        <f>IF(K2274=0,#REF!,0)</f>
        <v>#REF!</v>
      </c>
    </row>
    <row r="2275" spans="1:12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6"/>
      <c r="L2275" s="456" t="e">
        <f>IF(K2275=0,#REF!,0)</f>
        <v>#REF!</v>
      </c>
    </row>
    <row r="2276" spans="1:12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6"/>
      <c r="L2276" s="456" t="e">
        <f>IF(K2276=0,#REF!,0)</f>
        <v>#REF!</v>
      </c>
    </row>
    <row r="2277" spans="1:12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6"/>
      <c r="L2277" s="456" t="e">
        <f>IF(K2277=0,#REF!,0)</f>
        <v>#REF!</v>
      </c>
    </row>
    <row r="2278" spans="1:12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6"/>
      <c r="L2278" s="456" t="e">
        <f>IF(K2278=0,#REF!,0)</f>
        <v>#REF!</v>
      </c>
    </row>
    <row r="2279" spans="1:12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6"/>
      <c r="L2279" s="456" t="e">
        <f>IF(K2279=0,#REF!,0)</f>
        <v>#REF!</v>
      </c>
    </row>
    <row r="2280" spans="1:12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6"/>
      <c r="L2280" s="456" t="e">
        <f>IF(K2280=0,#REF!,0)</f>
        <v>#REF!</v>
      </c>
    </row>
    <row r="2281" spans="1:12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6"/>
      <c r="L2281" s="456" t="e">
        <f>IF(K2281=0,#REF!,0)</f>
        <v>#REF!</v>
      </c>
    </row>
    <row r="2282" spans="1:12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6"/>
      <c r="L2282" s="456" t="e">
        <f>IF(K2282=0,#REF!,0)</f>
        <v>#REF!</v>
      </c>
    </row>
    <row r="2283" spans="1:12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6"/>
      <c r="L2283" s="456" t="e">
        <f>IF(K2283=0,#REF!,0)</f>
        <v>#REF!</v>
      </c>
    </row>
    <row r="2284" spans="1:12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6"/>
      <c r="L2284" s="456" t="e">
        <f>IF(K2284=0,#REF!,0)</f>
        <v>#REF!</v>
      </c>
    </row>
    <row r="2285" spans="1:12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6"/>
      <c r="L2285" s="456" t="e">
        <f>IF(K2285=0,#REF!,0)</f>
        <v>#REF!</v>
      </c>
    </row>
    <row r="2286" spans="1:12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6"/>
      <c r="L2286" s="456" t="e">
        <f>IF(K2286=0,#REF!,0)</f>
        <v>#REF!</v>
      </c>
    </row>
    <row r="2287" spans="1:12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6"/>
      <c r="L2287" s="456" t="e">
        <f>IF(K2287=0,#REF!,0)</f>
        <v>#REF!</v>
      </c>
    </row>
    <row r="2288" spans="1:12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6"/>
      <c r="L2288" s="456" t="e">
        <f>IF(K2288=0,#REF!,0)</f>
        <v>#REF!</v>
      </c>
    </row>
    <row r="2289" spans="1:12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6"/>
      <c r="L2289" s="456" t="e">
        <f>IF(K2289=0,#REF!,0)</f>
        <v>#REF!</v>
      </c>
    </row>
    <row r="2290" spans="1:12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6"/>
      <c r="L2290" s="456" t="e">
        <f>IF(K2290=0,#REF!,0)</f>
        <v>#REF!</v>
      </c>
    </row>
    <row r="2291" spans="1:12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6"/>
      <c r="L2291" s="456" t="e">
        <f>IF(K2291=0,#REF!,0)</f>
        <v>#REF!</v>
      </c>
    </row>
    <row r="2292" spans="1:12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6"/>
      <c r="L2292" s="456" t="e">
        <f>IF(K2292=0,#REF!,0)</f>
        <v>#REF!</v>
      </c>
    </row>
    <row r="2293" spans="1:12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6"/>
      <c r="L2293" s="456" t="e">
        <f>IF(K2293=0,#REF!,0)</f>
        <v>#REF!</v>
      </c>
    </row>
    <row r="2294" spans="1:12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6"/>
      <c r="L2294" s="456" t="e">
        <f>IF(K2294=0,#REF!,0)</f>
        <v>#REF!</v>
      </c>
    </row>
    <row r="2295" spans="1:12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6"/>
      <c r="L2295" s="456" t="e">
        <f>IF(K2295=0,#REF!,0)</f>
        <v>#REF!</v>
      </c>
    </row>
    <row r="2296" spans="1:12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6"/>
      <c r="L2296" s="456" t="e">
        <f>IF(K2296=0,#REF!,0)</f>
        <v>#REF!</v>
      </c>
    </row>
    <row r="2297" spans="1:12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6"/>
      <c r="L2297" s="456" t="e">
        <f>IF(K2297=0,#REF!,0)</f>
        <v>#REF!</v>
      </c>
    </row>
    <row r="2298" spans="1:12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6"/>
      <c r="L2298" s="456" t="e">
        <f>IF(K2298=0,#REF!,0)</f>
        <v>#REF!</v>
      </c>
    </row>
    <row r="2299" spans="1:12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6"/>
      <c r="L2299" s="456" t="e">
        <f>IF(K2299=0,#REF!,0)</f>
        <v>#REF!</v>
      </c>
    </row>
    <row r="2300" spans="1:12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6"/>
      <c r="L2300" s="456" t="e">
        <f>IF(K2300=0,#REF!,0)</f>
        <v>#REF!</v>
      </c>
    </row>
    <row r="2301" spans="1:12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6"/>
      <c r="L2301" s="456" t="e">
        <f>IF(K2301=0,#REF!,0)</f>
        <v>#REF!</v>
      </c>
    </row>
    <row r="2302" spans="1:12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6"/>
      <c r="L2302" s="456" t="e">
        <f>IF(K2302=0,#REF!,0)</f>
        <v>#REF!</v>
      </c>
    </row>
    <row r="2303" spans="1:12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6"/>
      <c r="L2303" s="456" t="e">
        <f>IF(K2303=0,#REF!,0)</f>
        <v>#REF!</v>
      </c>
    </row>
    <row r="2304" spans="1:12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6"/>
      <c r="L2304" s="456" t="e">
        <f>IF(K2304=0,#REF!,0)</f>
        <v>#REF!</v>
      </c>
    </row>
    <row r="2305" spans="1:12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6"/>
      <c r="L2305" s="456" t="e">
        <f>IF(K2305=0,#REF!,0)</f>
        <v>#REF!</v>
      </c>
    </row>
    <row r="2306" spans="1:12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6"/>
      <c r="L2306" s="456" t="e">
        <f>IF(K2306=0,#REF!,0)</f>
        <v>#REF!</v>
      </c>
    </row>
    <row r="2307" spans="1:12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6"/>
      <c r="L2307" s="456" t="e">
        <f>IF(K2307=0,#REF!,0)</f>
        <v>#REF!</v>
      </c>
    </row>
    <row r="2308" spans="1:12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6"/>
      <c r="L2308" s="456" t="e">
        <f>IF(K2308=0,#REF!,0)</f>
        <v>#REF!</v>
      </c>
    </row>
    <row r="2309" spans="1:12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6"/>
      <c r="L2309" s="456" t="e">
        <f>IF(K2309=0,#REF!,0)</f>
        <v>#REF!</v>
      </c>
    </row>
    <row r="2310" spans="1:12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6"/>
      <c r="L2310" s="456" t="e">
        <f>IF(K2310=0,#REF!,0)</f>
        <v>#REF!</v>
      </c>
    </row>
    <row r="2311" spans="1:12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6"/>
      <c r="L2311" s="456" t="e">
        <f>IF(K2311=0,#REF!,0)</f>
        <v>#REF!</v>
      </c>
    </row>
    <row r="2312" spans="1:12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6"/>
      <c r="L2312" s="456" t="e">
        <f>IF(K2312=0,#REF!,0)</f>
        <v>#REF!</v>
      </c>
    </row>
    <row r="2313" spans="1:12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6"/>
      <c r="L2313" s="456" t="e">
        <f>IF(K2313=0,#REF!,0)</f>
        <v>#REF!</v>
      </c>
    </row>
    <row r="2314" spans="1:12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6"/>
      <c r="L2314" s="456" t="e">
        <f>IF(K2314=0,#REF!,0)</f>
        <v>#REF!</v>
      </c>
    </row>
    <row r="2315" spans="1:12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6"/>
      <c r="L2315" s="456" t="e">
        <f>IF(K2315=0,#REF!,0)</f>
        <v>#REF!</v>
      </c>
    </row>
    <row r="2316" spans="1:12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6"/>
      <c r="L2316" s="456" t="e">
        <f>IF(K2316=0,#REF!,0)</f>
        <v>#REF!</v>
      </c>
    </row>
    <row r="2317" spans="1:12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6">
        <v>1436.9236091756325</v>
      </c>
      <c r="L2317" s="456">
        <f>IF(K2317=0,#REF!,0)</f>
        <v>0</v>
      </c>
    </row>
    <row r="2318" spans="1:12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6">
        <v>20750.547186948912</v>
      </c>
      <c r="L2318" s="456">
        <f>IF(K2318=0,#REF!,0)</f>
        <v>0</v>
      </c>
    </row>
    <row r="2319" spans="1:12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6">
        <v>6018.1719306770965</v>
      </c>
      <c r="L2319" s="456">
        <f>IF(K2319=0,#REF!,0)</f>
        <v>0</v>
      </c>
    </row>
    <row r="2320" spans="1:12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6">
        <v>18994.647944206907</v>
      </c>
      <c r="L2320" s="456">
        <f>IF(K2320=0,#REF!,0)</f>
        <v>0</v>
      </c>
    </row>
    <row r="2321" spans="1:12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6">
        <v>11328.137767605082</v>
      </c>
      <c r="L2321" s="456">
        <f>IF(K2321=0,#REF!,0)</f>
        <v>0</v>
      </c>
    </row>
    <row r="2322" spans="1:12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6"/>
      <c r="L2322" s="456" t="e">
        <f>IF(K2322=0,#REF!,0)</f>
        <v>#REF!</v>
      </c>
    </row>
    <row r="2323" spans="1:12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6"/>
      <c r="L2323" s="456" t="e">
        <f>IF(K2323=0,#REF!,0)</f>
        <v>#REF!</v>
      </c>
    </row>
    <row r="2324" spans="1:12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6"/>
      <c r="L2324" s="456" t="e">
        <f>IF(K2324=0,#REF!,0)</f>
        <v>#REF!</v>
      </c>
    </row>
    <row r="2325" spans="1:12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6"/>
      <c r="L2325" s="456" t="e">
        <f>IF(K2325=0,#REF!,0)</f>
        <v>#REF!</v>
      </c>
    </row>
    <row r="2326" spans="1:12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6"/>
      <c r="L2326" s="456" t="e">
        <f>IF(K2326=0,#REF!,0)</f>
        <v>#REF!</v>
      </c>
    </row>
    <row r="2327" spans="1:12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6"/>
      <c r="L2327" s="456" t="e">
        <f>IF(K2327=0,#REF!,0)</f>
        <v>#REF!</v>
      </c>
    </row>
    <row r="2328" spans="1:12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6"/>
      <c r="L2328" s="456" t="e">
        <f>IF(K2328=0,#REF!,0)</f>
        <v>#REF!</v>
      </c>
    </row>
    <row r="2329" spans="1:12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6"/>
      <c r="L2329" s="456" t="e">
        <f>IF(K2329=0,#REF!,0)</f>
        <v>#REF!</v>
      </c>
    </row>
    <row r="2330" spans="1:12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6"/>
      <c r="L2330" s="456" t="e">
        <f>IF(K2330=0,#REF!,0)</f>
        <v>#REF!</v>
      </c>
    </row>
    <row r="2331" spans="1:12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6"/>
      <c r="L2331" s="456" t="e">
        <f>IF(K2331=0,#REF!,0)</f>
        <v>#REF!</v>
      </c>
    </row>
    <row r="2332" spans="1:12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6"/>
      <c r="L2332" s="456" t="e">
        <f>IF(K2332=0,#REF!,0)</f>
        <v>#REF!</v>
      </c>
    </row>
    <row r="2333" spans="1:12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6"/>
      <c r="L2333" s="456" t="e">
        <f>IF(K2333=0,#REF!,0)</f>
        <v>#REF!</v>
      </c>
    </row>
    <row r="2334" spans="1:12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6"/>
      <c r="L2334" s="456" t="e">
        <f>IF(K2334=0,#REF!,0)</f>
        <v>#REF!</v>
      </c>
    </row>
    <row r="2335" spans="1:12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6"/>
      <c r="L2335" s="456" t="e">
        <f>IF(K2335=0,#REF!,0)</f>
        <v>#REF!</v>
      </c>
    </row>
    <row r="2336" spans="1:12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6"/>
      <c r="L2336" s="456" t="e">
        <f>IF(K2336=0,#REF!,0)</f>
        <v>#REF!</v>
      </c>
    </row>
    <row r="2337" spans="1:12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6"/>
      <c r="L2337" s="456" t="e">
        <f>IF(K2337=0,#REF!,0)</f>
        <v>#REF!</v>
      </c>
    </row>
    <row r="2338" spans="1:12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6"/>
      <c r="L2338" s="456" t="e">
        <f>IF(K2338=0,#REF!,0)</f>
        <v>#REF!</v>
      </c>
    </row>
    <row r="2339" spans="1:12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6"/>
      <c r="L2339" s="456" t="e">
        <f>IF(K2339=0,#REF!,0)</f>
        <v>#REF!</v>
      </c>
    </row>
    <row r="2340" spans="1:12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6"/>
      <c r="L2340" s="456" t="e">
        <f>IF(K2340=0,#REF!,0)</f>
        <v>#REF!</v>
      </c>
    </row>
    <row r="2341" spans="1:12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6">
        <v>10138.997135932985</v>
      </c>
      <c r="L2341" s="456">
        <f>IF(K2341=0,#REF!,0)</f>
        <v>0</v>
      </c>
    </row>
    <row r="2342" spans="1:12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6">
        <v>31002.721891318604</v>
      </c>
      <c r="L2342" s="456">
        <f>IF(K2342=0,#REF!,0)</f>
        <v>0</v>
      </c>
    </row>
    <row r="2343" spans="1:12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6">
        <v>10509.13408433724</v>
      </c>
      <c r="L2343" s="456">
        <f>IF(K2343=0,#REF!,0)</f>
        <v>0</v>
      </c>
    </row>
    <row r="2344" spans="1:12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6">
        <v>24897.707462817631</v>
      </c>
      <c r="L2344" s="456">
        <f>IF(K2344=0,#REF!,0)</f>
        <v>0</v>
      </c>
    </row>
    <row r="2345" spans="1:12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6">
        <v>12565.748825110082</v>
      </c>
      <c r="L2345" s="456">
        <f>IF(K2345=0,#REF!,0)</f>
        <v>0</v>
      </c>
    </row>
    <row r="2346" spans="1:12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6"/>
      <c r="L2346" s="456" t="e">
        <f>IF(K2346=0,#REF!,0)</f>
        <v>#REF!</v>
      </c>
    </row>
    <row r="2347" spans="1:12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6"/>
      <c r="L2347" s="456" t="e">
        <f>IF(K2347=0,#REF!,0)</f>
        <v>#REF!</v>
      </c>
    </row>
    <row r="2348" spans="1:12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6"/>
      <c r="L2348" s="456" t="e">
        <f>IF(K2348=0,#REF!,0)</f>
        <v>#REF!</v>
      </c>
    </row>
    <row r="2349" spans="1:12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6"/>
      <c r="L2349" s="456" t="e">
        <f>IF(K2349=0,#REF!,0)</f>
        <v>#REF!</v>
      </c>
    </row>
    <row r="2350" spans="1:12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6"/>
      <c r="L2350" s="456" t="e">
        <f>IF(K2350=0,#REF!,0)</f>
        <v>#REF!</v>
      </c>
    </row>
    <row r="2351" spans="1:12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6"/>
      <c r="L2351" s="456" t="e">
        <f>IF(K2351=0,#REF!,0)</f>
        <v>#REF!</v>
      </c>
    </row>
    <row r="2352" spans="1:12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6"/>
      <c r="L2352" s="456" t="e">
        <f>IF(K2352=0,#REF!,0)</f>
        <v>#REF!</v>
      </c>
    </row>
    <row r="2353" spans="1:12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6"/>
      <c r="L2353" s="456" t="e">
        <f>IF(K2353=0,#REF!,0)</f>
        <v>#REF!</v>
      </c>
    </row>
    <row r="2354" spans="1:12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6"/>
      <c r="L2354" s="456" t="e">
        <f>IF(K2354=0,#REF!,0)</f>
        <v>#REF!</v>
      </c>
    </row>
    <row r="2355" spans="1:12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6"/>
      <c r="L2355" s="456" t="e">
        <f>IF(K2355=0,#REF!,0)</f>
        <v>#REF!</v>
      </c>
    </row>
    <row r="2356" spans="1:12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6"/>
      <c r="L2356" s="456" t="e">
        <f>IF(K2356=0,#REF!,0)</f>
        <v>#REF!</v>
      </c>
    </row>
    <row r="2357" spans="1:12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6"/>
      <c r="L2357" s="456" t="e">
        <f>IF(K2357=0,#REF!,0)</f>
        <v>#REF!</v>
      </c>
    </row>
    <row r="2358" spans="1:12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6"/>
      <c r="L2358" s="456" t="e">
        <f>IF(K2358=0,#REF!,0)</f>
        <v>#REF!</v>
      </c>
    </row>
    <row r="2359" spans="1:12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6"/>
      <c r="L2359" s="456" t="e">
        <f>IF(K2359=0,#REF!,0)</f>
        <v>#REF!</v>
      </c>
    </row>
    <row r="2360" spans="1:12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6"/>
      <c r="L2360" s="456" t="e">
        <f>IF(K2360=0,#REF!,0)</f>
        <v>#REF!</v>
      </c>
    </row>
    <row r="2361" spans="1:12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6"/>
      <c r="L2361" s="456" t="e">
        <f>IF(K2361=0,#REF!,0)</f>
        <v>#REF!</v>
      </c>
    </row>
    <row r="2362" spans="1:12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6"/>
      <c r="L2362" s="456" t="e">
        <f>IF(K2362=0,#REF!,0)</f>
        <v>#REF!</v>
      </c>
    </row>
    <row r="2363" spans="1:12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6"/>
      <c r="L2363" s="456" t="e">
        <f>IF(K2363=0,#REF!,0)</f>
        <v>#REF!</v>
      </c>
    </row>
    <row r="2364" spans="1:12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6"/>
      <c r="L2364" s="456" t="e">
        <f>IF(K2364=0,#REF!,0)</f>
        <v>#REF!</v>
      </c>
    </row>
    <row r="2365" spans="1:12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6"/>
      <c r="L2365" s="456" t="e">
        <f>IF(K2365=0,#REF!,0)</f>
        <v>#REF!</v>
      </c>
    </row>
    <row r="2366" spans="1:12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6">
        <v>1299.7821155880254</v>
      </c>
      <c r="L2366" s="456">
        <f>IF(K2366=0,#REF!,0)</f>
        <v>0</v>
      </c>
    </row>
    <row r="2367" spans="1:12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6"/>
      <c r="L2367" s="456" t="e">
        <f>IF(K2367=0,#REF!,0)</f>
        <v>#REF!</v>
      </c>
    </row>
    <row r="2368" spans="1:12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6"/>
      <c r="L2368" s="456" t="e">
        <f>IF(K2368=0,#REF!,0)</f>
        <v>#REF!</v>
      </c>
    </row>
    <row r="2369" spans="1:12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6"/>
      <c r="L2369" s="456" t="e">
        <f>IF(K2369=0,#REF!,0)</f>
        <v>#REF!</v>
      </c>
    </row>
    <row r="2370" spans="1:12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6"/>
      <c r="L2370" s="456" t="e">
        <f>IF(K2370=0,#REF!,0)</f>
        <v>#REF!</v>
      </c>
    </row>
    <row r="2371" spans="1:12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6"/>
      <c r="L2371" s="456" t="e">
        <f>IF(K2371=0,#REF!,0)</f>
        <v>#REF!</v>
      </c>
    </row>
    <row r="2372" spans="1:12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6"/>
      <c r="L2372" s="456" t="e">
        <f>IF(K2372=0,#REF!,0)</f>
        <v>#REF!</v>
      </c>
    </row>
    <row r="2373" spans="1:12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6"/>
      <c r="L2373" s="456" t="e">
        <f>IF(K2373=0,#REF!,0)</f>
        <v>#REF!</v>
      </c>
    </row>
    <row r="2374" spans="1:12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6"/>
      <c r="L2374" s="456" t="e">
        <f>IF(K2374=0,#REF!,0)</f>
        <v>#REF!</v>
      </c>
    </row>
    <row r="2375" spans="1:12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6"/>
      <c r="L2375" s="456" t="e">
        <f>IF(K2375=0,#REF!,0)</f>
        <v>#REF!</v>
      </c>
    </row>
    <row r="2376" spans="1:12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6"/>
      <c r="L2376" s="456" t="e">
        <f>IF(K2376=0,#REF!,0)</f>
        <v>#REF!</v>
      </c>
    </row>
    <row r="2377" spans="1:12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6"/>
      <c r="L2377" s="456" t="e">
        <f>IF(K2377=0,#REF!,0)</f>
        <v>#REF!</v>
      </c>
    </row>
    <row r="2378" spans="1:12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6"/>
      <c r="L2378" s="456" t="e">
        <f>IF(K2378=0,#REF!,0)</f>
        <v>#REF!</v>
      </c>
    </row>
    <row r="2379" spans="1:12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6"/>
      <c r="L2379" s="456" t="e">
        <f>IF(K2379=0,#REF!,0)</f>
        <v>#REF!</v>
      </c>
    </row>
    <row r="2380" spans="1:12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6"/>
      <c r="L2380" s="456" t="e">
        <f>IF(K2380=0,#REF!,0)</f>
        <v>#REF!</v>
      </c>
    </row>
    <row r="2381" spans="1:12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6"/>
      <c r="L2381" s="456" t="e">
        <f>IF(K2381=0,#REF!,0)</f>
        <v>#REF!</v>
      </c>
    </row>
    <row r="2382" spans="1:12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6"/>
      <c r="L2382" s="456" t="e">
        <f>IF(K2382=0,#REF!,0)</f>
        <v>#REF!</v>
      </c>
    </row>
    <row r="2383" spans="1:12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6"/>
      <c r="L2383" s="456" t="e">
        <f>IF(K2383=0,#REF!,0)</f>
        <v>#REF!</v>
      </c>
    </row>
    <row r="2384" spans="1:12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6"/>
      <c r="L2384" s="456" t="e">
        <f>IF(K2384=0,#REF!,0)</f>
        <v>#REF!</v>
      </c>
    </row>
    <row r="2385" spans="1:12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6"/>
      <c r="L2385" s="456" t="e">
        <f>IF(K2385=0,#REF!,0)</f>
        <v>#REF!</v>
      </c>
    </row>
    <row r="2386" spans="1:12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6"/>
      <c r="L2386" s="456" t="e">
        <f>IF(K2386=0,#REF!,0)</f>
        <v>#REF!</v>
      </c>
    </row>
    <row r="2387" spans="1:12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6"/>
      <c r="L2387" s="456" t="e">
        <f>IF(K2387=0,#REF!,0)</f>
        <v>#REF!</v>
      </c>
    </row>
    <row r="2388" spans="1:12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6"/>
      <c r="L2388" s="456" t="e">
        <f>IF(K2388=0,#REF!,0)</f>
        <v>#REF!</v>
      </c>
    </row>
    <row r="2389" spans="1:12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6">
        <v>15623.56997190262</v>
      </c>
      <c r="L2389" s="456">
        <f>IF(K2389=0,#REF!,0)</f>
        <v>0</v>
      </c>
    </row>
    <row r="2390" spans="1:12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6">
        <v>30676.36968361682</v>
      </c>
      <c r="L2390" s="456">
        <f>IF(K2390=0,#REF!,0)</f>
        <v>0</v>
      </c>
    </row>
    <row r="2391" spans="1:12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6">
        <v>6145.6074211802643</v>
      </c>
      <c r="L2391" s="456">
        <f>IF(K2391=0,#REF!,0)</f>
        <v>0</v>
      </c>
    </row>
    <row r="2392" spans="1:12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6">
        <v>20652.031076438427</v>
      </c>
      <c r="L2392" s="456">
        <f>IF(K2392=0,#REF!,0)</f>
        <v>0</v>
      </c>
    </row>
    <row r="2393" spans="1:12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6">
        <v>6563.1693962367435</v>
      </c>
      <c r="L2393" s="456">
        <f>IF(K2393=0,#REF!,0)</f>
        <v>0</v>
      </c>
    </row>
    <row r="2394" spans="1:12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6"/>
      <c r="L2394" s="456" t="e">
        <f>IF(K2394=0,#REF!,0)</f>
        <v>#REF!</v>
      </c>
    </row>
    <row r="2395" spans="1:12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6"/>
      <c r="L2395" s="456" t="e">
        <f>IF(K2395=0,#REF!,0)</f>
        <v>#REF!</v>
      </c>
    </row>
    <row r="2396" spans="1:12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6"/>
      <c r="L2396" s="456" t="e">
        <f>IF(K2396=0,#REF!,0)</f>
        <v>#REF!</v>
      </c>
    </row>
    <row r="2397" spans="1:12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6"/>
      <c r="L2397" s="456" t="e">
        <f>IF(K2397=0,#REF!,0)</f>
        <v>#REF!</v>
      </c>
    </row>
    <row r="2398" spans="1:12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6"/>
      <c r="L2398" s="456" t="e">
        <f>IF(K2398=0,#REF!,0)</f>
        <v>#REF!</v>
      </c>
    </row>
    <row r="2399" spans="1:12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6"/>
      <c r="L2399" s="456" t="e">
        <f>IF(K2399=0,#REF!,0)</f>
        <v>#REF!</v>
      </c>
    </row>
    <row r="2400" spans="1:12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6"/>
      <c r="L2400" s="456" t="e">
        <f>IF(K2400=0,#REF!,0)</f>
        <v>#REF!</v>
      </c>
    </row>
    <row r="2401" spans="1:12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6"/>
      <c r="L2401" s="456" t="e">
        <f>IF(K2401=0,#REF!,0)</f>
        <v>#REF!</v>
      </c>
    </row>
    <row r="2402" spans="1:12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6"/>
      <c r="L2402" s="456" t="e">
        <f>IF(K2402=0,#REF!,0)</f>
        <v>#REF!</v>
      </c>
    </row>
    <row r="2403" spans="1:12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6"/>
      <c r="L2403" s="456" t="e">
        <f>IF(K2403=0,#REF!,0)</f>
        <v>#REF!</v>
      </c>
    </row>
    <row r="2404" spans="1:12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6"/>
      <c r="L2404" s="456" t="e">
        <f>IF(K2404=0,#REF!,0)</f>
        <v>#REF!</v>
      </c>
    </row>
    <row r="2405" spans="1:12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6"/>
      <c r="L2405" s="456" t="e">
        <f>IF(K2405=0,#REF!,0)</f>
        <v>#REF!</v>
      </c>
    </row>
    <row r="2406" spans="1:12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6"/>
      <c r="L2406" s="456" t="e">
        <f>IF(K2406=0,#REF!,0)</f>
        <v>#REF!</v>
      </c>
    </row>
    <row r="2407" spans="1:12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6"/>
      <c r="L2407" s="456" t="e">
        <f>IF(K2407=0,#REF!,0)</f>
        <v>#REF!</v>
      </c>
    </row>
    <row r="2408" spans="1:12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6"/>
      <c r="L2408" s="456" t="e">
        <f>IF(K2408=0,#REF!,0)</f>
        <v>#REF!</v>
      </c>
    </row>
    <row r="2409" spans="1:12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6"/>
      <c r="L2409" s="456" t="e">
        <f>IF(K2409=0,#REF!,0)</f>
        <v>#REF!</v>
      </c>
    </row>
    <row r="2410" spans="1:12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6"/>
      <c r="L2410" s="456" t="e">
        <f>IF(K2410=0,#REF!,0)</f>
        <v>#REF!</v>
      </c>
    </row>
    <row r="2411" spans="1:12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6"/>
      <c r="L2411" s="456" t="e">
        <f>IF(K2411=0,#REF!,0)</f>
        <v>#REF!</v>
      </c>
    </row>
    <row r="2412" spans="1:12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6"/>
      <c r="L2412" s="456" t="e">
        <f>IF(K2412=0,#REF!,0)</f>
        <v>#REF!</v>
      </c>
    </row>
    <row r="2413" spans="1:12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6"/>
      <c r="L2413" s="456" t="e">
        <f>IF(K2413=0,#REF!,0)</f>
        <v>#REF!</v>
      </c>
    </row>
    <row r="2414" spans="1:12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6">
        <v>15341.482018874187</v>
      </c>
      <c r="L2414" s="456">
        <f>IF(K2414=0,#REF!,0)</f>
        <v>0</v>
      </c>
    </row>
    <row r="2415" spans="1:12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6">
        <v>32693.316272997508</v>
      </c>
      <c r="L2415" s="456">
        <f>IF(K2415=0,#REF!,0)</f>
        <v>0</v>
      </c>
    </row>
    <row r="2416" spans="1:12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6">
        <v>9199.8719664042219</v>
      </c>
      <c r="L2416" s="456">
        <f>IF(K2416=0,#REF!,0)</f>
        <v>0</v>
      </c>
    </row>
    <row r="2417" spans="1:12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6">
        <v>16751.315582090581</v>
      </c>
      <c r="L2417" s="456">
        <f>IF(K2417=0,#REF!,0)</f>
        <v>0</v>
      </c>
    </row>
    <row r="2418" spans="1:12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6">
        <v>5620.1255016263594</v>
      </c>
      <c r="L2418" s="456">
        <f>IF(K2418=0,#REF!,0)</f>
        <v>0</v>
      </c>
    </row>
    <row r="2419" spans="1:12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6"/>
      <c r="L2419" s="456" t="e">
        <f>IF(K2419=0,#REF!,0)</f>
        <v>#REF!</v>
      </c>
    </row>
    <row r="2420" spans="1:12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6"/>
      <c r="L2420" s="456" t="e">
        <f>IF(K2420=0,#REF!,0)</f>
        <v>#REF!</v>
      </c>
    </row>
    <row r="2421" spans="1:12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6"/>
      <c r="L2421" s="456" t="e">
        <f>IF(K2421=0,#REF!,0)</f>
        <v>#REF!</v>
      </c>
    </row>
    <row r="2422" spans="1:12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6"/>
      <c r="L2422" s="456" t="e">
        <f>IF(K2422=0,#REF!,0)</f>
        <v>#REF!</v>
      </c>
    </row>
    <row r="2423" spans="1:12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6"/>
      <c r="L2423" s="456" t="e">
        <f>IF(K2423=0,#REF!,0)</f>
        <v>#REF!</v>
      </c>
    </row>
    <row r="2424" spans="1:12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6"/>
      <c r="L2424" s="456" t="e">
        <f>IF(K2424=0,#REF!,0)</f>
        <v>#REF!</v>
      </c>
    </row>
    <row r="2425" spans="1:12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6"/>
      <c r="L2425" s="456" t="e">
        <f>IF(K2425=0,#REF!,0)</f>
        <v>#REF!</v>
      </c>
    </row>
    <row r="2426" spans="1:12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6"/>
      <c r="L2426" s="456" t="e">
        <f>IF(K2426=0,#REF!,0)</f>
        <v>#REF!</v>
      </c>
    </row>
    <row r="2427" spans="1:12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6"/>
      <c r="L2427" s="456" t="e">
        <f>IF(K2427=0,#REF!,0)</f>
        <v>#REF!</v>
      </c>
    </row>
    <row r="2428" spans="1:12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6"/>
      <c r="L2428" s="456" t="e">
        <f>IF(K2428=0,#REF!,0)</f>
        <v>#REF!</v>
      </c>
    </row>
    <row r="2429" spans="1:12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6"/>
      <c r="L2429" s="456" t="e">
        <f>IF(K2429=0,#REF!,0)</f>
        <v>#REF!</v>
      </c>
    </row>
    <row r="2430" spans="1:12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6"/>
      <c r="L2430" s="456" t="e">
        <f>IF(K2430=0,#REF!,0)</f>
        <v>#REF!</v>
      </c>
    </row>
    <row r="2431" spans="1:12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6"/>
      <c r="L2431" s="456" t="e">
        <f>IF(K2431=0,#REF!,0)</f>
        <v>#REF!</v>
      </c>
    </row>
    <row r="2432" spans="1:12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6"/>
      <c r="L2432" s="456" t="e">
        <f>IF(K2432=0,#REF!,0)</f>
        <v>#REF!</v>
      </c>
    </row>
    <row r="2433" spans="1:12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6"/>
      <c r="L2433" s="456" t="e">
        <f>IF(K2433=0,#REF!,0)</f>
        <v>#REF!</v>
      </c>
    </row>
    <row r="2434" spans="1:12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6"/>
      <c r="L2434" s="456" t="e">
        <f>IF(K2434=0,#REF!,0)</f>
        <v>#REF!</v>
      </c>
    </row>
    <row r="2435" spans="1:12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6"/>
      <c r="L2435" s="456" t="e">
        <f>IF(K2435=0,#REF!,0)</f>
        <v>#REF!</v>
      </c>
    </row>
    <row r="2436" spans="1:12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6">
        <v>2886.1357684834575</v>
      </c>
      <c r="L2436" s="456">
        <f>IF(K2436=0,#REF!,0)</f>
        <v>0</v>
      </c>
    </row>
    <row r="2437" spans="1:12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6">
        <v>17195.888609712241</v>
      </c>
      <c r="L2437" s="456">
        <f>IF(K2437=0,#REF!,0)</f>
        <v>0</v>
      </c>
    </row>
    <row r="2438" spans="1:12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6">
        <v>28751.650028154818</v>
      </c>
      <c r="L2438" s="456">
        <f>IF(K2438=0,#REF!,0)</f>
        <v>0</v>
      </c>
    </row>
    <row r="2439" spans="1:12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6">
        <v>21944.662878983348</v>
      </c>
      <c r="L2439" s="456">
        <f>IF(K2439=0,#REF!,0)</f>
        <v>0</v>
      </c>
    </row>
    <row r="2440" spans="1:12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6">
        <v>36094.511135477827</v>
      </c>
      <c r="L2440" s="456">
        <f>IF(K2440=0,#REF!,0)</f>
        <v>0</v>
      </c>
    </row>
    <row r="2441" spans="1:12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6">
        <v>24112.340429153075</v>
      </c>
      <c r="L2441" s="456">
        <f>IF(K2441=0,#REF!,0)</f>
        <v>0</v>
      </c>
    </row>
    <row r="2442" spans="1:12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6">
        <v>14526.518506218377</v>
      </c>
      <c r="L2442" s="456">
        <f>IF(K2442=0,#REF!,0)</f>
        <v>0</v>
      </c>
    </row>
    <row r="2443" spans="1:12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6"/>
      <c r="L2443" s="456" t="e">
        <f>IF(K2443=0,#REF!,0)</f>
        <v>#REF!</v>
      </c>
    </row>
    <row r="2444" spans="1:12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6"/>
      <c r="L2444" s="456" t="e">
        <f>IF(K2444=0,#REF!,0)</f>
        <v>#REF!</v>
      </c>
    </row>
    <row r="2445" spans="1:12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6"/>
      <c r="L2445" s="456" t="e">
        <f>IF(K2445=0,#REF!,0)</f>
        <v>#REF!</v>
      </c>
    </row>
    <row r="2446" spans="1:12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6"/>
      <c r="L2446" s="456" t="e">
        <f>IF(K2446=0,#REF!,0)</f>
        <v>#REF!</v>
      </c>
    </row>
    <row r="2447" spans="1:12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6"/>
      <c r="L2447" s="456" t="e">
        <f>IF(K2447=0,#REF!,0)</f>
        <v>#REF!</v>
      </c>
    </row>
    <row r="2448" spans="1:12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6"/>
      <c r="L2448" s="456" t="e">
        <f>IF(K2448=0,#REF!,0)</f>
        <v>#REF!</v>
      </c>
    </row>
    <row r="2449" spans="1:12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6"/>
      <c r="L2449" s="456" t="e">
        <f>IF(K2449=0,#REF!,0)</f>
        <v>#REF!</v>
      </c>
    </row>
    <row r="2450" spans="1:12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6"/>
      <c r="L2450" s="456" t="e">
        <f>IF(K2450=0,#REF!,0)</f>
        <v>#REF!</v>
      </c>
    </row>
    <row r="2451" spans="1:12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6"/>
      <c r="L2451" s="456" t="e">
        <f>IF(K2451=0,#REF!,0)</f>
        <v>#REF!</v>
      </c>
    </row>
    <row r="2452" spans="1:12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6"/>
      <c r="L2452" s="456" t="e">
        <f>IF(K2452=0,#REF!,0)</f>
        <v>#REF!</v>
      </c>
    </row>
    <row r="2453" spans="1:12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6"/>
      <c r="L2453" s="456" t="e">
        <f>IF(K2453=0,#REF!,0)</f>
        <v>#REF!</v>
      </c>
    </row>
    <row r="2454" spans="1:12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6"/>
      <c r="L2454" s="456" t="e">
        <f>IF(K2454=0,#REF!,0)</f>
        <v>#REF!</v>
      </c>
    </row>
    <row r="2455" spans="1:12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6"/>
      <c r="L2455" s="456" t="e">
        <f>IF(K2455=0,#REF!,0)</f>
        <v>#REF!</v>
      </c>
    </row>
    <row r="2456" spans="1:12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6"/>
      <c r="L2456" s="456" t="e">
        <f>IF(K2456=0,#REF!,0)</f>
        <v>#REF!</v>
      </c>
    </row>
    <row r="2457" spans="1:12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6"/>
      <c r="L2457" s="456" t="e">
        <f>IF(K2457=0,#REF!,0)</f>
        <v>#REF!</v>
      </c>
    </row>
    <row r="2458" spans="1:12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6"/>
      <c r="L2458" s="456" t="e">
        <f>IF(K2458=0,#REF!,0)</f>
        <v>#REF!</v>
      </c>
    </row>
    <row r="2459" spans="1:12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6"/>
      <c r="L2459" s="456" t="e">
        <f>IF(K2459=0,#REF!,0)</f>
        <v>#REF!</v>
      </c>
    </row>
    <row r="2460" spans="1:12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6">
        <v>2678.7092709691724</v>
      </c>
      <c r="L2460" s="456">
        <f>IF(K2460=0,#REF!,0)</f>
        <v>0</v>
      </c>
    </row>
    <row r="2461" spans="1:12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6">
        <v>17288.998330559967</v>
      </c>
      <c r="L2461" s="456">
        <f>IF(K2461=0,#REF!,0)</f>
        <v>0</v>
      </c>
    </row>
    <row r="2462" spans="1:12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6">
        <v>25229.717772448275</v>
      </c>
      <c r="L2462" s="456">
        <f>IF(K2462=0,#REF!,0)</f>
        <v>0</v>
      </c>
    </row>
    <row r="2463" spans="1:12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6">
        <v>8064.5109136852807</v>
      </c>
      <c r="L2463" s="456">
        <f>IF(K2463=0,#REF!,0)</f>
        <v>0</v>
      </c>
    </row>
    <row r="2464" spans="1:12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6">
        <v>29014.513155793298</v>
      </c>
      <c r="L2464" s="456">
        <f>IF(K2464=0,#REF!,0)</f>
        <v>0</v>
      </c>
    </row>
    <row r="2465" spans="1:12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6">
        <v>7927.2711365469941</v>
      </c>
      <c r="L2465" s="456">
        <f>IF(K2465=0,#REF!,0)</f>
        <v>0</v>
      </c>
    </row>
    <row r="2466" spans="1:12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6"/>
      <c r="L2466" s="456" t="e">
        <f>IF(K2466=0,#REF!,0)</f>
        <v>#REF!</v>
      </c>
    </row>
    <row r="2467" spans="1:12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6"/>
      <c r="L2467" s="456" t="e">
        <f>IF(K2467=0,#REF!,0)</f>
        <v>#REF!</v>
      </c>
    </row>
    <row r="2468" spans="1:12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6"/>
      <c r="L2468" s="456" t="e">
        <f>IF(K2468=0,#REF!,0)</f>
        <v>#REF!</v>
      </c>
    </row>
    <row r="2469" spans="1:12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6"/>
      <c r="L2469" s="456" t="e">
        <f>IF(K2469=0,#REF!,0)</f>
        <v>#REF!</v>
      </c>
    </row>
    <row r="2470" spans="1:12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6"/>
      <c r="L2470" s="456" t="e">
        <f>IF(K2470=0,#REF!,0)</f>
        <v>#REF!</v>
      </c>
    </row>
    <row r="2471" spans="1:12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6"/>
      <c r="L2471" s="456" t="e">
        <f>IF(K2471=0,#REF!,0)</f>
        <v>#REF!</v>
      </c>
    </row>
    <row r="2472" spans="1:12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6"/>
      <c r="L2472" s="456" t="e">
        <f>IF(K2472=0,#REF!,0)</f>
        <v>#REF!</v>
      </c>
    </row>
    <row r="2473" spans="1:12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6"/>
      <c r="L2473" s="456" t="e">
        <f>IF(K2473=0,#REF!,0)</f>
        <v>#REF!</v>
      </c>
    </row>
    <row r="2474" spans="1:12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6"/>
      <c r="L2474" s="456" t="e">
        <f>IF(K2474=0,#REF!,0)</f>
        <v>#REF!</v>
      </c>
    </row>
    <row r="2475" spans="1:12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6"/>
      <c r="L2475" s="456" t="e">
        <f>IF(K2475=0,#REF!,0)</f>
        <v>#REF!</v>
      </c>
    </row>
    <row r="2476" spans="1:12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6"/>
      <c r="L2476" s="456" t="e">
        <f>IF(K2476=0,#REF!,0)</f>
        <v>#REF!</v>
      </c>
    </row>
    <row r="2477" spans="1:12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6"/>
      <c r="L2477" s="456" t="e">
        <f>IF(K2477=0,#REF!,0)</f>
        <v>#REF!</v>
      </c>
    </row>
    <row r="2478" spans="1:12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6"/>
      <c r="L2478" s="456" t="e">
        <f>IF(K2478=0,#REF!,0)</f>
        <v>#REF!</v>
      </c>
    </row>
    <row r="2479" spans="1:12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6"/>
      <c r="L2479" s="456" t="e">
        <f>IF(K2479=0,#REF!,0)</f>
        <v>#REF!</v>
      </c>
    </row>
    <row r="2480" spans="1:12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6"/>
      <c r="L2480" s="456" t="e">
        <f>IF(K2480=0,#REF!,0)</f>
        <v>#REF!</v>
      </c>
    </row>
    <row r="2481" spans="1:12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6"/>
      <c r="L2481" s="456" t="e">
        <f>IF(K2481=0,#REF!,0)</f>
        <v>#REF!</v>
      </c>
    </row>
    <row r="2482" spans="1:12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6"/>
      <c r="L2482" s="456" t="e">
        <f>IF(K2482=0,#REF!,0)</f>
        <v>#REF!</v>
      </c>
    </row>
    <row r="2483" spans="1:12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6"/>
      <c r="L2483" s="456" t="e">
        <f>IF(K2483=0,#REF!,0)</f>
        <v>#REF!</v>
      </c>
    </row>
    <row r="2484" spans="1:12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6"/>
      <c r="L2484" s="456" t="e">
        <f>IF(K2484=0,#REF!,0)</f>
        <v>#REF!</v>
      </c>
    </row>
    <row r="2485" spans="1:12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6"/>
      <c r="L2485" s="456" t="e">
        <f>IF(K2485=0,#REF!,0)</f>
        <v>#REF!</v>
      </c>
    </row>
    <row r="2486" spans="1:12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6"/>
      <c r="L2486" s="456" t="e">
        <f>IF(K2486=0,#REF!,0)</f>
        <v>#REF!</v>
      </c>
    </row>
    <row r="2487" spans="1:12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6"/>
      <c r="L2487" s="456" t="e">
        <f>IF(K2487=0,#REF!,0)</f>
        <v>#REF!</v>
      </c>
    </row>
    <row r="2488" spans="1:12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6"/>
      <c r="L2488" s="456" t="e">
        <f>IF(K2488=0,#REF!,0)</f>
        <v>#REF!</v>
      </c>
    </row>
    <row r="2489" spans="1:12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6"/>
      <c r="L2489" s="456" t="e">
        <f>IF(K2489=0,#REF!,0)</f>
        <v>#REF!</v>
      </c>
    </row>
    <row r="2490" spans="1:12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6"/>
      <c r="L2490" s="456" t="e">
        <f>IF(K2490=0,#REF!,0)</f>
        <v>#REF!</v>
      </c>
    </row>
    <row r="2491" spans="1:12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6"/>
      <c r="L2491" s="456" t="e">
        <f>IF(K2491=0,#REF!,0)</f>
        <v>#REF!</v>
      </c>
    </row>
    <row r="2492" spans="1:12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6"/>
      <c r="L2492" s="456" t="e">
        <f>IF(K2492=0,#REF!,0)</f>
        <v>#REF!</v>
      </c>
    </row>
    <row r="2493" spans="1:12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6"/>
      <c r="L2493" s="456" t="e">
        <f>IF(K2493=0,#REF!,0)</f>
        <v>#REF!</v>
      </c>
    </row>
    <row r="2494" spans="1:12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6"/>
      <c r="L2494" s="456" t="e">
        <f>IF(K2494=0,#REF!,0)</f>
        <v>#REF!</v>
      </c>
    </row>
    <row r="2495" spans="1:12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6"/>
      <c r="L2495" s="456" t="e">
        <f>IF(K2495=0,#REF!,0)</f>
        <v>#REF!</v>
      </c>
    </row>
    <row r="2496" spans="1:12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6"/>
      <c r="L2496" s="456" t="e">
        <f>IF(K2496=0,#REF!,0)</f>
        <v>#REF!</v>
      </c>
    </row>
    <row r="2497" spans="1:12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6"/>
      <c r="L2497" s="456" t="e">
        <f>IF(K2497=0,#REF!,0)</f>
        <v>#REF!</v>
      </c>
    </row>
    <row r="2498" spans="1:12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6"/>
      <c r="L2498" s="456" t="e">
        <f>IF(K2498=0,#REF!,0)</f>
        <v>#REF!</v>
      </c>
    </row>
    <row r="2499" spans="1:12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6"/>
      <c r="L2499" s="456" t="e">
        <f>IF(K2499=0,#REF!,0)</f>
        <v>#REF!</v>
      </c>
    </row>
    <row r="2500" spans="1:12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6"/>
      <c r="L2500" s="456" t="e">
        <f>IF(K2500=0,#REF!,0)</f>
        <v>#REF!</v>
      </c>
    </row>
    <row r="2501" spans="1:12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6"/>
      <c r="L2501" s="456" t="e">
        <f>IF(K2501=0,#REF!,0)</f>
        <v>#REF!</v>
      </c>
    </row>
    <row r="2502" spans="1:12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6"/>
      <c r="L2502" s="456" t="e">
        <f>IF(K2502=0,#REF!,0)</f>
        <v>#REF!</v>
      </c>
    </row>
    <row r="2503" spans="1:12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6"/>
      <c r="L2503" s="456" t="e">
        <f>IF(K2503=0,#REF!,0)</f>
        <v>#REF!</v>
      </c>
    </row>
    <row r="2504" spans="1:12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6"/>
      <c r="L2504" s="456" t="e">
        <f>IF(K2504=0,#REF!,0)</f>
        <v>#REF!</v>
      </c>
    </row>
    <row r="2505" spans="1:12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6"/>
      <c r="L2505" s="456" t="e">
        <f>IF(K2505=0,#REF!,0)</f>
        <v>#REF!</v>
      </c>
    </row>
    <row r="2506" spans="1:12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6"/>
      <c r="L2506" s="456" t="e">
        <f>IF(K2506=0,#REF!,0)</f>
        <v>#REF!</v>
      </c>
    </row>
    <row r="2507" spans="1:12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6"/>
      <c r="L2507" s="456" t="e">
        <f>IF(K2507=0,#REF!,0)</f>
        <v>#REF!</v>
      </c>
    </row>
    <row r="2508" spans="1:12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6">
        <v>5312.3436101269554</v>
      </c>
      <c r="L2508" s="456">
        <f>IF(K2508=0,#REF!,0)</f>
        <v>0</v>
      </c>
    </row>
    <row r="2509" spans="1:12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6">
        <v>19202.314083099278</v>
      </c>
      <c r="L2509" s="456">
        <f>IF(K2509=0,#REF!,0)</f>
        <v>0</v>
      </c>
    </row>
    <row r="2510" spans="1:12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6">
        <v>35987.713500343612</v>
      </c>
      <c r="L2510" s="456">
        <f>IF(K2510=0,#REF!,0)</f>
        <v>0</v>
      </c>
    </row>
    <row r="2511" spans="1:12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6">
        <v>25912.802018709426</v>
      </c>
      <c r="L2511" s="456">
        <f>IF(K2511=0,#REF!,0)</f>
        <v>0</v>
      </c>
    </row>
    <row r="2512" spans="1:12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6">
        <v>29840.580976426314</v>
      </c>
      <c r="L2512" s="456">
        <f>IF(K2512=0,#REF!,0)</f>
        <v>0</v>
      </c>
    </row>
    <row r="2513" spans="1:12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6">
        <v>16505.585771296512</v>
      </c>
      <c r="L2513" s="456">
        <f>IF(K2513=0,#REF!,0)</f>
        <v>0</v>
      </c>
    </row>
    <row r="2514" spans="1:12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6"/>
      <c r="L2514" s="456" t="e">
        <f>IF(K2514=0,#REF!,0)</f>
        <v>#REF!</v>
      </c>
    </row>
    <row r="2515" spans="1:12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6"/>
      <c r="L2515" s="456" t="e">
        <f>IF(K2515=0,#REF!,0)</f>
        <v>#REF!</v>
      </c>
    </row>
    <row r="2516" spans="1:12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6"/>
      <c r="L2516" s="456" t="e">
        <f>IF(K2516=0,#REF!,0)</f>
        <v>#REF!</v>
      </c>
    </row>
    <row r="2517" spans="1:12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6"/>
      <c r="L2517" s="456" t="e">
        <f>IF(K2517=0,#REF!,0)</f>
        <v>#REF!</v>
      </c>
    </row>
    <row r="2518" spans="1:12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6"/>
      <c r="L2518" s="456" t="e">
        <f>IF(K2518=0,#REF!,0)</f>
        <v>#REF!</v>
      </c>
    </row>
    <row r="2519" spans="1:12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6"/>
      <c r="L2519" s="456" t="e">
        <f>IF(K2519=0,#REF!,0)</f>
        <v>#REF!</v>
      </c>
    </row>
    <row r="2520" spans="1:12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6"/>
      <c r="L2520" s="456" t="e">
        <f>IF(K2520=0,#REF!,0)</f>
        <v>#REF!</v>
      </c>
    </row>
    <row r="2521" spans="1:12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6"/>
      <c r="L2521" s="456" t="e">
        <f>IF(K2521=0,#REF!,0)</f>
        <v>#REF!</v>
      </c>
    </row>
    <row r="2522" spans="1:12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6"/>
      <c r="L2522" s="456" t="e">
        <f>IF(K2522=0,#REF!,0)</f>
        <v>#REF!</v>
      </c>
    </row>
    <row r="2523" spans="1:12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6"/>
      <c r="L2523" s="456" t="e">
        <f>IF(K2523=0,#REF!,0)</f>
        <v>#REF!</v>
      </c>
    </row>
    <row r="2524" spans="1:12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6"/>
      <c r="L2524" s="456" t="e">
        <f>IF(K2524=0,#REF!,0)</f>
        <v>#REF!</v>
      </c>
    </row>
    <row r="2525" spans="1:12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6"/>
      <c r="L2525" s="456" t="e">
        <f>IF(K2525=0,#REF!,0)</f>
        <v>#REF!</v>
      </c>
    </row>
    <row r="2526" spans="1:12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6"/>
      <c r="L2526" s="456" t="e">
        <f>IF(K2526=0,#REF!,0)</f>
        <v>#REF!</v>
      </c>
    </row>
    <row r="2527" spans="1:12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6"/>
      <c r="L2527" s="456" t="e">
        <f>IF(K2527=0,#REF!,0)</f>
        <v>#REF!</v>
      </c>
    </row>
    <row r="2528" spans="1:12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6"/>
      <c r="L2528" s="456" t="e">
        <f>IF(K2528=0,#REF!,0)</f>
        <v>#REF!</v>
      </c>
    </row>
    <row r="2529" spans="1:12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6"/>
      <c r="L2529" s="456" t="e">
        <f>IF(K2529=0,#REF!,0)</f>
        <v>#REF!</v>
      </c>
    </row>
    <row r="2530" spans="1:12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6"/>
      <c r="L2530" s="456" t="e">
        <f>IF(K2530=0,#REF!,0)</f>
        <v>#REF!</v>
      </c>
    </row>
    <row r="2531" spans="1:12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6"/>
      <c r="L2531" s="456" t="e">
        <f>IF(K2531=0,#REF!,0)</f>
        <v>#REF!</v>
      </c>
    </row>
    <row r="2532" spans="1:12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6">
        <v>5648.3990264625982</v>
      </c>
      <c r="L2532" s="456">
        <f>IF(K2532=0,#REF!,0)</f>
        <v>0</v>
      </c>
    </row>
    <row r="2533" spans="1:12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6">
        <v>26956.953529123664</v>
      </c>
      <c r="L2533" s="456">
        <f>IF(K2533=0,#REF!,0)</f>
        <v>0</v>
      </c>
    </row>
    <row r="2534" spans="1:12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6">
        <v>34181.955934143523</v>
      </c>
      <c r="L2534" s="456">
        <f>IF(K2534=0,#REF!,0)</f>
        <v>0</v>
      </c>
    </row>
    <row r="2535" spans="1:12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6">
        <v>24446.508858712728</v>
      </c>
      <c r="L2535" s="456">
        <f>IF(K2535=0,#REF!,0)</f>
        <v>0</v>
      </c>
    </row>
    <row r="2536" spans="1:12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6">
        <v>31872.461442487933</v>
      </c>
      <c r="L2536" s="456">
        <f>IF(K2536=0,#REF!,0)</f>
        <v>0</v>
      </c>
    </row>
    <row r="2537" spans="1:12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6">
        <v>22127.039603982405</v>
      </c>
      <c r="L2537" s="456">
        <f>IF(K2537=0,#REF!,0)</f>
        <v>0</v>
      </c>
    </row>
    <row r="2538" spans="1:12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6">
        <v>5665.2538890281758</v>
      </c>
      <c r="L2538" s="456">
        <f>IF(K2538=0,#REF!,0)</f>
        <v>0</v>
      </c>
    </row>
    <row r="2539" spans="1:12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6"/>
      <c r="L2539" s="456" t="e">
        <f>IF(K2539=0,#REF!,0)</f>
        <v>#REF!</v>
      </c>
    </row>
    <row r="2540" spans="1:12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6"/>
      <c r="L2540" s="456" t="e">
        <f>IF(K2540=0,#REF!,0)</f>
        <v>#REF!</v>
      </c>
    </row>
    <row r="2541" spans="1:12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6"/>
      <c r="L2541" s="456" t="e">
        <f>IF(K2541=0,#REF!,0)</f>
        <v>#REF!</v>
      </c>
    </row>
    <row r="2542" spans="1:12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6"/>
      <c r="L2542" s="456" t="e">
        <f>IF(K2542=0,#REF!,0)</f>
        <v>#REF!</v>
      </c>
    </row>
    <row r="2543" spans="1:12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6"/>
      <c r="L2543" s="456" t="e">
        <f>IF(K2543=0,#REF!,0)</f>
        <v>#REF!</v>
      </c>
    </row>
    <row r="2544" spans="1:12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6"/>
      <c r="L2544" s="456" t="e">
        <f>IF(K2544=0,#REF!,0)</f>
        <v>#REF!</v>
      </c>
    </row>
    <row r="2545" spans="1:12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6"/>
      <c r="L2545" s="456" t="e">
        <f>IF(K2545=0,#REF!,0)</f>
        <v>#REF!</v>
      </c>
    </row>
    <row r="2546" spans="1:12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6"/>
      <c r="L2546" s="456" t="e">
        <f>IF(K2546=0,#REF!,0)</f>
        <v>#REF!</v>
      </c>
    </row>
    <row r="2547" spans="1:12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6"/>
      <c r="L2547" s="456" t="e">
        <f>IF(K2547=0,#REF!,0)</f>
        <v>#REF!</v>
      </c>
    </row>
    <row r="2548" spans="1:12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6"/>
      <c r="L2548" s="456" t="e">
        <f>IF(K2548=0,#REF!,0)</f>
        <v>#REF!</v>
      </c>
    </row>
    <row r="2549" spans="1:12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6"/>
      <c r="L2549" s="456" t="e">
        <f>IF(K2549=0,#REF!,0)</f>
        <v>#REF!</v>
      </c>
    </row>
    <row r="2550" spans="1:12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6"/>
      <c r="L2550" s="456" t="e">
        <f>IF(K2550=0,#REF!,0)</f>
        <v>#REF!</v>
      </c>
    </row>
    <row r="2551" spans="1:12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6"/>
      <c r="L2551" s="456" t="e">
        <f>IF(K2551=0,#REF!,0)</f>
        <v>#REF!</v>
      </c>
    </row>
    <row r="2552" spans="1:12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6"/>
      <c r="L2552" s="456" t="e">
        <f>IF(K2552=0,#REF!,0)</f>
        <v>#REF!</v>
      </c>
    </row>
    <row r="2553" spans="1:12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6"/>
      <c r="L2553" s="456" t="e">
        <f>IF(K2553=0,#REF!,0)</f>
        <v>#REF!</v>
      </c>
    </row>
    <row r="2554" spans="1:12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6"/>
      <c r="L2554" s="456" t="e">
        <f>IF(K2554=0,#REF!,0)</f>
        <v>#REF!</v>
      </c>
    </row>
    <row r="2555" spans="1:12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6"/>
      <c r="L2555" s="456" t="e">
        <f>IF(K2555=0,#REF!,0)</f>
        <v>#REF!</v>
      </c>
    </row>
    <row r="2556" spans="1:12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6"/>
      <c r="L2556" s="456" t="e">
        <f>IF(K2556=0,#REF!,0)</f>
        <v>#REF!</v>
      </c>
    </row>
    <row r="2557" spans="1:12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6"/>
      <c r="L2557" s="456" t="e">
        <f>IF(K2557=0,#REF!,0)</f>
        <v>#REF!</v>
      </c>
    </row>
    <row r="2558" spans="1:12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6"/>
      <c r="L2558" s="456" t="e">
        <f>IF(K2558=0,#REF!,0)</f>
        <v>#REF!</v>
      </c>
    </row>
    <row r="2559" spans="1:12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6"/>
      <c r="L2559" s="456" t="e">
        <f>IF(K2559=0,#REF!,0)</f>
        <v>#REF!</v>
      </c>
    </row>
    <row r="2560" spans="1:12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6"/>
      <c r="L2560" s="456" t="e">
        <f>IF(K2560=0,#REF!,0)</f>
        <v>#REF!</v>
      </c>
    </row>
    <row r="2561" spans="1:12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6"/>
      <c r="L2561" s="456" t="e">
        <f>IF(K2561=0,#REF!,0)</f>
        <v>#REF!</v>
      </c>
    </row>
    <row r="2562" spans="1:12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6"/>
      <c r="L2562" s="456" t="e">
        <f>IF(K2562=0,#REF!,0)</f>
        <v>#REF!</v>
      </c>
    </row>
    <row r="2563" spans="1:12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6"/>
      <c r="L2563" s="456" t="e">
        <f>IF(K2563=0,#REF!,0)</f>
        <v>#REF!</v>
      </c>
    </row>
    <row r="2564" spans="1:12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6"/>
      <c r="L2564" s="456" t="e">
        <f>IF(K2564=0,#REF!,0)</f>
        <v>#REF!</v>
      </c>
    </row>
    <row r="2565" spans="1:12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6"/>
      <c r="L2565" s="456" t="e">
        <f>IF(K2565=0,#REF!,0)</f>
        <v>#REF!</v>
      </c>
    </row>
    <row r="2566" spans="1:12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6"/>
      <c r="L2566" s="456" t="e">
        <f>IF(K2566=0,#REF!,0)</f>
        <v>#REF!</v>
      </c>
    </row>
    <row r="2567" spans="1:12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6"/>
      <c r="L2567" s="456" t="e">
        <f>IF(K2567=0,#REF!,0)</f>
        <v>#REF!</v>
      </c>
    </row>
    <row r="2568" spans="1:12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6"/>
      <c r="L2568" s="456" t="e">
        <f>IF(K2568=0,#REF!,0)</f>
        <v>#REF!</v>
      </c>
    </row>
    <row r="2569" spans="1:12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6"/>
      <c r="L2569" s="456" t="e">
        <f>IF(K2569=0,#REF!,0)</f>
        <v>#REF!</v>
      </c>
    </row>
    <row r="2570" spans="1:12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6"/>
      <c r="L2570" s="456" t="e">
        <f>IF(K2570=0,#REF!,0)</f>
        <v>#REF!</v>
      </c>
    </row>
    <row r="2571" spans="1:12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6"/>
      <c r="L2571" s="456" t="e">
        <f>IF(K2571=0,#REF!,0)</f>
        <v>#REF!</v>
      </c>
    </row>
    <row r="2572" spans="1:12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6"/>
      <c r="L2572" s="456" t="e">
        <f>IF(K2572=0,#REF!,0)</f>
        <v>#REF!</v>
      </c>
    </row>
    <row r="2573" spans="1:12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6"/>
      <c r="L2573" s="456" t="e">
        <f>IF(K2573=0,#REF!,0)</f>
        <v>#REF!</v>
      </c>
    </row>
    <row r="2574" spans="1:12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6"/>
      <c r="L2574" s="456" t="e">
        <f>IF(K2574=0,#REF!,0)</f>
        <v>#REF!</v>
      </c>
    </row>
    <row r="2575" spans="1:12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6"/>
      <c r="L2575" s="456" t="e">
        <f>IF(K2575=0,#REF!,0)</f>
        <v>#REF!</v>
      </c>
    </row>
    <row r="2576" spans="1:12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6"/>
      <c r="L2576" s="456" t="e">
        <f>IF(K2576=0,#REF!,0)</f>
        <v>#REF!</v>
      </c>
    </row>
    <row r="2577" spans="1:12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6"/>
      <c r="L2577" s="456" t="e">
        <f>IF(K2577=0,#REF!,0)</f>
        <v>#REF!</v>
      </c>
    </row>
    <row r="2578" spans="1:12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6"/>
      <c r="L2578" s="456" t="e">
        <f>IF(K2578=0,#REF!,0)</f>
        <v>#REF!</v>
      </c>
    </row>
    <row r="2579" spans="1:12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6"/>
      <c r="L2579" s="456" t="e">
        <f>IF(K2579=0,#REF!,0)</f>
        <v>#REF!</v>
      </c>
    </row>
    <row r="2580" spans="1:12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6"/>
      <c r="L2580" s="456" t="e">
        <f>IF(K2580=0,#REF!,0)</f>
        <v>#REF!</v>
      </c>
    </row>
    <row r="2581" spans="1:12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6"/>
      <c r="L2581" s="456" t="e">
        <f>IF(K2581=0,#REF!,0)</f>
        <v>#REF!</v>
      </c>
    </row>
    <row r="2582" spans="1:12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6"/>
      <c r="L2582" s="456" t="e">
        <f>IF(K2582=0,#REF!,0)</f>
        <v>#REF!</v>
      </c>
    </row>
    <row r="2583" spans="1:12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6"/>
      <c r="L2583" s="456" t="e">
        <f>IF(K2583=0,#REF!,0)</f>
        <v>#REF!</v>
      </c>
    </row>
    <row r="2584" spans="1:12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6"/>
      <c r="L2584" s="456" t="e">
        <f>IF(K2584=0,#REF!,0)</f>
        <v>#REF!</v>
      </c>
    </row>
    <row r="2585" spans="1:12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6"/>
      <c r="L2585" s="456" t="e">
        <f>IF(K2585=0,#REF!,0)</f>
        <v>#REF!</v>
      </c>
    </row>
    <row r="2586" spans="1:12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6"/>
      <c r="L2586" s="456" t="e">
        <f>IF(K2586=0,#REF!,0)</f>
        <v>#REF!</v>
      </c>
    </row>
    <row r="2587" spans="1:12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6"/>
      <c r="L2587" s="456" t="e">
        <f>IF(K2587=0,#REF!,0)</f>
        <v>#REF!</v>
      </c>
    </row>
    <row r="2588" spans="1:12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6"/>
      <c r="L2588" s="456" t="e">
        <f>IF(K2588=0,#REF!,0)</f>
        <v>#REF!</v>
      </c>
    </row>
    <row r="2589" spans="1:12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6"/>
      <c r="L2589" s="456" t="e">
        <f>IF(K2589=0,#REF!,0)</f>
        <v>#REF!</v>
      </c>
    </row>
    <row r="2590" spans="1:12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6"/>
      <c r="L2590" s="456" t="e">
        <f>IF(K2590=0,#REF!,0)</f>
        <v>#REF!</v>
      </c>
    </row>
    <row r="2591" spans="1:12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6"/>
      <c r="L2591" s="456" t="e">
        <f>IF(K2591=0,#REF!,0)</f>
        <v>#REF!</v>
      </c>
    </row>
    <row r="2592" spans="1:12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6"/>
      <c r="L2592" s="456" t="e">
        <f>IF(K2592=0,#REF!,0)</f>
        <v>#REF!</v>
      </c>
    </row>
    <row r="2593" spans="1:12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6"/>
      <c r="L2593" s="456" t="e">
        <f>IF(K2593=0,#REF!,0)</f>
        <v>#REF!</v>
      </c>
    </row>
    <row r="2594" spans="1:12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6"/>
      <c r="L2594" s="456" t="e">
        <f>IF(K2594=0,#REF!,0)</f>
        <v>#REF!</v>
      </c>
    </row>
    <row r="2595" spans="1:12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6"/>
      <c r="L2595" s="456" t="e">
        <f>IF(K2595=0,#REF!,0)</f>
        <v>#REF!</v>
      </c>
    </row>
    <row r="2596" spans="1:12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6"/>
      <c r="L2596" s="456" t="e">
        <f>IF(K2596=0,#REF!,0)</f>
        <v>#REF!</v>
      </c>
    </row>
    <row r="2597" spans="1:12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6"/>
      <c r="L2597" s="456" t="e">
        <f>IF(K2597=0,#REF!,0)</f>
        <v>#REF!</v>
      </c>
    </row>
    <row r="2598" spans="1:12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6"/>
      <c r="L2598" s="456" t="e">
        <f>IF(K2598=0,#REF!,0)</f>
        <v>#REF!</v>
      </c>
    </row>
    <row r="2599" spans="1:12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6"/>
      <c r="L2599" s="456" t="e">
        <f>IF(K2599=0,#REF!,0)</f>
        <v>#REF!</v>
      </c>
    </row>
    <row r="2600" spans="1:12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6"/>
      <c r="L2600" s="456" t="e">
        <f>IF(K2600=0,#REF!,0)</f>
        <v>#REF!</v>
      </c>
    </row>
    <row r="2601" spans="1:12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6"/>
      <c r="L2601" s="456" t="e">
        <f>IF(K2601=0,#REF!,0)</f>
        <v>#REF!</v>
      </c>
    </row>
    <row r="2602" spans="1:12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6"/>
      <c r="L2602" s="456" t="e">
        <f>IF(K2602=0,#REF!,0)</f>
        <v>#REF!</v>
      </c>
    </row>
    <row r="2603" spans="1:12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6"/>
      <c r="L2603" s="456" t="e">
        <f>IF(K2603=0,#REF!,0)</f>
        <v>#REF!</v>
      </c>
    </row>
    <row r="2604" spans="1:12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6">
        <v>12792.63341194912</v>
      </c>
      <c r="L2604" s="456">
        <f>IF(K2604=0,#REF!,0)</f>
        <v>0</v>
      </c>
    </row>
    <row r="2605" spans="1:12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6">
        <v>32453.736533576819</v>
      </c>
      <c r="L2605" s="456">
        <f>IF(K2605=0,#REF!,0)</f>
        <v>0</v>
      </c>
    </row>
    <row r="2606" spans="1:12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6">
        <v>39282.325635026893</v>
      </c>
      <c r="L2606" s="456">
        <f>IF(K2606=0,#REF!,0)</f>
        <v>0</v>
      </c>
    </row>
    <row r="2607" spans="1:12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6">
        <v>30373.980479154972</v>
      </c>
      <c r="L2607" s="456">
        <f>IF(K2607=0,#REF!,0)</f>
        <v>0</v>
      </c>
    </row>
    <row r="2608" spans="1:12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6">
        <v>39480.651039185628</v>
      </c>
      <c r="L2608" s="456">
        <f>IF(K2608=0,#REF!,0)</f>
        <v>0</v>
      </c>
    </row>
    <row r="2609" spans="1:12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6">
        <v>24370.73379641433</v>
      </c>
      <c r="L2609" s="456">
        <f>IF(K2609=0,#REF!,0)</f>
        <v>0</v>
      </c>
    </row>
    <row r="2610" spans="1:12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6">
        <v>12703.634759267123</v>
      </c>
      <c r="L2610" s="456">
        <f>IF(K2610=0,#REF!,0)</f>
        <v>0</v>
      </c>
    </row>
    <row r="2611" spans="1:12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6"/>
      <c r="L2611" s="456" t="e">
        <f>IF(K2611=0,#REF!,0)</f>
        <v>#REF!</v>
      </c>
    </row>
    <row r="2612" spans="1:12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6"/>
      <c r="L2612" s="456" t="e">
        <f>IF(K2612=0,#REF!,0)</f>
        <v>#REF!</v>
      </c>
    </row>
    <row r="2613" spans="1:12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6"/>
      <c r="L2613" s="456" t="e">
        <f>IF(K2613=0,#REF!,0)</f>
        <v>#REF!</v>
      </c>
    </row>
    <row r="2614" spans="1:12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6"/>
      <c r="L2614" s="456" t="e">
        <f>IF(K2614=0,#REF!,0)</f>
        <v>#REF!</v>
      </c>
    </row>
    <row r="2615" spans="1:12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6"/>
      <c r="L2615" s="456" t="e">
        <f>IF(K2615=0,#REF!,0)</f>
        <v>#REF!</v>
      </c>
    </row>
    <row r="2616" spans="1:12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6"/>
      <c r="L2616" s="456" t="e">
        <f>IF(K2616=0,#REF!,0)</f>
        <v>#REF!</v>
      </c>
    </row>
    <row r="2617" spans="1:12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6"/>
      <c r="L2617" s="456" t="e">
        <f>IF(K2617=0,#REF!,0)</f>
        <v>#REF!</v>
      </c>
    </row>
    <row r="2618" spans="1:12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6"/>
      <c r="L2618" s="456" t="e">
        <f>IF(K2618=0,#REF!,0)</f>
        <v>#REF!</v>
      </c>
    </row>
    <row r="2619" spans="1:12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6"/>
      <c r="L2619" s="456" t="e">
        <f>IF(K2619=0,#REF!,0)</f>
        <v>#REF!</v>
      </c>
    </row>
    <row r="2620" spans="1:12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6"/>
      <c r="L2620" s="456" t="e">
        <f>IF(K2620=0,#REF!,0)</f>
        <v>#REF!</v>
      </c>
    </row>
    <row r="2621" spans="1:12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6"/>
      <c r="L2621" s="456" t="e">
        <f>IF(K2621=0,#REF!,0)</f>
        <v>#REF!</v>
      </c>
    </row>
    <row r="2622" spans="1:12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6"/>
      <c r="L2622" s="456" t="e">
        <f>IF(K2622=0,#REF!,0)</f>
        <v>#REF!</v>
      </c>
    </row>
    <row r="2623" spans="1:12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6"/>
      <c r="L2623" s="456" t="e">
        <f>IF(K2623=0,#REF!,0)</f>
        <v>#REF!</v>
      </c>
    </row>
    <row r="2624" spans="1:12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6"/>
      <c r="L2624" s="456" t="e">
        <f>IF(K2624=0,#REF!,0)</f>
        <v>#REF!</v>
      </c>
    </row>
    <row r="2625" spans="1:12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6"/>
      <c r="L2625" s="456" t="e">
        <f>IF(K2625=0,#REF!,0)</f>
        <v>#REF!</v>
      </c>
    </row>
    <row r="2626" spans="1:12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6"/>
      <c r="L2626" s="456" t="e">
        <f>IF(K2626=0,#REF!,0)</f>
        <v>#REF!</v>
      </c>
    </row>
    <row r="2627" spans="1:12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6"/>
      <c r="L2627" s="456" t="e">
        <f>IF(K2627=0,#REF!,0)</f>
        <v>#REF!</v>
      </c>
    </row>
    <row r="2628" spans="1:12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6"/>
      <c r="L2628" s="456" t="e">
        <f>IF(K2628=0,#REF!,0)</f>
        <v>#REF!</v>
      </c>
    </row>
    <row r="2629" spans="1:12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6"/>
      <c r="L2629" s="456" t="e">
        <f>IF(K2629=0,#REF!,0)</f>
        <v>#REF!</v>
      </c>
    </row>
    <row r="2630" spans="1:12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6"/>
      <c r="L2630" s="456" t="e">
        <f>IF(K2630=0,#REF!,0)</f>
        <v>#REF!</v>
      </c>
    </row>
    <row r="2631" spans="1:12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6"/>
      <c r="L2631" s="456" t="e">
        <f>IF(K2631=0,#REF!,0)</f>
        <v>#REF!</v>
      </c>
    </row>
    <row r="2632" spans="1:12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6"/>
      <c r="L2632" s="456" t="e">
        <f>IF(K2632=0,#REF!,0)</f>
        <v>#REF!</v>
      </c>
    </row>
    <row r="2633" spans="1:12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6"/>
      <c r="L2633" s="456" t="e">
        <f>IF(K2633=0,#REF!,0)</f>
        <v>#REF!</v>
      </c>
    </row>
    <row r="2634" spans="1:12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6"/>
      <c r="L2634" s="456" t="e">
        <f>IF(K2634=0,#REF!,0)</f>
        <v>#REF!</v>
      </c>
    </row>
    <row r="2635" spans="1:12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6"/>
      <c r="L2635" s="456" t="e">
        <f>IF(K2635=0,#REF!,0)</f>
        <v>#REF!</v>
      </c>
    </row>
    <row r="2636" spans="1:12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6"/>
      <c r="L2636" s="456" t="e">
        <f>IF(K2636=0,#REF!,0)</f>
        <v>#REF!</v>
      </c>
    </row>
    <row r="2637" spans="1:12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6"/>
      <c r="L2637" s="456" t="e">
        <f>IF(K2637=0,#REF!,0)</f>
        <v>#REF!</v>
      </c>
    </row>
    <row r="2638" spans="1:12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6"/>
      <c r="L2638" s="456" t="e">
        <f>IF(K2638=0,#REF!,0)</f>
        <v>#REF!</v>
      </c>
    </row>
    <row r="2639" spans="1:12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6"/>
      <c r="L2639" s="456" t="e">
        <f>IF(K2639=0,#REF!,0)</f>
        <v>#REF!</v>
      </c>
    </row>
    <row r="2640" spans="1:12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6"/>
      <c r="L2640" s="456" t="e">
        <f>IF(K2640=0,#REF!,0)</f>
        <v>#REF!</v>
      </c>
    </row>
    <row r="2641" spans="1:12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6"/>
      <c r="L2641" s="456" t="e">
        <f>IF(K2641=0,#REF!,0)</f>
        <v>#REF!</v>
      </c>
    </row>
    <row r="2642" spans="1:12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6"/>
      <c r="L2642" s="456" t="e">
        <f>IF(K2642=0,#REF!,0)</f>
        <v>#REF!</v>
      </c>
    </row>
    <row r="2643" spans="1:12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6"/>
      <c r="L2643" s="456" t="e">
        <f>IF(K2643=0,#REF!,0)</f>
        <v>#REF!</v>
      </c>
    </row>
    <row r="2644" spans="1:12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6"/>
      <c r="L2644" s="456" t="e">
        <f>IF(K2644=0,#REF!,0)</f>
        <v>#REF!</v>
      </c>
    </row>
    <row r="2645" spans="1:12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6"/>
      <c r="L2645" s="456" t="e">
        <f>IF(K2645=0,#REF!,0)</f>
        <v>#REF!</v>
      </c>
    </row>
    <row r="2646" spans="1:12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6"/>
      <c r="L2646" s="456" t="e">
        <f>IF(K2646=0,#REF!,0)</f>
        <v>#REF!</v>
      </c>
    </row>
    <row r="2647" spans="1:12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6"/>
      <c r="L2647" s="456" t="e">
        <f>IF(K2647=0,#REF!,0)</f>
        <v>#REF!</v>
      </c>
    </row>
    <row r="2648" spans="1:12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6"/>
      <c r="L2648" s="456" t="e">
        <f>IF(K2648=0,#REF!,0)</f>
        <v>#REF!</v>
      </c>
    </row>
    <row r="2649" spans="1:12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6"/>
      <c r="L2649" s="456" t="e">
        <f>IF(K2649=0,#REF!,0)</f>
        <v>#REF!</v>
      </c>
    </row>
    <row r="2650" spans="1:12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6"/>
      <c r="L2650" s="456" t="e">
        <f>IF(K2650=0,#REF!,0)</f>
        <v>#REF!</v>
      </c>
    </row>
    <row r="2651" spans="1:12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6"/>
      <c r="L2651" s="456" t="e">
        <f>IF(K2651=0,#REF!,0)</f>
        <v>#REF!</v>
      </c>
    </row>
    <row r="2652" spans="1:12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6"/>
      <c r="L2652" s="456" t="e">
        <f>IF(K2652=0,#REF!,0)</f>
        <v>#REF!</v>
      </c>
    </row>
    <row r="2653" spans="1:12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6">
        <v>11597.204247361828</v>
      </c>
      <c r="L2653" s="456">
        <f>IF(K2653=0,#REF!,0)</f>
        <v>0</v>
      </c>
    </row>
    <row r="2654" spans="1:12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6">
        <v>16461.810293416071</v>
      </c>
      <c r="L2654" s="456">
        <f>IF(K2654=0,#REF!,0)</f>
        <v>0</v>
      </c>
    </row>
    <row r="2655" spans="1:12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6">
        <v>5232.6352014549002</v>
      </c>
      <c r="L2655" s="456">
        <f>IF(K2655=0,#REF!,0)</f>
        <v>0</v>
      </c>
    </row>
    <row r="2656" spans="1:12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6">
        <v>10906.019968906074</v>
      </c>
      <c r="L2656" s="456">
        <f>IF(K2656=0,#REF!,0)</f>
        <v>0</v>
      </c>
    </row>
    <row r="2657" spans="1:12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6">
        <v>461.63651676920244</v>
      </c>
      <c r="L2657" s="456">
        <f>IF(K2657=0,#REF!,0)</f>
        <v>0</v>
      </c>
    </row>
    <row r="2658" spans="1:12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6"/>
      <c r="L2658" s="456" t="e">
        <f>IF(K2658=0,#REF!,0)</f>
        <v>#REF!</v>
      </c>
    </row>
    <row r="2659" spans="1:12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6"/>
      <c r="L2659" s="456" t="e">
        <f>IF(K2659=0,#REF!,0)</f>
        <v>#REF!</v>
      </c>
    </row>
    <row r="2660" spans="1:12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6"/>
      <c r="L2660" s="456" t="e">
        <f>IF(K2660=0,#REF!,0)</f>
        <v>#REF!</v>
      </c>
    </row>
    <row r="2661" spans="1:12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6"/>
      <c r="L2661" s="456" t="e">
        <f>IF(K2661=0,#REF!,0)</f>
        <v>#REF!</v>
      </c>
    </row>
    <row r="2662" spans="1:12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6"/>
      <c r="L2662" s="456" t="e">
        <f>IF(K2662=0,#REF!,0)</f>
        <v>#REF!</v>
      </c>
    </row>
    <row r="2663" spans="1:12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6"/>
      <c r="L2663" s="456" t="e">
        <f>IF(K2663=0,#REF!,0)</f>
        <v>#REF!</v>
      </c>
    </row>
    <row r="2664" spans="1:12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6"/>
      <c r="L2664" s="456" t="e">
        <f>IF(K2664=0,#REF!,0)</f>
        <v>#REF!</v>
      </c>
    </row>
    <row r="2665" spans="1:12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6"/>
      <c r="L2665" s="456" t="e">
        <f>IF(K2665=0,#REF!,0)</f>
        <v>#REF!</v>
      </c>
    </row>
    <row r="2666" spans="1:12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6"/>
      <c r="L2666" s="456" t="e">
        <f>IF(K2666=0,#REF!,0)</f>
        <v>#REF!</v>
      </c>
    </row>
    <row r="2667" spans="1:12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6"/>
      <c r="L2667" s="456" t="e">
        <f>IF(K2667=0,#REF!,0)</f>
        <v>#REF!</v>
      </c>
    </row>
    <row r="2668" spans="1:12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6"/>
      <c r="L2668" s="456" t="e">
        <f>IF(K2668=0,#REF!,0)</f>
        <v>#REF!</v>
      </c>
    </row>
    <row r="2669" spans="1:12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6"/>
      <c r="L2669" s="456" t="e">
        <f>IF(K2669=0,#REF!,0)</f>
        <v>#REF!</v>
      </c>
    </row>
    <row r="2670" spans="1:12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6"/>
      <c r="L2670" s="456" t="e">
        <f>IF(K2670=0,#REF!,0)</f>
        <v>#REF!</v>
      </c>
    </row>
    <row r="2671" spans="1:12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6"/>
      <c r="L2671" s="456" t="e">
        <f>IF(K2671=0,#REF!,0)</f>
        <v>#REF!</v>
      </c>
    </row>
    <row r="2672" spans="1:12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6"/>
      <c r="L2672" s="456" t="e">
        <f>IF(K2672=0,#REF!,0)</f>
        <v>#REF!</v>
      </c>
    </row>
    <row r="2673" spans="1:12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6"/>
      <c r="L2673" s="456" t="e">
        <f>IF(K2673=0,#REF!,0)</f>
        <v>#REF!</v>
      </c>
    </row>
    <row r="2674" spans="1:12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6"/>
      <c r="L2674" s="456" t="e">
        <f>IF(K2674=0,#REF!,0)</f>
        <v>#REF!</v>
      </c>
    </row>
    <row r="2675" spans="1:12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6"/>
      <c r="L2675" s="456" t="e">
        <f>IF(K2675=0,#REF!,0)</f>
        <v>#REF!</v>
      </c>
    </row>
    <row r="2676" spans="1:12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6">
        <v>9371.1532888975598</v>
      </c>
      <c r="L2676" s="456">
        <f>IF(K2676=0,#REF!,0)</f>
        <v>0</v>
      </c>
    </row>
    <row r="2677" spans="1:12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6">
        <v>28301.189039681252</v>
      </c>
      <c r="L2677" s="456">
        <f>IF(K2677=0,#REF!,0)</f>
        <v>0</v>
      </c>
    </row>
    <row r="2678" spans="1:12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6">
        <v>26688.749067608682</v>
      </c>
      <c r="L2678" s="456">
        <f>IF(K2678=0,#REF!,0)</f>
        <v>0</v>
      </c>
    </row>
    <row r="2679" spans="1:12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6">
        <v>11765.456417307829</v>
      </c>
      <c r="L2679" s="456">
        <f>IF(K2679=0,#REF!,0)</f>
        <v>0</v>
      </c>
    </row>
    <row r="2680" spans="1:12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6">
        <v>24153.610072145406</v>
      </c>
      <c r="L2680" s="456">
        <f>IF(K2680=0,#REF!,0)</f>
        <v>0</v>
      </c>
    </row>
    <row r="2681" spans="1:12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6">
        <v>13834.27796740904</v>
      </c>
      <c r="L2681" s="456">
        <f>IF(K2681=0,#REF!,0)</f>
        <v>0</v>
      </c>
    </row>
    <row r="2682" spans="1:12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6">
        <v>5502.0436401309553</v>
      </c>
      <c r="L2682" s="456">
        <f>IF(K2682=0,#REF!,0)</f>
        <v>0</v>
      </c>
    </row>
    <row r="2683" spans="1:12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6"/>
      <c r="L2683" s="456" t="e">
        <f>IF(K2683=0,#REF!,0)</f>
        <v>#REF!</v>
      </c>
    </row>
    <row r="2684" spans="1:12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6"/>
      <c r="L2684" s="456" t="e">
        <f>IF(K2684=0,#REF!,0)</f>
        <v>#REF!</v>
      </c>
    </row>
    <row r="2685" spans="1:12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6"/>
      <c r="L2685" s="456" t="e">
        <f>IF(K2685=0,#REF!,0)</f>
        <v>#REF!</v>
      </c>
    </row>
    <row r="2686" spans="1:12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6"/>
      <c r="L2686" s="456" t="e">
        <f>IF(K2686=0,#REF!,0)</f>
        <v>#REF!</v>
      </c>
    </row>
    <row r="2687" spans="1:12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6"/>
      <c r="L2687" s="456" t="e">
        <f>IF(K2687=0,#REF!,0)</f>
        <v>#REF!</v>
      </c>
    </row>
    <row r="2688" spans="1:12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6"/>
      <c r="L2688" s="456" t="e">
        <f>IF(K2688=0,#REF!,0)</f>
        <v>#REF!</v>
      </c>
    </row>
    <row r="2689" spans="1:12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6"/>
      <c r="L2689" s="456" t="e">
        <f>IF(K2689=0,#REF!,0)</f>
        <v>#REF!</v>
      </c>
    </row>
    <row r="2690" spans="1:12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6"/>
      <c r="L2690" s="456" t="e">
        <f>IF(K2690=0,#REF!,0)</f>
        <v>#REF!</v>
      </c>
    </row>
    <row r="2691" spans="1:12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6"/>
      <c r="L2691" s="456" t="e">
        <f>IF(K2691=0,#REF!,0)</f>
        <v>#REF!</v>
      </c>
    </row>
    <row r="2692" spans="1:12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6"/>
      <c r="L2692" s="456" t="e">
        <f>IF(K2692=0,#REF!,0)</f>
        <v>#REF!</v>
      </c>
    </row>
    <row r="2693" spans="1:12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6"/>
      <c r="L2693" s="456" t="e">
        <f>IF(K2693=0,#REF!,0)</f>
        <v>#REF!</v>
      </c>
    </row>
    <row r="2694" spans="1:12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6"/>
      <c r="L2694" s="456" t="e">
        <f>IF(K2694=0,#REF!,0)</f>
        <v>#REF!</v>
      </c>
    </row>
    <row r="2695" spans="1:12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6"/>
      <c r="L2695" s="456" t="e">
        <f>IF(K2695=0,#REF!,0)</f>
        <v>#REF!</v>
      </c>
    </row>
    <row r="2696" spans="1:12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6"/>
      <c r="L2696" s="456" t="e">
        <f>IF(K2696=0,#REF!,0)</f>
        <v>#REF!</v>
      </c>
    </row>
    <row r="2697" spans="1:12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6"/>
      <c r="L2697" s="456" t="e">
        <f>IF(K2697=0,#REF!,0)</f>
        <v>#REF!</v>
      </c>
    </row>
    <row r="2698" spans="1:12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6"/>
      <c r="L2698" s="456" t="e">
        <f>IF(K2698=0,#REF!,0)</f>
        <v>#REF!</v>
      </c>
    </row>
    <row r="2699" spans="1:12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6"/>
      <c r="L2699" s="456" t="e">
        <f>IF(K2699=0,#REF!,0)</f>
        <v>#REF!</v>
      </c>
    </row>
    <row r="2700" spans="1:12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6">
        <v>18354.983927484442</v>
      </c>
      <c r="L2700" s="456">
        <f>IF(K2700=0,#REF!,0)</f>
        <v>0</v>
      </c>
    </row>
    <row r="2701" spans="1:12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6">
        <v>39109.132092602762</v>
      </c>
      <c r="L2701" s="456">
        <f>IF(K2701=0,#REF!,0)</f>
        <v>0</v>
      </c>
    </row>
    <row r="2702" spans="1:12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6">
        <v>49458.365323752907</v>
      </c>
      <c r="L2702" s="456">
        <f>IF(K2702=0,#REF!,0)</f>
        <v>0</v>
      </c>
    </row>
    <row r="2703" spans="1:12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6">
        <v>25968.104887839792</v>
      </c>
      <c r="L2703" s="456">
        <f>IF(K2703=0,#REF!,0)</f>
        <v>0</v>
      </c>
    </row>
    <row r="2704" spans="1:12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6">
        <v>42325.789619793628</v>
      </c>
      <c r="L2704" s="456">
        <f>IF(K2704=0,#REF!,0)</f>
        <v>0</v>
      </c>
    </row>
    <row r="2705" spans="1:12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6">
        <v>36639.425138146471</v>
      </c>
      <c r="L2705" s="456">
        <f>IF(K2705=0,#REF!,0)</f>
        <v>0</v>
      </c>
    </row>
    <row r="2706" spans="1:12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6">
        <v>12902.695736536261</v>
      </c>
      <c r="L2706" s="456">
        <f>IF(K2706=0,#REF!,0)</f>
        <v>0</v>
      </c>
    </row>
    <row r="2707" spans="1:12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6"/>
      <c r="L2707" s="456" t="e">
        <f>IF(K2707=0,#REF!,0)</f>
        <v>#REF!</v>
      </c>
    </row>
    <row r="2708" spans="1:12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6"/>
      <c r="L2708" s="456" t="e">
        <f>IF(K2708=0,#REF!,0)</f>
        <v>#REF!</v>
      </c>
    </row>
    <row r="2709" spans="1:12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6"/>
      <c r="L2709" s="456" t="e">
        <f>IF(K2709=0,#REF!,0)</f>
        <v>#REF!</v>
      </c>
    </row>
    <row r="2710" spans="1:12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6"/>
      <c r="L2710" s="456" t="e">
        <f>IF(K2710=0,#REF!,0)</f>
        <v>#REF!</v>
      </c>
    </row>
    <row r="2711" spans="1:12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6"/>
      <c r="L2711" s="456" t="e">
        <f>IF(K2711=0,#REF!,0)</f>
        <v>#REF!</v>
      </c>
    </row>
    <row r="2712" spans="1:12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6"/>
      <c r="L2712" s="456" t="e">
        <f>IF(K2712=0,#REF!,0)</f>
        <v>#REF!</v>
      </c>
    </row>
    <row r="2713" spans="1:12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6"/>
      <c r="L2713" s="456" t="e">
        <f>IF(K2713=0,#REF!,0)</f>
        <v>#REF!</v>
      </c>
    </row>
    <row r="2714" spans="1:12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6"/>
      <c r="L2714" s="456" t="e">
        <f>IF(K2714=0,#REF!,0)</f>
        <v>#REF!</v>
      </c>
    </row>
    <row r="2715" spans="1:12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6"/>
      <c r="L2715" s="456" t="e">
        <f>IF(K2715=0,#REF!,0)</f>
        <v>#REF!</v>
      </c>
    </row>
    <row r="2716" spans="1:12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6"/>
      <c r="L2716" s="456" t="e">
        <f>IF(K2716=0,#REF!,0)</f>
        <v>#REF!</v>
      </c>
    </row>
    <row r="2717" spans="1:12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6"/>
      <c r="L2717" s="456" t="e">
        <f>IF(K2717=0,#REF!,0)</f>
        <v>#REF!</v>
      </c>
    </row>
    <row r="2718" spans="1:12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6"/>
      <c r="L2718" s="456" t="e">
        <f>IF(K2718=0,#REF!,0)</f>
        <v>#REF!</v>
      </c>
    </row>
    <row r="2719" spans="1:12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6"/>
      <c r="L2719" s="456" t="e">
        <f>IF(K2719=0,#REF!,0)</f>
        <v>#REF!</v>
      </c>
    </row>
    <row r="2720" spans="1:12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6"/>
      <c r="L2720" s="456" t="e">
        <f>IF(K2720=0,#REF!,0)</f>
        <v>#REF!</v>
      </c>
    </row>
    <row r="2721" spans="1:12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6"/>
      <c r="L2721" s="456" t="e">
        <f>IF(K2721=0,#REF!,0)</f>
        <v>#REF!</v>
      </c>
    </row>
    <row r="2722" spans="1:12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6"/>
      <c r="L2722" s="456" t="e">
        <f>IF(K2722=0,#REF!,0)</f>
        <v>#REF!</v>
      </c>
    </row>
    <row r="2723" spans="1:12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6"/>
      <c r="L2723" s="456" t="e">
        <f>IF(K2723=0,#REF!,0)</f>
        <v>#REF!</v>
      </c>
    </row>
    <row r="2724" spans="1:12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6">
        <v>14152.097601086383</v>
      </c>
      <c r="L2724" s="456">
        <f>IF(K2724=0,#REF!,0)</f>
        <v>0</v>
      </c>
    </row>
    <row r="2725" spans="1:12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6">
        <v>30932.231661145554</v>
      </c>
      <c r="L2725" s="456">
        <f>IF(K2725=0,#REF!,0)</f>
        <v>0</v>
      </c>
    </row>
    <row r="2726" spans="1:12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6">
        <v>35966.196531350739</v>
      </c>
      <c r="L2726" s="456">
        <f>IF(K2726=0,#REF!,0)</f>
        <v>0</v>
      </c>
    </row>
    <row r="2727" spans="1:12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6">
        <v>27719.965462411143</v>
      </c>
      <c r="L2727" s="456">
        <f>IF(K2727=0,#REF!,0)</f>
        <v>0</v>
      </c>
    </row>
    <row r="2728" spans="1:12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6">
        <v>45044.625966881613</v>
      </c>
      <c r="L2728" s="456">
        <f>IF(K2728=0,#REF!,0)</f>
        <v>0</v>
      </c>
    </row>
    <row r="2729" spans="1:12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6">
        <v>23493.863868761931</v>
      </c>
      <c r="L2729" s="456">
        <f>IF(K2729=0,#REF!,0)</f>
        <v>0</v>
      </c>
    </row>
    <row r="2730" spans="1:12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6">
        <v>13920.57268888846</v>
      </c>
      <c r="L2730" s="456">
        <f>IF(K2730=0,#REF!,0)</f>
        <v>0</v>
      </c>
    </row>
    <row r="2731" spans="1:12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6"/>
      <c r="L2731" s="456" t="e">
        <f>IF(K2731=0,#REF!,0)</f>
        <v>#REF!</v>
      </c>
    </row>
    <row r="2732" spans="1:12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6"/>
      <c r="L2732" s="456" t="e">
        <f>IF(K2732=0,#REF!,0)</f>
        <v>#REF!</v>
      </c>
    </row>
    <row r="2733" spans="1:12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6"/>
      <c r="L2733" s="456" t="e">
        <f>IF(K2733=0,#REF!,0)</f>
        <v>#REF!</v>
      </c>
    </row>
    <row r="2734" spans="1:12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6"/>
      <c r="L2734" s="456" t="e">
        <f>IF(K2734=0,#REF!,0)</f>
        <v>#REF!</v>
      </c>
    </row>
    <row r="2735" spans="1:12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6"/>
      <c r="L2735" s="456" t="e">
        <f>IF(K2735=0,#REF!,0)</f>
        <v>#REF!</v>
      </c>
    </row>
    <row r="2736" spans="1:12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6"/>
      <c r="L2736" s="456" t="e">
        <f>IF(K2736=0,#REF!,0)</f>
        <v>#REF!</v>
      </c>
    </row>
    <row r="2737" spans="1:12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6"/>
      <c r="L2737" s="456" t="e">
        <f>IF(K2737=0,#REF!,0)</f>
        <v>#REF!</v>
      </c>
    </row>
    <row r="2738" spans="1:12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6"/>
      <c r="L2738" s="456" t="e">
        <f>IF(K2738=0,#REF!,0)</f>
        <v>#REF!</v>
      </c>
    </row>
    <row r="2739" spans="1:12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6"/>
      <c r="L2739" s="456" t="e">
        <f>IF(K2739=0,#REF!,0)</f>
        <v>#REF!</v>
      </c>
    </row>
    <row r="2740" spans="1:12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6"/>
      <c r="L2740" s="456" t="e">
        <f>IF(K2740=0,#REF!,0)</f>
        <v>#REF!</v>
      </c>
    </row>
    <row r="2741" spans="1:12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6"/>
      <c r="L2741" s="456" t="e">
        <f>IF(K2741=0,#REF!,0)</f>
        <v>#REF!</v>
      </c>
    </row>
    <row r="2742" spans="1:12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6"/>
      <c r="L2742" s="456" t="e">
        <f>IF(K2742=0,#REF!,0)</f>
        <v>#REF!</v>
      </c>
    </row>
    <row r="2743" spans="1:12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6"/>
      <c r="L2743" s="456" t="e">
        <f>IF(K2743=0,#REF!,0)</f>
        <v>#REF!</v>
      </c>
    </row>
    <row r="2744" spans="1:12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6"/>
      <c r="L2744" s="456" t="e">
        <f>IF(K2744=0,#REF!,0)</f>
        <v>#REF!</v>
      </c>
    </row>
    <row r="2745" spans="1:12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6"/>
      <c r="L2745" s="456" t="e">
        <f>IF(K2745=0,#REF!,0)</f>
        <v>#REF!</v>
      </c>
    </row>
    <row r="2746" spans="1:12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6"/>
      <c r="L2746" s="456" t="e">
        <f>IF(K2746=0,#REF!,0)</f>
        <v>#REF!</v>
      </c>
    </row>
    <row r="2747" spans="1:12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6"/>
      <c r="L2747" s="456" t="e">
        <f>IF(K2747=0,#REF!,0)</f>
        <v>#REF!</v>
      </c>
    </row>
    <row r="2748" spans="1:12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6"/>
      <c r="L2748" s="456" t="e">
        <f>IF(K2748=0,#REF!,0)</f>
        <v>#REF!</v>
      </c>
    </row>
    <row r="2749" spans="1:12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6"/>
      <c r="L2749" s="456" t="e">
        <f>IF(K2749=0,#REF!,0)</f>
        <v>#REF!</v>
      </c>
    </row>
    <row r="2750" spans="1:12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6"/>
      <c r="L2750" s="456" t="e">
        <f>IF(K2750=0,#REF!,0)</f>
        <v>#REF!</v>
      </c>
    </row>
    <row r="2751" spans="1:12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6"/>
      <c r="L2751" s="456" t="e">
        <f>IF(K2751=0,#REF!,0)</f>
        <v>#REF!</v>
      </c>
    </row>
    <row r="2752" spans="1:12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6"/>
      <c r="L2752" s="456" t="e">
        <f>IF(K2752=0,#REF!,0)</f>
        <v>#REF!</v>
      </c>
    </row>
    <row r="2753" spans="1:12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6"/>
      <c r="L2753" s="456" t="e">
        <f>IF(K2753=0,#REF!,0)</f>
        <v>#REF!</v>
      </c>
    </row>
    <row r="2754" spans="1:12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6"/>
      <c r="L2754" s="456" t="e">
        <f>IF(K2754=0,#REF!,0)</f>
        <v>#REF!</v>
      </c>
    </row>
    <row r="2755" spans="1:12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6"/>
      <c r="L2755" s="456" t="e">
        <f>IF(K2755=0,#REF!,0)</f>
        <v>#REF!</v>
      </c>
    </row>
    <row r="2756" spans="1:12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6"/>
      <c r="L2756" s="456" t="e">
        <f>IF(K2756=0,#REF!,0)</f>
        <v>#REF!</v>
      </c>
    </row>
    <row r="2757" spans="1:12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6"/>
      <c r="L2757" s="456" t="e">
        <f>IF(K2757=0,#REF!,0)</f>
        <v>#REF!</v>
      </c>
    </row>
    <row r="2758" spans="1:12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6"/>
      <c r="L2758" s="456" t="e">
        <f>IF(K2758=0,#REF!,0)</f>
        <v>#REF!</v>
      </c>
    </row>
    <row r="2759" spans="1:12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6"/>
      <c r="L2759" s="456" t="e">
        <f>IF(K2759=0,#REF!,0)</f>
        <v>#REF!</v>
      </c>
    </row>
    <row r="2760" spans="1:12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6"/>
      <c r="L2760" s="456" t="e">
        <f>IF(K2760=0,#REF!,0)</f>
        <v>#REF!</v>
      </c>
    </row>
    <row r="2761" spans="1:12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6"/>
      <c r="L2761" s="456" t="e">
        <f>IF(K2761=0,#REF!,0)</f>
        <v>#REF!</v>
      </c>
    </row>
    <row r="2762" spans="1:12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6"/>
      <c r="L2762" s="456" t="e">
        <f>IF(K2762=0,#REF!,0)</f>
        <v>#REF!</v>
      </c>
    </row>
    <row r="2763" spans="1:12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6"/>
      <c r="L2763" s="456" t="e">
        <f>IF(K2763=0,#REF!,0)</f>
        <v>#REF!</v>
      </c>
    </row>
    <row r="2764" spans="1:12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6"/>
      <c r="L2764" s="456" t="e">
        <f>IF(K2764=0,#REF!,0)</f>
        <v>#REF!</v>
      </c>
    </row>
    <row r="2765" spans="1:12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6"/>
      <c r="L2765" s="456" t="e">
        <f>IF(K2765=0,#REF!,0)</f>
        <v>#REF!</v>
      </c>
    </row>
    <row r="2766" spans="1:12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6"/>
      <c r="L2766" s="456" t="e">
        <f>IF(K2766=0,#REF!,0)</f>
        <v>#REF!</v>
      </c>
    </row>
    <row r="2767" spans="1:12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6"/>
      <c r="L2767" s="456" t="e">
        <f>IF(K2767=0,#REF!,0)</f>
        <v>#REF!</v>
      </c>
    </row>
    <row r="2768" spans="1:12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6"/>
      <c r="L2768" s="456" t="e">
        <f>IF(K2768=0,#REF!,0)</f>
        <v>#REF!</v>
      </c>
    </row>
    <row r="2769" spans="1:12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6"/>
      <c r="L2769" s="456" t="e">
        <f>IF(K2769=0,#REF!,0)</f>
        <v>#REF!</v>
      </c>
    </row>
    <row r="2770" spans="1:12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6"/>
      <c r="L2770" s="456" t="e">
        <f>IF(K2770=0,#REF!,0)</f>
        <v>#REF!</v>
      </c>
    </row>
    <row r="2771" spans="1:12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6"/>
      <c r="L2771" s="456" t="e">
        <f>IF(K2771=0,#REF!,0)</f>
        <v>#REF!</v>
      </c>
    </row>
    <row r="2772" spans="1:12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6"/>
      <c r="L2772" s="456" t="e">
        <f>IF(K2772=0,#REF!,0)</f>
        <v>#REF!</v>
      </c>
    </row>
    <row r="2773" spans="1:12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6"/>
      <c r="L2773" s="456" t="e">
        <f>IF(K2773=0,#REF!,0)</f>
        <v>#REF!</v>
      </c>
    </row>
    <row r="2774" spans="1:12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6">
        <v>4070.2482262981753</v>
      </c>
      <c r="L2774" s="456">
        <f>IF(K2774=0,#REF!,0)</f>
        <v>0</v>
      </c>
    </row>
    <row r="2775" spans="1:12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6">
        <v>18342.689705413864</v>
      </c>
      <c r="L2775" s="456">
        <f>IF(K2775=0,#REF!,0)</f>
        <v>0</v>
      </c>
    </row>
    <row r="2776" spans="1:12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6">
        <v>5276.8168942877064</v>
      </c>
      <c r="L2776" s="456">
        <f>IF(K2776=0,#REF!,0)</f>
        <v>0</v>
      </c>
    </row>
    <row r="2777" spans="1:12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6"/>
      <c r="L2777" s="456" t="e">
        <f>IF(K2777=0,#REF!,0)</f>
        <v>#REF!</v>
      </c>
    </row>
    <row r="2778" spans="1:12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6">
        <v>3549.689594991004</v>
      </c>
      <c r="L2778" s="456">
        <f>IF(K2778=0,#REF!,0)</f>
        <v>0</v>
      </c>
    </row>
    <row r="2779" spans="1:12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6"/>
      <c r="L2779" s="456" t="e">
        <f>IF(K2779=0,#REF!,0)</f>
        <v>#REF!</v>
      </c>
    </row>
    <row r="2780" spans="1:12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6"/>
      <c r="L2780" s="456" t="e">
        <f>IF(K2780=0,#REF!,0)</f>
        <v>#REF!</v>
      </c>
    </row>
    <row r="2781" spans="1:12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6"/>
      <c r="L2781" s="456" t="e">
        <f>IF(K2781=0,#REF!,0)</f>
        <v>#REF!</v>
      </c>
    </row>
    <row r="2782" spans="1:12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6"/>
      <c r="L2782" s="456" t="e">
        <f>IF(K2782=0,#REF!,0)</f>
        <v>#REF!</v>
      </c>
    </row>
    <row r="2783" spans="1:12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6"/>
      <c r="L2783" s="456" t="e">
        <f>IF(K2783=0,#REF!,0)</f>
        <v>#REF!</v>
      </c>
    </row>
    <row r="2784" spans="1:12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6"/>
      <c r="L2784" s="456" t="e">
        <f>IF(K2784=0,#REF!,0)</f>
        <v>#REF!</v>
      </c>
    </row>
    <row r="2785" spans="1:12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6"/>
      <c r="L2785" s="456" t="e">
        <f>IF(K2785=0,#REF!,0)</f>
        <v>#REF!</v>
      </c>
    </row>
    <row r="2786" spans="1:12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6"/>
      <c r="L2786" s="456" t="e">
        <f>IF(K2786=0,#REF!,0)</f>
        <v>#REF!</v>
      </c>
    </row>
    <row r="2787" spans="1:12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6"/>
      <c r="L2787" s="456" t="e">
        <f>IF(K2787=0,#REF!,0)</f>
        <v>#REF!</v>
      </c>
    </row>
    <row r="2788" spans="1:12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6"/>
      <c r="L2788" s="456" t="e">
        <f>IF(K2788=0,#REF!,0)</f>
        <v>#REF!</v>
      </c>
    </row>
    <row r="2789" spans="1:12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6"/>
      <c r="L2789" s="456" t="e">
        <f>IF(K2789=0,#REF!,0)</f>
        <v>#REF!</v>
      </c>
    </row>
    <row r="2790" spans="1:12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6"/>
      <c r="L2790" s="456" t="e">
        <f>IF(K2790=0,#REF!,0)</f>
        <v>#REF!</v>
      </c>
    </row>
    <row r="2791" spans="1:12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6"/>
      <c r="L2791" s="456" t="e">
        <f>IF(K2791=0,#REF!,0)</f>
        <v>#REF!</v>
      </c>
    </row>
    <row r="2792" spans="1:12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6"/>
      <c r="L2792" s="456" t="e">
        <f>IF(K2792=0,#REF!,0)</f>
        <v>#REF!</v>
      </c>
    </row>
    <row r="2793" spans="1:12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6"/>
      <c r="L2793" s="456" t="e">
        <f>IF(K2793=0,#REF!,0)</f>
        <v>#REF!</v>
      </c>
    </row>
    <row r="2794" spans="1:12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6"/>
      <c r="L2794" s="456" t="e">
        <f>IF(K2794=0,#REF!,0)</f>
        <v>#REF!</v>
      </c>
    </row>
    <row r="2795" spans="1:12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6"/>
      <c r="L2795" s="456" t="e">
        <f>IF(K2795=0,#REF!,0)</f>
        <v>#REF!</v>
      </c>
    </row>
    <row r="2796" spans="1:12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6">
        <v>6967.8170926344383</v>
      </c>
      <c r="L2796" s="456">
        <f>IF(K2796=0,#REF!,0)</f>
        <v>0</v>
      </c>
    </row>
    <row r="2797" spans="1:12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6">
        <v>29200.205294437816</v>
      </c>
      <c r="L2797" s="456">
        <f>IF(K2797=0,#REF!,0)</f>
        <v>0</v>
      </c>
    </row>
    <row r="2798" spans="1:12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6">
        <v>31451.383876793217</v>
      </c>
      <c r="L2798" s="456">
        <f>IF(K2798=0,#REF!,0)</f>
        <v>0</v>
      </c>
    </row>
    <row r="2799" spans="1:12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6">
        <v>24174.457073573565</v>
      </c>
      <c r="L2799" s="456">
        <f>IF(K2799=0,#REF!,0)</f>
        <v>0</v>
      </c>
    </row>
    <row r="2800" spans="1:12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6">
        <v>39863.940313225612</v>
      </c>
      <c r="L2800" s="456">
        <f>IF(K2800=0,#REF!,0)</f>
        <v>0</v>
      </c>
    </row>
    <row r="2801" spans="1:12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6">
        <v>21200.202124718242</v>
      </c>
      <c r="L2801" s="456">
        <f>IF(K2801=0,#REF!,0)</f>
        <v>0</v>
      </c>
    </row>
    <row r="2802" spans="1:12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6">
        <v>12482.822115682757</v>
      </c>
      <c r="L2802" s="456">
        <f>IF(K2802=0,#REF!,0)</f>
        <v>0</v>
      </c>
    </row>
    <row r="2803" spans="1:12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6"/>
      <c r="L2803" s="456" t="e">
        <f>IF(K2803=0,#REF!,0)</f>
        <v>#REF!</v>
      </c>
    </row>
    <row r="2804" spans="1:12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6"/>
      <c r="L2804" s="456" t="e">
        <f>IF(K2804=0,#REF!,0)</f>
        <v>#REF!</v>
      </c>
    </row>
    <row r="2805" spans="1:12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6"/>
      <c r="L2805" s="456" t="e">
        <f>IF(K2805=0,#REF!,0)</f>
        <v>#REF!</v>
      </c>
    </row>
    <row r="2806" spans="1:12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6"/>
      <c r="L2806" s="456" t="e">
        <f>IF(K2806=0,#REF!,0)</f>
        <v>#REF!</v>
      </c>
    </row>
    <row r="2807" spans="1:12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6"/>
      <c r="L2807" s="456" t="e">
        <f>IF(K2807=0,#REF!,0)</f>
        <v>#REF!</v>
      </c>
    </row>
    <row r="2808" spans="1:12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6"/>
      <c r="L2808" s="456" t="e">
        <f>IF(K2808=0,#REF!,0)</f>
        <v>#REF!</v>
      </c>
    </row>
    <row r="2809" spans="1:12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6"/>
      <c r="L2809" s="456" t="e">
        <f>IF(K2809=0,#REF!,0)</f>
        <v>#REF!</v>
      </c>
    </row>
    <row r="2810" spans="1:12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6"/>
      <c r="L2810" s="456" t="e">
        <f>IF(K2810=0,#REF!,0)</f>
        <v>#REF!</v>
      </c>
    </row>
    <row r="2811" spans="1:12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6"/>
      <c r="L2811" s="456" t="e">
        <f>IF(K2811=0,#REF!,0)</f>
        <v>#REF!</v>
      </c>
    </row>
    <row r="2812" spans="1:12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6"/>
      <c r="L2812" s="456" t="e">
        <f>IF(K2812=0,#REF!,0)</f>
        <v>#REF!</v>
      </c>
    </row>
    <row r="2813" spans="1:12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6"/>
      <c r="L2813" s="456" t="e">
        <f>IF(K2813=0,#REF!,0)</f>
        <v>#REF!</v>
      </c>
    </row>
    <row r="2814" spans="1:12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6"/>
      <c r="L2814" s="456" t="e">
        <f>IF(K2814=0,#REF!,0)</f>
        <v>#REF!</v>
      </c>
    </row>
    <row r="2815" spans="1:12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6"/>
      <c r="L2815" s="456" t="e">
        <f>IF(K2815=0,#REF!,0)</f>
        <v>#REF!</v>
      </c>
    </row>
    <row r="2816" spans="1:12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6"/>
      <c r="L2816" s="456" t="e">
        <f>IF(K2816=0,#REF!,0)</f>
        <v>#REF!</v>
      </c>
    </row>
    <row r="2817" spans="1:12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6"/>
      <c r="L2817" s="456" t="e">
        <f>IF(K2817=0,#REF!,0)</f>
        <v>#REF!</v>
      </c>
    </row>
    <row r="2818" spans="1:12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6"/>
      <c r="L2818" s="456" t="e">
        <f>IF(K2818=0,#REF!,0)</f>
        <v>#REF!</v>
      </c>
    </row>
    <row r="2819" spans="1:12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6"/>
      <c r="L2819" s="456" t="e">
        <f>IF(K2819=0,#REF!,0)</f>
        <v>#REF!</v>
      </c>
    </row>
    <row r="2820" spans="1:12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6">
        <v>13471.53134253709</v>
      </c>
      <c r="L2820" s="456">
        <f>IF(K2820=0,#REF!,0)</f>
        <v>0</v>
      </c>
    </row>
    <row r="2821" spans="1:12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6">
        <v>25214.384458028435</v>
      </c>
      <c r="L2821" s="456">
        <f>IF(K2821=0,#REF!,0)</f>
        <v>0</v>
      </c>
    </row>
    <row r="2822" spans="1:12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6">
        <v>42794.485564269096</v>
      </c>
      <c r="L2822" s="456">
        <f>IF(K2822=0,#REF!,0)</f>
        <v>0</v>
      </c>
    </row>
    <row r="2823" spans="1:12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6">
        <v>28463.689626510819</v>
      </c>
      <c r="L2823" s="456">
        <f>IF(K2823=0,#REF!,0)</f>
        <v>0</v>
      </c>
    </row>
    <row r="2824" spans="1:12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6">
        <v>37967.97646054675</v>
      </c>
      <c r="L2824" s="456">
        <f>IF(K2824=0,#REF!,0)</f>
        <v>0</v>
      </c>
    </row>
    <row r="2825" spans="1:12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6">
        <v>18497.580685375062</v>
      </c>
      <c r="L2825" s="456">
        <f>IF(K2825=0,#REF!,0)</f>
        <v>0</v>
      </c>
    </row>
    <row r="2826" spans="1:12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6">
        <v>6090.958559199521</v>
      </c>
      <c r="L2826" s="456">
        <f>IF(K2826=0,#REF!,0)</f>
        <v>0</v>
      </c>
    </row>
    <row r="2827" spans="1:12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6"/>
      <c r="L2827" s="456" t="e">
        <f>IF(K2827=0,#REF!,0)</f>
        <v>#REF!</v>
      </c>
    </row>
    <row r="2828" spans="1:12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6"/>
      <c r="L2828" s="456" t="e">
        <f>IF(K2828=0,#REF!,0)</f>
        <v>#REF!</v>
      </c>
    </row>
    <row r="2829" spans="1:12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6"/>
      <c r="L2829" s="456" t="e">
        <f>IF(K2829=0,#REF!,0)</f>
        <v>#REF!</v>
      </c>
    </row>
    <row r="2830" spans="1:12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6"/>
      <c r="L2830" s="456" t="e">
        <f>IF(K2830=0,#REF!,0)</f>
        <v>#REF!</v>
      </c>
    </row>
    <row r="2831" spans="1:12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6"/>
      <c r="L2831" s="456" t="e">
        <f>IF(K2831=0,#REF!,0)</f>
        <v>#REF!</v>
      </c>
    </row>
    <row r="2832" spans="1:12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6"/>
      <c r="L2832" s="456" t="e">
        <f>IF(K2832=0,#REF!,0)</f>
        <v>#REF!</v>
      </c>
    </row>
    <row r="2833" spans="1:12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6"/>
      <c r="L2833" s="456" t="e">
        <f>IF(K2833=0,#REF!,0)</f>
        <v>#REF!</v>
      </c>
    </row>
    <row r="2834" spans="1:12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6"/>
      <c r="L2834" s="456" t="e">
        <f>IF(K2834=0,#REF!,0)</f>
        <v>#REF!</v>
      </c>
    </row>
    <row r="2835" spans="1:12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6"/>
      <c r="L2835" s="456" t="e">
        <f>IF(K2835=0,#REF!,0)</f>
        <v>#REF!</v>
      </c>
    </row>
    <row r="2836" spans="1:12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6"/>
      <c r="L2836" s="456" t="e">
        <f>IF(K2836=0,#REF!,0)</f>
        <v>#REF!</v>
      </c>
    </row>
    <row r="2837" spans="1:12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6"/>
      <c r="L2837" s="456" t="e">
        <f>IF(K2837=0,#REF!,0)</f>
        <v>#REF!</v>
      </c>
    </row>
    <row r="2838" spans="1:12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6"/>
      <c r="L2838" s="456" t="e">
        <f>IF(K2838=0,#REF!,0)</f>
        <v>#REF!</v>
      </c>
    </row>
    <row r="2839" spans="1:12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6"/>
      <c r="L2839" s="456" t="e">
        <f>IF(K2839=0,#REF!,0)</f>
        <v>#REF!</v>
      </c>
    </row>
    <row r="2840" spans="1:12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6"/>
      <c r="L2840" s="456" t="e">
        <f>IF(K2840=0,#REF!,0)</f>
        <v>#REF!</v>
      </c>
    </row>
    <row r="2841" spans="1:12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6"/>
      <c r="L2841" s="456" t="e">
        <f>IF(K2841=0,#REF!,0)</f>
        <v>#REF!</v>
      </c>
    </row>
    <row r="2842" spans="1:12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6"/>
      <c r="L2842" s="456" t="e">
        <f>IF(K2842=0,#REF!,0)</f>
        <v>#REF!</v>
      </c>
    </row>
    <row r="2843" spans="1:12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6"/>
      <c r="L2843" s="456" t="e">
        <f>IF(K2843=0,#REF!,0)</f>
        <v>#REF!</v>
      </c>
    </row>
    <row r="2844" spans="1:12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6">
        <v>14683.278470787302</v>
      </c>
      <c r="L2844" s="456">
        <f>IF(K2844=0,#REF!,0)</f>
        <v>0</v>
      </c>
    </row>
    <row r="2845" spans="1:12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6">
        <v>34523.895977475295</v>
      </c>
      <c r="L2845" s="456">
        <f>IF(K2845=0,#REF!,0)</f>
        <v>0</v>
      </c>
    </row>
    <row r="2846" spans="1:12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6">
        <v>44499.045474025945</v>
      </c>
      <c r="L2846" s="456">
        <f>IF(K2846=0,#REF!,0)</f>
        <v>0</v>
      </c>
    </row>
    <row r="2847" spans="1:12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6">
        <v>22754.358588653624</v>
      </c>
      <c r="L2847" s="456">
        <f>IF(K2847=0,#REF!,0)</f>
        <v>0</v>
      </c>
    </row>
    <row r="2848" spans="1:12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6">
        <v>37744.605297747323</v>
      </c>
      <c r="L2848" s="456">
        <f>IF(K2848=0,#REF!,0)</f>
        <v>0</v>
      </c>
    </row>
    <row r="2849" spans="1:12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6">
        <v>31942.864909554792</v>
      </c>
      <c r="L2849" s="456">
        <f>IF(K2849=0,#REF!,0)</f>
        <v>0</v>
      </c>
    </row>
    <row r="2850" spans="1:12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6">
        <v>17578.426264700676</v>
      </c>
      <c r="L2850" s="456">
        <f>IF(K2850=0,#REF!,0)</f>
        <v>0</v>
      </c>
    </row>
    <row r="2851" spans="1:12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6"/>
      <c r="L2851" s="456" t="e">
        <f>IF(K2851=0,#REF!,0)</f>
        <v>#REF!</v>
      </c>
    </row>
    <row r="2852" spans="1:12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6"/>
      <c r="L2852" s="456" t="e">
        <f>IF(K2852=0,#REF!,0)</f>
        <v>#REF!</v>
      </c>
    </row>
    <row r="2853" spans="1:12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6"/>
      <c r="L2853" s="456" t="e">
        <f>IF(K2853=0,#REF!,0)</f>
        <v>#REF!</v>
      </c>
    </row>
    <row r="2854" spans="1:12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6"/>
      <c r="L2854" s="456" t="e">
        <f>IF(K2854=0,#REF!,0)</f>
        <v>#REF!</v>
      </c>
    </row>
    <row r="2855" spans="1:12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6"/>
      <c r="L2855" s="456" t="e">
        <f>IF(K2855=0,#REF!,0)</f>
        <v>#REF!</v>
      </c>
    </row>
    <row r="2856" spans="1:12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6"/>
      <c r="L2856" s="456" t="e">
        <f>IF(K2856=0,#REF!,0)</f>
        <v>#REF!</v>
      </c>
    </row>
    <row r="2857" spans="1:12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6"/>
      <c r="L2857" s="456" t="e">
        <f>IF(K2857=0,#REF!,0)</f>
        <v>#REF!</v>
      </c>
    </row>
    <row r="2858" spans="1:12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6"/>
      <c r="L2858" s="456" t="e">
        <f>IF(K2858=0,#REF!,0)</f>
        <v>#REF!</v>
      </c>
    </row>
    <row r="2859" spans="1:12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6"/>
      <c r="L2859" s="456" t="e">
        <f>IF(K2859=0,#REF!,0)</f>
        <v>#REF!</v>
      </c>
    </row>
    <row r="2860" spans="1:12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6"/>
      <c r="L2860" s="456" t="e">
        <f>IF(K2860=0,#REF!,0)</f>
        <v>#REF!</v>
      </c>
    </row>
    <row r="2861" spans="1:12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6"/>
      <c r="L2861" s="456" t="e">
        <f>IF(K2861=0,#REF!,0)</f>
        <v>#REF!</v>
      </c>
    </row>
    <row r="2862" spans="1:12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6"/>
      <c r="L2862" s="456" t="e">
        <f>IF(K2862=0,#REF!,0)</f>
        <v>#REF!</v>
      </c>
    </row>
    <row r="2863" spans="1:12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6"/>
      <c r="L2863" s="456" t="e">
        <f>IF(K2863=0,#REF!,0)</f>
        <v>#REF!</v>
      </c>
    </row>
    <row r="2864" spans="1:12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6"/>
      <c r="L2864" s="456" t="e">
        <f>IF(K2864=0,#REF!,0)</f>
        <v>#REF!</v>
      </c>
    </row>
    <row r="2865" spans="1:12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6"/>
      <c r="L2865" s="456" t="e">
        <f>IF(K2865=0,#REF!,0)</f>
        <v>#REF!</v>
      </c>
    </row>
    <row r="2866" spans="1:12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6"/>
      <c r="L2866" s="456" t="e">
        <f>IF(K2866=0,#REF!,0)</f>
        <v>#REF!</v>
      </c>
    </row>
    <row r="2867" spans="1:12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6"/>
      <c r="L2867" s="456" t="e">
        <f>IF(K2867=0,#REF!,0)</f>
        <v>#REF!</v>
      </c>
    </row>
    <row r="2868" spans="1:12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6">
        <v>16073.853322953843</v>
      </c>
      <c r="L2868" s="456">
        <f>IF(K2868=0,#REF!,0)</f>
        <v>0</v>
      </c>
    </row>
    <row r="2869" spans="1:12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6">
        <v>36996.01785736849</v>
      </c>
      <c r="L2869" s="456">
        <f>IF(K2869=0,#REF!,0)</f>
        <v>0</v>
      </c>
    </row>
    <row r="2870" spans="1:12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6">
        <v>47079.925205951644</v>
      </c>
      <c r="L2870" s="456">
        <f>IF(K2870=0,#REF!,0)</f>
        <v>0</v>
      </c>
    </row>
    <row r="2871" spans="1:12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6">
        <v>23213.250140088898</v>
      </c>
      <c r="L2871" s="456">
        <f>IF(K2871=0,#REF!,0)</f>
        <v>0</v>
      </c>
    </row>
    <row r="2872" spans="1:12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6">
        <v>37548.231499343332</v>
      </c>
      <c r="L2872" s="456">
        <f>IF(K2872=0,#REF!,0)</f>
        <v>0</v>
      </c>
    </row>
    <row r="2873" spans="1:12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6">
        <v>31759.873726744114</v>
      </c>
      <c r="L2873" s="456">
        <f>IF(K2873=0,#REF!,0)</f>
        <v>0</v>
      </c>
    </row>
    <row r="2874" spans="1:12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6">
        <v>9894.5259424464766</v>
      </c>
      <c r="L2874" s="456">
        <f>IF(K2874=0,#REF!,0)</f>
        <v>0</v>
      </c>
    </row>
    <row r="2875" spans="1:12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6"/>
      <c r="L2875" s="456" t="e">
        <f>IF(K2875=0,#REF!,0)</f>
        <v>#REF!</v>
      </c>
    </row>
    <row r="2876" spans="1:12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6"/>
      <c r="L2876" s="456" t="e">
        <f>IF(K2876=0,#REF!,0)</f>
        <v>#REF!</v>
      </c>
    </row>
    <row r="2877" spans="1:12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6"/>
      <c r="L2877" s="456" t="e">
        <f>IF(K2877=0,#REF!,0)</f>
        <v>#REF!</v>
      </c>
    </row>
    <row r="2878" spans="1:12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6"/>
      <c r="L2878" s="456" t="e">
        <f>IF(K2878=0,#REF!,0)</f>
        <v>#REF!</v>
      </c>
    </row>
    <row r="2879" spans="1:12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6"/>
      <c r="L2879" s="456" t="e">
        <f>IF(K2879=0,#REF!,0)</f>
        <v>#REF!</v>
      </c>
    </row>
    <row r="2880" spans="1:12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6"/>
      <c r="L2880" s="456" t="e">
        <f>IF(K2880=0,#REF!,0)</f>
        <v>#REF!</v>
      </c>
    </row>
    <row r="2881" spans="1:12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6"/>
      <c r="L2881" s="456" t="e">
        <f>IF(K2881=0,#REF!,0)</f>
        <v>#REF!</v>
      </c>
    </row>
    <row r="2882" spans="1:12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6"/>
      <c r="L2882" s="456" t="e">
        <f>IF(K2882=0,#REF!,0)</f>
        <v>#REF!</v>
      </c>
    </row>
    <row r="2883" spans="1:12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6"/>
      <c r="L2883" s="456" t="e">
        <f>IF(K2883=0,#REF!,0)</f>
        <v>#REF!</v>
      </c>
    </row>
    <row r="2884" spans="1:12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6"/>
      <c r="L2884" s="456" t="e">
        <f>IF(K2884=0,#REF!,0)</f>
        <v>#REF!</v>
      </c>
    </row>
    <row r="2885" spans="1:12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6"/>
      <c r="L2885" s="456" t="e">
        <f>IF(K2885=0,#REF!,0)</f>
        <v>#REF!</v>
      </c>
    </row>
    <row r="2886" spans="1:12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6"/>
      <c r="L2886" s="456" t="e">
        <f>IF(K2886=0,#REF!,0)</f>
        <v>#REF!</v>
      </c>
    </row>
    <row r="2887" spans="1:12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6"/>
      <c r="L2887" s="456" t="e">
        <f>IF(K2887=0,#REF!,0)</f>
        <v>#REF!</v>
      </c>
    </row>
    <row r="2888" spans="1:12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6"/>
      <c r="L2888" s="456" t="e">
        <f>IF(K2888=0,#REF!,0)</f>
        <v>#REF!</v>
      </c>
    </row>
    <row r="2889" spans="1:12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6"/>
      <c r="L2889" s="456" t="e">
        <f>IF(K2889=0,#REF!,0)</f>
        <v>#REF!</v>
      </c>
    </row>
    <row r="2890" spans="1:12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6"/>
      <c r="L2890" s="456" t="e">
        <f>IF(K2890=0,#REF!,0)</f>
        <v>#REF!</v>
      </c>
    </row>
    <row r="2891" spans="1:12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6"/>
      <c r="L2891" s="456" t="e">
        <f>IF(K2891=0,#REF!,0)</f>
        <v>#REF!</v>
      </c>
    </row>
    <row r="2892" spans="1:12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6">
        <v>13947.016817883063</v>
      </c>
      <c r="L2892" s="456">
        <f>IF(K2892=0,#REF!,0)</f>
        <v>0</v>
      </c>
    </row>
    <row r="2893" spans="1:12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6">
        <v>33301.974337338383</v>
      </c>
      <c r="L2893" s="456">
        <f>IF(K2893=0,#REF!,0)</f>
        <v>0</v>
      </c>
    </row>
    <row r="2894" spans="1:12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6">
        <v>34786.472892777783</v>
      </c>
      <c r="L2894" s="456">
        <f>IF(K2894=0,#REF!,0)</f>
        <v>0</v>
      </c>
    </row>
    <row r="2895" spans="1:12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6">
        <v>24158.415334665857</v>
      </c>
      <c r="L2895" s="456">
        <f>IF(K2895=0,#REF!,0)</f>
        <v>0</v>
      </c>
    </row>
    <row r="2896" spans="1:12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6">
        <v>42556.239683521802</v>
      </c>
      <c r="L2896" s="456">
        <f>IF(K2896=0,#REF!,0)</f>
        <v>0</v>
      </c>
    </row>
    <row r="2897" spans="1:12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6">
        <v>23981.427978893305</v>
      </c>
      <c r="L2897" s="456">
        <f>IF(K2897=0,#REF!,0)</f>
        <v>0</v>
      </c>
    </row>
    <row r="2898" spans="1:12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6">
        <v>11590.693251046965</v>
      </c>
      <c r="L2898" s="456">
        <f>IF(K2898=0,#REF!,0)</f>
        <v>0</v>
      </c>
    </row>
    <row r="2899" spans="1:12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6"/>
      <c r="L2899" s="456" t="e">
        <f>IF(K2899=0,#REF!,0)</f>
        <v>#REF!</v>
      </c>
    </row>
    <row r="2900" spans="1:12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6"/>
      <c r="L2900" s="456" t="e">
        <f>IF(K2900=0,#REF!,0)</f>
        <v>#REF!</v>
      </c>
    </row>
    <row r="2901" spans="1:12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6"/>
      <c r="L2901" s="456" t="e">
        <f>IF(K2901=0,#REF!,0)</f>
        <v>#REF!</v>
      </c>
    </row>
    <row r="2902" spans="1:12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6"/>
      <c r="L2902" s="456" t="e">
        <f>IF(K2902=0,#REF!,0)</f>
        <v>#REF!</v>
      </c>
    </row>
    <row r="2903" spans="1:12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6"/>
      <c r="L2903" s="456" t="e">
        <f>IF(K2903=0,#REF!,0)</f>
        <v>#REF!</v>
      </c>
    </row>
    <row r="2904" spans="1:12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6"/>
      <c r="L2904" s="456" t="e">
        <f>IF(K2904=0,#REF!,0)</f>
        <v>#REF!</v>
      </c>
    </row>
    <row r="2905" spans="1:12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6"/>
      <c r="L2905" s="456" t="e">
        <f>IF(K2905=0,#REF!,0)</f>
        <v>#REF!</v>
      </c>
    </row>
    <row r="2906" spans="1:12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6"/>
      <c r="L2906" s="456" t="e">
        <f>IF(K2906=0,#REF!,0)</f>
        <v>#REF!</v>
      </c>
    </row>
    <row r="2907" spans="1:12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6"/>
      <c r="L2907" s="456" t="e">
        <f>IF(K2907=0,#REF!,0)</f>
        <v>#REF!</v>
      </c>
    </row>
    <row r="2908" spans="1:12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6"/>
      <c r="L2908" s="456" t="e">
        <f>IF(K2908=0,#REF!,0)</f>
        <v>#REF!</v>
      </c>
    </row>
    <row r="2909" spans="1:12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6"/>
      <c r="L2909" s="456" t="e">
        <f>IF(K2909=0,#REF!,0)</f>
        <v>#REF!</v>
      </c>
    </row>
    <row r="2910" spans="1:12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6"/>
      <c r="L2910" s="456" t="e">
        <f>IF(K2910=0,#REF!,0)</f>
        <v>#REF!</v>
      </c>
    </row>
    <row r="2911" spans="1:12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6"/>
      <c r="L2911" s="456" t="e">
        <f>IF(K2911=0,#REF!,0)</f>
        <v>#REF!</v>
      </c>
    </row>
    <row r="2912" spans="1:12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6"/>
      <c r="L2912" s="456" t="e">
        <f>IF(K2912=0,#REF!,0)</f>
        <v>#REF!</v>
      </c>
    </row>
    <row r="2913" spans="1:12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6"/>
      <c r="L2913" s="456" t="e">
        <f>IF(K2913=0,#REF!,0)</f>
        <v>#REF!</v>
      </c>
    </row>
    <row r="2914" spans="1:12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6"/>
      <c r="L2914" s="456" t="e">
        <f>IF(K2914=0,#REF!,0)</f>
        <v>#REF!</v>
      </c>
    </row>
    <row r="2915" spans="1:12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6"/>
      <c r="L2915" s="456" t="e">
        <f>IF(K2915=0,#REF!,0)</f>
        <v>#REF!</v>
      </c>
    </row>
    <row r="2916" spans="1:12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6"/>
      <c r="L2916" s="456" t="e">
        <f>IF(K2916=0,#REF!,0)</f>
        <v>#REF!</v>
      </c>
    </row>
    <row r="2917" spans="1:12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6">
        <v>7331.5911454869438</v>
      </c>
      <c r="L2917" s="456">
        <f>IF(K2917=0,#REF!,0)</f>
        <v>0</v>
      </c>
    </row>
    <row r="2918" spans="1:12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6">
        <v>19704.549780605397</v>
      </c>
      <c r="L2918" s="456">
        <f>IF(K2918=0,#REF!,0)</f>
        <v>0</v>
      </c>
    </row>
    <row r="2919" spans="1:12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6"/>
      <c r="L2919" s="456" t="e">
        <f>IF(K2919=0,#REF!,0)</f>
        <v>#REF!</v>
      </c>
    </row>
    <row r="2920" spans="1:12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6">
        <v>17529.913289370415</v>
      </c>
      <c r="L2920" s="456">
        <f>IF(K2920=0,#REF!,0)</f>
        <v>0</v>
      </c>
    </row>
    <row r="2921" spans="1:12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6"/>
      <c r="L2921" s="456" t="e">
        <f>IF(K2921=0,#REF!,0)</f>
        <v>#REF!</v>
      </c>
    </row>
    <row r="2922" spans="1:12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6"/>
      <c r="L2922" s="456" t="e">
        <f>IF(K2922=0,#REF!,0)</f>
        <v>#REF!</v>
      </c>
    </row>
    <row r="2923" spans="1:12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6"/>
      <c r="L2923" s="456" t="e">
        <f>IF(K2923=0,#REF!,0)</f>
        <v>#REF!</v>
      </c>
    </row>
    <row r="2924" spans="1:12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6"/>
      <c r="L2924" s="456" t="e">
        <f>IF(K2924=0,#REF!,0)</f>
        <v>#REF!</v>
      </c>
    </row>
    <row r="2925" spans="1:12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6"/>
      <c r="L2925" s="456" t="e">
        <f>IF(K2925=0,#REF!,0)</f>
        <v>#REF!</v>
      </c>
    </row>
    <row r="2926" spans="1:12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6"/>
      <c r="L2926" s="456" t="e">
        <f>IF(K2926=0,#REF!,0)</f>
        <v>#REF!</v>
      </c>
    </row>
    <row r="2927" spans="1:12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6"/>
      <c r="L2927" s="456" t="e">
        <f>IF(K2927=0,#REF!,0)</f>
        <v>#REF!</v>
      </c>
    </row>
    <row r="2928" spans="1:12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6"/>
      <c r="L2928" s="456" t="e">
        <f>IF(K2928=0,#REF!,0)</f>
        <v>#REF!</v>
      </c>
    </row>
    <row r="2929" spans="1:12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6"/>
      <c r="L2929" s="456" t="e">
        <f>IF(K2929=0,#REF!,0)</f>
        <v>#REF!</v>
      </c>
    </row>
    <row r="2930" spans="1:12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6"/>
      <c r="L2930" s="456" t="e">
        <f>IF(K2930=0,#REF!,0)</f>
        <v>#REF!</v>
      </c>
    </row>
    <row r="2931" spans="1:12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6"/>
      <c r="L2931" s="456" t="e">
        <f>IF(K2931=0,#REF!,0)</f>
        <v>#REF!</v>
      </c>
    </row>
    <row r="2932" spans="1:12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6"/>
      <c r="L2932" s="456" t="e">
        <f>IF(K2932=0,#REF!,0)</f>
        <v>#REF!</v>
      </c>
    </row>
    <row r="2933" spans="1:12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6"/>
      <c r="L2933" s="456" t="e">
        <f>IF(K2933=0,#REF!,0)</f>
        <v>#REF!</v>
      </c>
    </row>
    <row r="2934" spans="1:12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6"/>
      <c r="L2934" s="456" t="e">
        <f>IF(K2934=0,#REF!,0)</f>
        <v>#REF!</v>
      </c>
    </row>
    <row r="2935" spans="1:12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6"/>
      <c r="L2935" s="456" t="e">
        <f>IF(K2935=0,#REF!,0)</f>
        <v>#REF!</v>
      </c>
    </row>
    <row r="2936" spans="1:12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6"/>
      <c r="L2936" s="456" t="e">
        <f>IF(K2936=0,#REF!,0)</f>
        <v>#REF!</v>
      </c>
    </row>
    <row r="2937" spans="1:12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6"/>
      <c r="L2937" s="456" t="e">
        <f>IF(K2937=0,#REF!,0)</f>
        <v>#REF!</v>
      </c>
    </row>
    <row r="2938" spans="1:12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6"/>
      <c r="L2938" s="456" t="e">
        <f>IF(K2938=0,#REF!,0)</f>
        <v>#REF!</v>
      </c>
    </row>
    <row r="2939" spans="1:12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6"/>
      <c r="L2939" s="456" t="e">
        <f>IF(K2939=0,#REF!,0)</f>
        <v>#REF!</v>
      </c>
    </row>
    <row r="2940" spans="1:12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6">
        <v>12902.756229150948</v>
      </c>
      <c r="L2940" s="456">
        <f>IF(K2940=0,#REF!,0)</f>
        <v>0</v>
      </c>
    </row>
    <row r="2941" spans="1:12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6">
        <v>23761.71645888815</v>
      </c>
      <c r="L2941" s="456">
        <f>IF(K2941=0,#REF!,0)</f>
        <v>0</v>
      </c>
    </row>
    <row r="2942" spans="1:12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6">
        <v>37584.929170786454</v>
      </c>
      <c r="L2942" s="456">
        <f>IF(K2942=0,#REF!,0)</f>
        <v>0</v>
      </c>
    </row>
    <row r="2943" spans="1:12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6">
        <v>21534.322606291578</v>
      </c>
      <c r="L2943" s="456">
        <f>IF(K2943=0,#REF!,0)</f>
        <v>0</v>
      </c>
    </row>
    <row r="2944" spans="1:12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6">
        <v>32628.359433698191</v>
      </c>
      <c r="L2944" s="456">
        <f>IF(K2944=0,#REF!,0)</f>
        <v>0</v>
      </c>
    </row>
    <row r="2945" spans="1:12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6">
        <v>25054.497356025593</v>
      </c>
      <c r="L2945" s="456">
        <f>IF(K2945=0,#REF!,0)</f>
        <v>0</v>
      </c>
    </row>
    <row r="2946" spans="1:12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6">
        <v>10824.086817298337</v>
      </c>
      <c r="L2946" s="456">
        <f>IF(K2946=0,#REF!,0)</f>
        <v>0</v>
      </c>
    </row>
    <row r="2947" spans="1:12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6"/>
      <c r="L2947" s="456" t="e">
        <f>IF(K2947=0,#REF!,0)</f>
        <v>#REF!</v>
      </c>
    </row>
    <row r="2948" spans="1:12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6"/>
      <c r="L2948" s="456" t="e">
        <f>IF(K2948=0,#REF!,0)</f>
        <v>#REF!</v>
      </c>
    </row>
    <row r="2949" spans="1:12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6"/>
      <c r="L2949" s="456" t="e">
        <f>IF(K2949=0,#REF!,0)</f>
        <v>#REF!</v>
      </c>
    </row>
    <row r="2950" spans="1:12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6"/>
      <c r="L2950" s="456" t="e">
        <f>IF(K2950=0,#REF!,0)</f>
        <v>#REF!</v>
      </c>
    </row>
    <row r="2951" spans="1:12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6"/>
      <c r="L2951" s="456" t="e">
        <f>IF(K2951=0,#REF!,0)</f>
        <v>#REF!</v>
      </c>
    </row>
    <row r="2952" spans="1:12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6"/>
      <c r="L2952" s="456" t="e">
        <f>IF(K2952=0,#REF!,0)</f>
        <v>#REF!</v>
      </c>
    </row>
    <row r="2953" spans="1:12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6"/>
      <c r="L2953" s="456" t="e">
        <f>IF(K2953=0,#REF!,0)</f>
        <v>#REF!</v>
      </c>
    </row>
    <row r="2954" spans="1:12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6"/>
      <c r="L2954" s="456" t="e">
        <f>IF(K2954=0,#REF!,0)</f>
        <v>#REF!</v>
      </c>
    </row>
    <row r="2955" spans="1:12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6"/>
      <c r="L2955" s="456" t="e">
        <f>IF(K2955=0,#REF!,0)</f>
        <v>#REF!</v>
      </c>
    </row>
    <row r="2956" spans="1:12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6"/>
      <c r="L2956" s="456" t="e">
        <f>IF(K2956=0,#REF!,0)</f>
        <v>#REF!</v>
      </c>
    </row>
    <row r="2957" spans="1:12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6"/>
      <c r="L2957" s="456" t="e">
        <f>IF(K2957=0,#REF!,0)</f>
        <v>#REF!</v>
      </c>
    </row>
    <row r="2958" spans="1:12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6"/>
      <c r="L2958" s="456" t="e">
        <f>IF(K2958=0,#REF!,0)</f>
        <v>#REF!</v>
      </c>
    </row>
    <row r="2959" spans="1:12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6"/>
      <c r="L2959" s="456" t="e">
        <f>IF(K2959=0,#REF!,0)</f>
        <v>#REF!</v>
      </c>
    </row>
    <row r="2960" spans="1:12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6"/>
      <c r="L2960" s="456" t="e">
        <f>IF(K2960=0,#REF!,0)</f>
        <v>#REF!</v>
      </c>
    </row>
    <row r="2961" spans="1:12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6"/>
      <c r="L2961" s="456" t="e">
        <f>IF(K2961=0,#REF!,0)</f>
        <v>#REF!</v>
      </c>
    </row>
    <row r="2962" spans="1:12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6"/>
      <c r="L2962" s="456" t="e">
        <f>IF(K2962=0,#REF!,0)</f>
        <v>#REF!</v>
      </c>
    </row>
    <row r="2963" spans="1:12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6"/>
      <c r="L2963" s="456" t="e">
        <f>IF(K2963=0,#REF!,0)</f>
        <v>#REF!</v>
      </c>
    </row>
    <row r="2964" spans="1:12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6">
        <v>4521.8563498280873</v>
      </c>
      <c r="L2964" s="456">
        <f>IF(K2964=0,#REF!,0)</f>
        <v>0</v>
      </c>
    </row>
    <row r="2965" spans="1:12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6">
        <v>16670.385979451246</v>
      </c>
      <c r="L2965" s="456">
        <f>IF(K2965=0,#REF!,0)</f>
        <v>0</v>
      </c>
    </row>
    <row r="2966" spans="1:12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6">
        <v>68.647892967524058</v>
      </c>
      <c r="L2966" s="456">
        <f>IF(K2966=0,#REF!,0)</f>
        <v>0</v>
      </c>
    </row>
    <row r="2967" spans="1:12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6">
        <v>15540.450191471587</v>
      </c>
      <c r="L2967" s="456">
        <f>IF(K2967=0,#REF!,0)</f>
        <v>0</v>
      </c>
    </row>
    <row r="2968" spans="1:12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6">
        <v>16564.501835743253</v>
      </c>
      <c r="L2968" s="456">
        <f>IF(K2968=0,#REF!,0)</f>
        <v>0</v>
      </c>
    </row>
    <row r="2969" spans="1:12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6"/>
      <c r="L2969" s="456" t="e">
        <f>IF(K2969=0,#REF!,0)</f>
        <v>#REF!</v>
      </c>
    </row>
    <row r="2970" spans="1:12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6"/>
      <c r="L2970" s="456" t="e">
        <f>IF(K2970=0,#REF!,0)</f>
        <v>#REF!</v>
      </c>
    </row>
    <row r="2971" spans="1:12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6"/>
      <c r="L2971" s="456" t="e">
        <f>IF(K2971=0,#REF!,0)</f>
        <v>#REF!</v>
      </c>
    </row>
    <row r="2972" spans="1:12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6"/>
      <c r="L2972" s="456" t="e">
        <f>IF(K2972=0,#REF!,0)</f>
        <v>#REF!</v>
      </c>
    </row>
    <row r="2973" spans="1:12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6"/>
      <c r="L2973" s="456" t="e">
        <f>IF(K2973=0,#REF!,0)</f>
        <v>#REF!</v>
      </c>
    </row>
    <row r="2974" spans="1:12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6"/>
      <c r="L2974" s="456" t="e">
        <f>IF(K2974=0,#REF!,0)</f>
        <v>#REF!</v>
      </c>
    </row>
    <row r="2975" spans="1:12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6"/>
      <c r="L2975" s="456" t="e">
        <f>IF(K2975=0,#REF!,0)</f>
        <v>#REF!</v>
      </c>
    </row>
    <row r="2976" spans="1:12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6"/>
      <c r="L2976" s="456" t="e">
        <f>IF(K2976=0,#REF!,0)</f>
        <v>#REF!</v>
      </c>
    </row>
    <row r="2977" spans="1:12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6"/>
      <c r="L2977" s="456" t="e">
        <f>IF(K2977=0,#REF!,0)</f>
        <v>#REF!</v>
      </c>
    </row>
    <row r="2978" spans="1:12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6"/>
      <c r="L2978" s="456" t="e">
        <f>IF(K2978=0,#REF!,0)</f>
        <v>#REF!</v>
      </c>
    </row>
    <row r="2979" spans="1:12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6"/>
      <c r="L2979" s="456" t="e">
        <f>IF(K2979=0,#REF!,0)</f>
        <v>#REF!</v>
      </c>
    </row>
    <row r="2980" spans="1:12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6"/>
      <c r="L2980" s="456" t="e">
        <f>IF(K2980=0,#REF!,0)</f>
        <v>#REF!</v>
      </c>
    </row>
    <row r="2981" spans="1:12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6"/>
      <c r="L2981" s="456" t="e">
        <f>IF(K2981=0,#REF!,0)</f>
        <v>#REF!</v>
      </c>
    </row>
    <row r="2982" spans="1:12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6"/>
      <c r="L2982" s="456" t="e">
        <f>IF(K2982=0,#REF!,0)</f>
        <v>#REF!</v>
      </c>
    </row>
    <row r="2983" spans="1:12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6"/>
      <c r="L2983" s="456" t="e">
        <f>IF(K2983=0,#REF!,0)</f>
        <v>#REF!</v>
      </c>
    </row>
    <row r="2984" spans="1:12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6"/>
      <c r="L2984" s="456" t="e">
        <f>IF(K2984=0,#REF!,0)</f>
        <v>#REF!</v>
      </c>
    </row>
    <row r="2985" spans="1:12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6"/>
      <c r="L2985" s="456" t="e">
        <f>IF(K2985=0,#REF!,0)</f>
        <v>#REF!</v>
      </c>
    </row>
    <row r="2986" spans="1:12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6"/>
      <c r="L2986" s="456" t="e">
        <f>IF(K2986=0,#REF!,0)</f>
        <v>#REF!</v>
      </c>
    </row>
    <row r="2987" spans="1:12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6"/>
      <c r="L2987" s="456" t="e">
        <f>IF(K2987=0,#REF!,0)</f>
        <v>#REF!</v>
      </c>
    </row>
    <row r="2988" spans="1:12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6"/>
      <c r="L2988" s="456" t="e">
        <f>IF(K2988=0,#REF!,0)</f>
        <v>#REF!</v>
      </c>
    </row>
    <row r="2989" spans="1:12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6"/>
      <c r="L2989" s="456" t="e">
        <f>IF(K2989=0,#REF!,0)</f>
        <v>#REF!</v>
      </c>
    </row>
    <row r="2990" spans="1:12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6"/>
      <c r="L2990" s="456" t="e">
        <f>IF(K2990=0,#REF!,0)</f>
        <v>#REF!</v>
      </c>
    </row>
    <row r="2991" spans="1:12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6"/>
      <c r="L2991" s="456" t="e">
        <f>IF(K2991=0,#REF!,0)</f>
        <v>#REF!</v>
      </c>
    </row>
    <row r="2992" spans="1:12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6"/>
      <c r="L2992" s="456" t="e">
        <f>IF(K2992=0,#REF!,0)</f>
        <v>#REF!</v>
      </c>
    </row>
    <row r="2993" spans="1:12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6"/>
      <c r="L2993" s="456" t="e">
        <f>IF(K2993=0,#REF!,0)</f>
        <v>#REF!</v>
      </c>
    </row>
    <row r="2994" spans="1:12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6"/>
      <c r="L2994" s="456" t="e">
        <f>IF(K2994=0,#REF!,0)</f>
        <v>#REF!</v>
      </c>
    </row>
    <row r="2995" spans="1:12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6"/>
      <c r="L2995" s="456" t="e">
        <f>IF(K2995=0,#REF!,0)</f>
        <v>#REF!</v>
      </c>
    </row>
    <row r="2996" spans="1:12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6"/>
      <c r="L2996" s="456" t="e">
        <f>IF(K2996=0,#REF!,0)</f>
        <v>#REF!</v>
      </c>
    </row>
    <row r="2997" spans="1:12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6"/>
      <c r="L2997" s="456" t="e">
        <f>IF(K2997=0,#REF!,0)</f>
        <v>#REF!</v>
      </c>
    </row>
    <row r="2998" spans="1:12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6"/>
      <c r="L2998" s="456" t="e">
        <f>IF(K2998=0,#REF!,0)</f>
        <v>#REF!</v>
      </c>
    </row>
    <row r="2999" spans="1:12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6"/>
      <c r="L2999" s="456" t="e">
        <f>IF(K2999=0,#REF!,0)</f>
        <v>#REF!</v>
      </c>
    </row>
    <row r="3000" spans="1:12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6"/>
      <c r="L3000" s="456" t="e">
        <f>IF(K3000=0,#REF!,0)</f>
        <v>#REF!</v>
      </c>
    </row>
    <row r="3001" spans="1:12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6"/>
      <c r="L3001" s="456" t="e">
        <f>IF(K3001=0,#REF!,0)</f>
        <v>#REF!</v>
      </c>
    </row>
    <row r="3002" spans="1:12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6"/>
      <c r="L3002" s="456" t="e">
        <f>IF(K3002=0,#REF!,0)</f>
        <v>#REF!</v>
      </c>
    </row>
    <row r="3003" spans="1:12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6"/>
      <c r="L3003" s="456" t="e">
        <f>IF(K3003=0,#REF!,0)</f>
        <v>#REF!</v>
      </c>
    </row>
    <row r="3004" spans="1:12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6"/>
      <c r="L3004" s="456" t="e">
        <f>IF(K3004=0,#REF!,0)</f>
        <v>#REF!</v>
      </c>
    </row>
    <row r="3005" spans="1:12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6"/>
      <c r="L3005" s="456" t="e">
        <f>IF(K3005=0,#REF!,0)</f>
        <v>#REF!</v>
      </c>
    </row>
    <row r="3006" spans="1:12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6"/>
      <c r="L3006" s="456" t="e">
        <f>IF(K3006=0,#REF!,0)</f>
        <v>#REF!</v>
      </c>
    </row>
    <row r="3007" spans="1:12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6"/>
      <c r="L3007" s="456" t="e">
        <f>IF(K3007=0,#REF!,0)</f>
        <v>#REF!</v>
      </c>
    </row>
    <row r="3008" spans="1:12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6"/>
      <c r="L3008" s="456" t="e">
        <f>IF(K3008=0,#REF!,0)</f>
        <v>#REF!</v>
      </c>
    </row>
    <row r="3009" spans="1:12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6"/>
      <c r="L3009" s="456" t="e">
        <f>IF(K3009=0,#REF!,0)</f>
        <v>#REF!</v>
      </c>
    </row>
    <row r="3010" spans="1:12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6"/>
      <c r="L3010" s="456" t="e">
        <f>IF(K3010=0,#REF!,0)</f>
        <v>#REF!</v>
      </c>
    </row>
    <row r="3011" spans="1:12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6"/>
      <c r="L3011" s="456" t="e">
        <f>IF(K3011=0,#REF!,0)</f>
        <v>#REF!</v>
      </c>
    </row>
    <row r="3012" spans="1:12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6">
        <v>13943.295420284803</v>
      </c>
      <c r="L3012" s="456">
        <f>IF(K3012=0,#REF!,0)</f>
        <v>0</v>
      </c>
    </row>
    <row r="3013" spans="1:12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6">
        <v>34590.501372817831</v>
      </c>
      <c r="L3013" s="456">
        <f>IF(K3013=0,#REF!,0)</f>
        <v>0</v>
      </c>
    </row>
    <row r="3014" spans="1:12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6">
        <v>36120.047829454619</v>
      </c>
      <c r="L3014" s="456">
        <f>IF(K3014=0,#REF!,0)</f>
        <v>0</v>
      </c>
    </row>
    <row r="3015" spans="1:12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6">
        <v>21524.083710244704</v>
      </c>
      <c r="L3015" s="456">
        <f>IF(K3015=0,#REF!,0)</f>
        <v>0</v>
      </c>
    </row>
    <row r="3016" spans="1:12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6">
        <v>43844.385469715598</v>
      </c>
      <c r="L3016" s="456">
        <f>IF(K3016=0,#REF!,0)</f>
        <v>0</v>
      </c>
    </row>
    <row r="3017" spans="1:12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6">
        <v>27885.193126009668</v>
      </c>
      <c r="L3017" s="456">
        <f>IF(K3017=0,#REF!,0)</f>
        <v>0</v>
      </c>
    </row>
    <row r="3018" spans="1:12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6">
        <v>17491.204637607665</v>
      </c>
      <c r="L3018" s="456">
        <f>IF(K3018=0,#REF!,0)</f>
        <v>0</v>
      </c>
    </row>
    <row r="3019" spans="1:12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6"/>
      <c r="L3019" s="456" t="e">
        <f>IF(K3019=0,#REF!,0)</f>
        <v>#REF!</v>
      </c>
    </row>
    <row r="3020" spans="1:12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6"/>
      <c r="L3020" s="456" t="e">
        <f>IF(K3020=0,#REF!,0)</f>
        <v>#REF!</v>
      </c>
    </row>
    <row r="3021" spans="1:12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6"/>
      <c r="L3021" s="456" t="e">
        <f>IF(K3021=0,#REF!,0)</f>
        <v>#REF!</v>
      </c>
    </row>
    <row r="3022" spans="1:12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6"/>
      <c r="L3022" s="456" t="e">
        <f>IF(K3022=0,#REF!,0)</f>
        <v>#REF!</v>
      </c>
    </row>
    <row r="3023" spans="1:12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6"/>
      <c r="L3023" s="456" t="e">
        <f>IF(K3023=0,#REF!,0)</f>
        <v>#REF!</v>
      </c>
    </row>
    <row r="3024" spans="1:12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6"/>
      <c r="L3024" s="456" t="e">
        <f>IF(K3024=0,#REF!,0)</f>
        <v>#REF!</v>
      </c>
    </row>
    <row r="3025" spans="1:12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6"/>
      <c r="L3025" s="456" t="e">
        <f>IF(K3025=0,#REF!,0)</f>
        <v>#REF!</v>
      </c>
    </row>
    <row r="3026" spans="1:12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6"/>
      <c r="L3026" s="456" t="e">
        <f>IF(K3026=0,#REF!,0)</f>
        <v>#REF!</v>
      </c>
    </row>
    <row r="3027" spans="1:12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6"/>
      <c r="L3027" s="456" t="e">
        <f>IF(K3027=0,#REF!,0)</f>
        <v>#REF!</v>
      </c>
    </row>
    <row r="3028" spans="1:12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6"/>
      <c r="L3028" s="456" t="e">
        <f>IF(K3028=0,#REF!,0)</f>
        <v>#REF!</v>
      </c>
    </row>
    <row r="3029" spans="1:12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6"/>
      <c r="L3029" s="456" t="e">
        <f>IF(K3029=0,#REF!,0)</f>
        <v>#REF!</v>
      </c>
    </row>
    <row r="3030" spans="1:12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6"/>
      <c r="L3030" s="456" t="e">
        <f>IF(K3030=0,#REF!,0)</f>
        <v>#REF!</v>
      </c>
    </row>
    <row r="3031" spans="1:12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6"/>
      <c r="L3031" s="456" t="e">
        <f>IF(K3031=0,#REF!,0)</f>
        <v>#REF!</v>
      </c>
    </row>
    <row r="3032" spans="1:12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6"/>
      <c r="L3032" s="456" t="e">
        <f>IF(K3032=0,#REF!,0)</f>
        <v>#REF!</v>
      </c>
    </row>
    <row r="3033" spans="1:12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6"/>
      <c r="L3033" s="456" t="e">
        <f>IF(K3033=0,#REF!,0)</f>
        <v>#REF!</v>
      </c>
    </row>
    <row r="3034" spans="1:12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6"/>
      <c r="L3034" s="456" t="e">
        <f>IF(K3034=0,#REF!,0)</f>
        <v>#REF!</v>
      </c>
    </row>
    <row r="3035" spans="1:12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6"/>
      <c r="L3035" s="456" t="e">
        <f>IF(K3035=0,#REF!,0)</f>
        <v>#REF!</v>
      </c>
    </row>
    <row r="3036" spans="1:12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6">
        <v>21251.857958662164</v>
      </c>
      <c r="L3036" s="456">
        <f>IF(K3036=0,#REF!,0)</f>
        <v>0</v>
      </c>
    </row>
    <row r="3037" spans="1:12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6">
        <v>35811.603515020608</v>
      </c>
      <c r="L3037" s="456">
        <f>IF(K3037=0,#REF!,0)</f>
        <v>0</v>
      </c>
    </row>
    <row r="3038" spans="1:12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6">
        <v>51312.096080764029</v>
      </c>
      <c r="L3038" s="456">
        <f>IF(K3038=0,#REF!,0)</f>
        <v>0</v>
      </c>
    </row>
    <row r="3039" spans="1:12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6">
        <v>29075.777145602799</v>
      </c>
      <c r="L3039" s="456">
        <f>IF(K3039=0,#REF!,0)</f>
        <v>0</v>
      </c>
    </row>
    <row r="3040" spans="1:12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6">
        <v>52671.540593654354</v>
      </c>
      <c r="L3040" s="456">
        <f>IF(K3040=0,#REF!,0)</f>
        <v>0</v>
      </c>
    </row>
    <row r="3041" spans="1:12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6">
        <v>35735.120302553354</v>
      </c>
      <c r="L3041" s="456">
        <f>IF(K3041=0,#REF!,0)</f>
        <v>0</v>
      </c>
    </row>
    <row r="3042" spans="1:12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6">
        <v>22683.711940112396</v>
      </c>
      <c r="L3042" s="456">
        <f>IF(K3042=0,#REF!,0)</f>
        <v>0</v>
      </c>
    </row>
    <row r="3043" spans="1:12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6"/>
      <c r="L3043" s="456" t="e">
        <f>IF(K3043=0,#REF!,0)</f>
        <v>#REF!</v>
      </c>
    </row>
    <row r="3044" spans="1:12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6"/>
      <c r="L3044" s="456" t="e">
        <f>IF(K3044=0,#REF!,0)</f>
        <v>#REF!</v>
      </c>
    </row>
    <row r="3045" spans="1:12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6"/>
      <c r="L3045" s="456" t="e">
        <f>IF(K3045=0,#REF!,0)</f>
        <v>#REF!</v>
      </c>
    </row>
    <row r="3046" spans="1:12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6"/>
      <c r="L3046" s="456" t="e">
        <f>IF(K3046=0,#REF!,0)</f>
        <v>#REF!</v>
      </c>
    </row>
    <row r="3047" spans="1:12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6"/>
      <c r="L3047" s="456" t="e">
        <f>IF(K3047=0,#REF!,0)</f>
        <v>#REF!</v>
      </c>
    </row>
    <row r="3048" spans="1:12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6"/>
      <c r="L3048" s="456" t="e">
        <f>IF(K3048=0,#REF!,0)</f>
        <v>#REF!</v>
      </c>
    </row>
    <row r="3049" spans="1:12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6"/>
      <c r="L3049" s="456" t="e">
        <f>IF(K3049=0,#REF!,0)</f>
        <v>#REF!</v>
      </c>
    </row>
    <row r="3050" spans="1:12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6"/>
      <c r="L3050" s="456" t="e">
        <f>IF(K3050=0,#REF!,0)</f>
        <v>#REF!</v>
      </c>
    </row>
    <row r="3051" spans="1:12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6"/>
      <c r="L3051" s="456" t="e">
        <f>IF(K3051=0,#REF!,0)</f>
        <v>#REF!</v>
      </c>
    </row>
    <row r="3052" spans="1:12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6"/>
      <c r="L3052" s="456" t="e">
        <f>IF(K3052=0,#REF!,0)</f>
        <v>#REF!</v>
      </c>
    </row>
    <row r="3053" spans="1:12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6"/>
      <c r="L3053" s="456" t="e">
        <f>IF(K3053=0,#REF!,0)</f>
        <v>#REF!</v>
      </c>
    </row>
    <row r="3054" spans="1:12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6"/>
      <c r="L3054" s="456" t="e">
        <f>IF(K3054=0,#REF!,0)</f>
        <v>#REF!</v>
      </c>
    </row>
    <row r="3055" spans="1:12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6"/>
      <c r="L3055" s="456" t="e">
        <f>IF(K3055=0,#REF!,0)</f>
        <v>#REF!</v>
      </c>
    </row>
    <row r="3056" spans="1:12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6"/>
      <c r="L3056" s="456" t="e">
        <f>IF(K3056=0,#REF!,0)</f>
        <v>#REF!</v>
      </c>
    </row>
    <row r="3057" spans="1:12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6"/>
      <c r="L3057" s="456" t="e">
        <f>IF(K3057=0,#REF!,0)</f>
        <v>#REF!</v>
      </c>
    </row>
    <row r="3058" spans="1:12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6"/>
      <c r="L3058" s="456" t="e">
        <f>IF(K3058=0,#REF!,0)</f>
        <v>#REF!</v>
      </c>
    </row>
    <row r="3059" spans="1:12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6"/>
      <c r="L3059" s="456" t="e">
        <f>IF(K3059=0,#REF!,0)</f>
        <v>#REF!</v>
      </c>
    </row>
    <row r="3060" spans="1:12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6"/>
      <c r="L3060" s="456" t="e">
        <f>IF(K3060=0,#REF!,0)</f>
        <v>#REF!</v>
      </c>
    </row>
    <row r="3061" spans="1:12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6"/>
      <c r="L3061" s="456" t="e">
        <f>IF(K3061=0,#REF!,0)</f>
        <v>#REF!</v>
      </c>
    </row>
    <row r="3062" spans="1:12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6"/>
      <c r="L3062" s="456" t="e">
        <f>IF(K3062=0,#REF!,0)</f>
        <v>#REF!</v>
      </c>
    </row>
    <row r="3063" spans="1:12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6"/>
      <c r="L3063" s="456" t="e">
        <f>IF(K3063=0,#REF!,0)</f>
        <v>#REF!</v>
      </c>
    </row>
    <row r="3064" spans="1:12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6"/>
      <c r="L3064" s="456" t="e">
        <f>IF(K3064=0,#REF!,0)</f>
        <v>#REF!</v>
      </c>
    </row>
    <row r="3065" spans="1:12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6"/>
      <c r="L3065" s="456" t="e">
        <f>IF(K3065=0,#REF!,0)</f>
        <v>#REF!</v>
      </c>
    </row>
    <row r="3066" spans="1:12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6"/>
      <c r="L3066" s="456" t="e">
        <f>IF(K3066=0,#REF!,0)</f>
        <v>#REF!</v>
      </c>
    </row>
    <row r="3067" spans="1:12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6"/>
      <c r="L3067" s="456" t="e">
        <f>IF(K3067=0,#REF!,0)</f>
        <v>#REF!</v>
      </c>
    </row>
    <row r="3068" spans="1:12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6"/>
      <c r="L3068" s="456" t="e">
        <f>IF(K3068=0,#REF!,0)</f>
        <v>#REF!</v>
      </c>
    </row>
    <row r="3069" spans="1:12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6"/>
      <c r="L3069" s="456" t="e">
        <f>IF(K3069=0,#REF!,0)</f>
        <v>#REF!</v>
      </c>
    </row>
    <row r="3070" spans="1:12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6"/>
      <c r="L3070" s="456" t="e">
        <f>IF(K3070=0,#REF!,0)</f>
        <v>#REF!</v>
      </c>
    </row>
    <row r="3071" spans="1:12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6"/>
      <c r="L3071" s="456" t="e">
        <f>IF(K3071=0,#REF!,0)</f>
        <v>#REF!</v>
      </c>
    </row>
    <row r="3072" spans="1:12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6"/>
      <c r="L3072" s="456" t="e">
        <f>IF(K3072=0,#REF!,0)</f>
        <v>#REF!</v>
      </c>
    </row>
    <row r="3073" spans="1:12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6"/>
      <c r="L3073" s="456" t="e">
        <f>IF(K3073=0,#REF!,0)</f>
        <v>#REF!</v>
      </c>
    </row>
    <row r="3074" spans="1:12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6"/>
      <c r="L3074" s="456" t="e">
        <f>IF(K3074=0,#REF!,0)</f>
        <v>#REF!</v>
      </c>
    </row>
    <row r="3075" spans="1:12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6"/>
      <c r="L3075" s="456" t="e">
        <f>IF(K3075=0,#REF!,0)</f>
        <v>#REF!</v>
      </c>
    </row>
    <row r="3076" spans="1:12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6"/>
      <c r="L3076" s="456" t="e">
        <f>IF(K3076=0,#REF!,0)</f>
        <v>#REF!</v>
      </c>
    </row>
    <row r="3077" spans="1:12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6"/>
      <c r="L3077" s="456" t="e">
        <f>IF(K3077=0,#REF!,0)</f>
        <v>#REF!</v>
      </c>
    </row>
    <row r="3078" spans="1:12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6"/>
      <c r="L3078" s="456" t="e">
        <f>IF(K3078=0,#REF!,0)</f>
        <v>#REF!</v>
      </c>
    </row>
    <row r="3079" spans="1:12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6"/>
      <c r="L3079" s="456" t="e">
        <f>IF(K3079=0,#REF!,0)</f>
        <v>#REF!</v>
      </c>
    </row>
    <row r="3080" spans="1:12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6"/>
      <c r="L3080" s="456" t="e">
        <f>IF(K3080=0,#REF!,0)</f>
        <v>#REF!</v>
      </c>
    </row>
    <row r="3081" spans="1:12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6"/>
      <c r="L3081" s="456" t="e">
        <f>IF(K3081=0,#REF!,0)</f>
        <v>#REF!</v>
      </c>
    </row>
    <row r="3082" spans="1:12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6"/>
      <c r="L3082" s="456" t="e">
        <f>IF(K3082=0,#REF!,0)</f>
        <v>#REF!</v>
      </c>
    </row>
    <row r="3083" spans="1:12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6"/>
      <c r="L3083" s="456" t="e">
        <f>IF(K3083=0,#REF!,0)</f>
        <v>#REF!</v>
      </c>
    </row>
    <row r="3084" spans="1:12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6"/>
      <c r="L3084" s="456" t="e">
        <f>IF(K3084=0,#REF!,0)</f>
        <v>#REF!</v>
      </c>
    </row>
    <row r="3085" spans="1:12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6"/>
      <c r="L3085" s="456" t="e">
        <f>IF(K3085=0,#REF!,0)</f>
        <v>#REF!</v>
      </c>
    </row>
    <row r="3086" spans="1:12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6"/>
      <c r="L3086" s="456" t="e">
        <f>IF(K3086=0,#REF!,0)</f>
        <v>#REF!</v>
      </c>
    </row>
    <row r="3087" spans="1:12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6"/>
      <c r="L3087" s="456" t="e">
        <f>IF(K3087=0,#REF!,0)</f>
        <v>#REF!</v>
      </c>
    </row>
    <row r="3088" spans="1:12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6"/>
      <c r="L3088" s="456" t="e">
        <f>IF(K3088=0,#REF!,0)</f>
        <v>#REF!</v>
      </c>
    </row>
    <row r="3089" spans="1:12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6"/>
      <c r="L3089" s="456" t="e">
        <f>IF(K3089=0,#REF!,0)</f>
        <v>#REF!</v>
      </c>
    </row>
    <row r="3090" spans="1:12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6"/>
      <c r="L3090" s="456" t="e">
        <f>IF(K3090=0,#REF!,0)</f>
        <v>#REF!</v>
      </c>
    </row>
    <row r="3091" spans="1:12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6"/>
      <c r="L3091" s="456" t="e">
        <f>IF(K3091=0,#REF!,0)</f>
        <v>#REF!</v>
      </c>
    </row>
    <row r="3092" spans="1:12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6"/>
      <c r="L3092" s="456" t="e">
        <f>IF(K3092=0,#REF!,0)</f>
        <v>#REF!</v>
      </c>
    </row>
    <row r="3093" spans="1:12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6"/>
      <c r="L3093" s="456" t="e">
        <f>IF(K3093=0,#REF!,0)</f>
        <v>#REF!</v>
      </c>
    </row>
    <row r="3094" spans="1:12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6"/>
      <c r="L3094" s="456" t="e">
        <f>IF(K3094=0,#REF!,0)</f>
        <v>#REF!</v>
      </c>
    </row>
    <row r="3095" spans="1:12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6"/>
      <c r="L3095" s="456" t="e">
        <f>IF(K3095=0,#REF!,0)</f>
        <v>#REF!</v>
      </c>
    </row>
    <row r="3096" spans="1:12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6"/>
      <c r="L3096" s="456" t="e">
        <f>IF(K3096=0,#REF!,0)</f>
        <v>#REF!</v>
      </c>
    </row>
    <row r="3097" spans="1:12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6"/>
      <c r="L3097" s="456" t="e">
        <f>IF(K3097=0,#REF!,0)</f>
        <v>#REF!</v>
      </c>
    </row>
    <row r="3098" spans="1:12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6"/>
      <c r="L3098" s="456" t="e">
        <f>IF(K3098=0,#REF!,0)</f>
        <v>#REF!</v>
      </c>
    </row>
    <row r="3099" spans="1:12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6"/>
      <c r="L3099" s="456" t="e">
        <f>IF(K3099=0,#REF!,0)</f>
        <v>#REF!</v>
      </c>
    </row>
    <row r="3100" spans="1:12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6"/>
      <c r="L3100" s="456" t="e">
        <f>IF(K3100=0,#REF!,0)</f>
        <v>#REF!</v>
      </c>
    </row>
    <row r="3101" spans="1:12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6"/>
      <c r="L3101" s="456" t="e">
        <f>IF(K3101=0,#REF!,0)</f>
        <v>#REF!</v>
      </c>
    </row>
    <row r="3102" spans="1:12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6"/>
      <c r="L3102" s="456" t="e">
        <f>IF(K3102=0,#REF!,0)</f>
        <v>#REF!</v>
      </c>
    </row>
    <row r="3103" spans="1:12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6"/>
      <c r="L3103" s="456" t="e">
        <f>IF(K3103=0,#REF!,0)</f>
        <v>#REF!</v>
      </c>
    </row>
    <row r="3104" spans="1:12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6"/>
      <c r="L3104" s="456" t="e">
        <f>IF(K3104=0,#REF!,0)</f>
        <v>#REF!</v>
      </c>
    </row>
    <row r="3105" spans="1:12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6"/>
      <c r="L3105" s="456" t="e">
        <f>IF(K3105=0,#REF!,0)</f>
        <v>#REF!</v>
      </c>
    </row>
    <row r="3106" spans="1:12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6"/>
      <c r="L3106" s="456" t="e">
        <f>IF(K3106=0,#REF!,0)</f>
        <v>#REF!</v>
      </c>
    </row>
    <row r="3107" spans="1:12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6"/>
      <c r="L3107" s="456" t="e">
        <f>IF(K3107=0,#REF!,0)</f>
        <v>#REF!</v>
      </c>
    </row>
    <row r="3108" spans="1:12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6"/>
      <c r="L3108" s="456" t="e">
        <f>IF(K3108=0,#REF!,0)</f>
        <v>#REF!</v>
      </c>
    </row>
    <row r="3109" spans="1:12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6"/>
      <c r="L3109" s="456" t="e">
        <f>IF(K3109=0,#REF!,0)</f>
        <v>#REF!</v>
      </c>
    </row>
    <row r="3110" spans="1:12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6"/>
      <c r="L3110" s="456" t="e">
        <f>IF(K3110=0,#REF!,0)</f>
        <v>#REF!</v>
      </c>
    </row>
    <row r="3111" spans="1:12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6"/>
      <c r="L3111" s="456" t="e">
        <f>IF(K3111=0,#REF!,0)</f>
        <v>#REF!</v>
      </c>
    </row>
    <row r="3112" spans="1:12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6"/>
      <c r="L3112" s="456" t="e">
        <f>IF(K3112=0,#REF!,0)</f>
        <v>#REF!</v>
      </c>
    </row>
    <row r="3113" spans="1:12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6"/>
      <c r="L3113" s="456" t="e">
        <f>IF(K3113=0,#REF!,0)</f>
        <v>#REF!</v>
      </c>
    </row>
    <row r="3114" spans="1:12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6"/>
      <c r="L3114" s="456" t="e">
        <f>IF(K3114=0,#REF!,0)</f>
        <v>#REF!</v>
      </c>
    </row>
    <row r="3115" spans="1:12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6"/>
      <c r="L3115" s="456" t="e">
        <f>IF(K3115=0,#REF!,0)</f>
        <v>#REF!</v>
      </c>
    </row>
    <row r="3116" spans="1:12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6"/>
      <c r="L3116" s="456" t="e">
        <f>IF(K3116=0,#REF!,0)</f>
        <v>#REF!</v>
      </c>
    </row>
    <row r="3117" spans="1:12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6"/>
      <c r="L3117" s="456" t="e">
        <f>IF(K3117=0,#REF!,0)</f>
        <v>#REF!</v>
      </c>
    </row>
    <row r="3118" spans="1:12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6"/>
      <c r="L3118" s="456" t="e">
        <f>IF(K3118=0,#REF!,0)</f>
        <v>#REF!</v>
      </c>
    </row>
    <row r="3119" spans="1:12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6"/>
      <c r="L3119" s="456" t="e">
        <f>IF(K3119=0,#REF!,0)</f>
        <v>#REF!</v>
      </c>
    </row>
    <row r="3120" spans="1:12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6"/>
      <c r="L3120" s="456" t="e">
        <f>IF(K3120=0,#REF!,0)</f>
        <v>#REF!</v>
      </c>
    </row>
    <row r="3121" spans="1:12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6"/>
      <c r="L3121" s="456" t="e">
        <f>IF(K3121=0,#REF!,0)</f>
        <v>#REF!</v>
      </c>
    </row>
    <row r="3122" spans="1:12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6"/>
      <c r="L3122" s="456" t="e">
        <f>IF(K3122=0,#REF!,0)</f>
        <v>#REF!</v>
      </c>
    </row>
    <row r="3123" spans="1:12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6"/>
      <c r="L3123" s="456" t="e">
        <f>IF(K3123=0,#REF!,0)</f>
        <v>#REF!</v>
      </c>
    </row>
    <row r="3124" spans="1:12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6"/>
      <c r="L3124" s="456" t="e">
        <f>IF(K3124=0,#REF!,0)</f>
        <v>#REF!</v>
      </c>
    </row>
    <row r="3125" spans="1:12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6"/>
      <c r="L3125" s="456" t="e">
        <f>IF(K3125=0,#REF!,0)</f>
        <v>#REF!</v>
      </c>
    </row>
    <row r="3126" spans="1:12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6"/>
      <c r="L3126" s="456" t="e">
        <f>IF(K3126=0,#REF!,0)</f>
        <v>#REF!</v>
      </c>
    </row>
    <row r="3127" spans="1:12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6"/>
      <c r="L3127" s="456" t="e">
        <f>IF(K3127=0,#REF!,0)</f>
        <v>#REF!</v>
      </c>
    </row>
    <row r="3128" spans="1:12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6"/>
      <c r="L3128" s="456" t="e">
        <f>IF(K3128=0,#REF!,0)</f>
        <v>#REF!</v>
      </c>
    </row>
    <row r="3129" spans="1:12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6"/>
      <c r="L3129" s="456" t="e">
        <f>IF(K3129=0,#REF!,0)</f>
        <v>#REF!</v>
      </c>
    </row>
    <row r="3130" spans="1:12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6"/>
      <c r="L3130" s="456" t="e">
        <f>IF(K3130=0,#REF!,0)</f>
        <v>#REF!</v>
      </c>
    </row>
    <row r="3131" spans="1:12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6"/>
      <c r="L3131" s="456" t="e">
        <f>IF(K3131=0,#REF!,0)</f>
        <v>#REF!</v>
      </c>
    </row>
    <row r="3132" spans="1:12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6"/>
      <c r="L3132" s="456" t="e">
        <f>IF(K3132=0,#REF!,0)</f>
        <v>#REF!</v>
      </c>
    </row>
    <row r="3133" spans="1:12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6">
        <v>6014.8485702895323</v>
      </c>
      <c r="L3133" s="456">
        <f>IF(K3133=0,#REF!,0)</f>
        <v>0</v>
      </c>
    </row>
    <row r="3134" spans="1:12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6">
        <v>14298.479616990799</v>
      </c>
      <c r="L3134" s="456">
        <f>IF(K3134=0,#REF!,0)</f>
        <v>0</v>
      </c>
    </row>
    <row r="3135" spans="1:12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6"/>
      <c r="L3135" s="456" t="e">
        <f>IF(K3135=0,#REF!,0)</f>
        <v>#REF!</v>
      </c>
    </row>
    <row r="3136" spans="1:12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6">
        <v>20421.136613151044</v>
      </c>
      <c r="L3136" s="456">
        <f>IF(K3136=0,#REF!,0)</f>
        <v>0</v>
      </c>
    </row>
    <row r="3137" spans="1:12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6"/>
      <c r="L3137" s="456" t="e">
        <f>IF(K3137=0,#REF!,0)</f>
        <v>#REF!</v>
      </c>
    </row>
    <row r="3138" spans="1:12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6"/>
      <c r="L3138" s="456" t="e">
        <f>IF(K3138=0,#REF!,0)</f>
        <v>#REF!</v>
      </c>
    </row>
    <row r="3139" spans="1:12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6"/>
      <c r="L3139" s="456" t="e">
        <f>IF(K3139=0,#REF!,0)</f>
        <v>#REF!</v>
      </c>
    </row>
    <row r="3140" spans="1:12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6"/>
      <c r="L3140" s="456" t="e">
        <f>IF(K3140=0,#REF!,0)</f>
        <v>#REF!</v>
      </c>
    </row>
    <row r="3141" spans="1:12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6"/>
      <c r="L3141" s="456" t="e">
        <f>IF(K3141=0,#REF!,0)</f>
        <v>#REF!</v>
      </c>
    </row>
    <row r="3142" spans="1:12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6"/>
      <c r="L3142" s="456" t="e">
        <f>IF(K3142=0,#REF!,0)</f>
        <v>#REF!</v>
      </c>
    </row>
    <row r="3143" spans="1:12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6"/>
      <c r="L3143" s="456" t="e">
        <f>IF(K3143=0,#REF!,0)</f>
        <v>#REF!</v>
      </c>
    </row>
    <row r="3144" spans="1:12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6"/>
      <c r="L3144" s="456" t="e">
        <f>IF(K3144=0,#REF!,0)</f>
        <v>#REF!</v>
      </c>
    </row>
    <row r="3145" spans="1:12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6"/>
      <c r="L3145" s="456" t="e">
        <f>IF(K3145=0,#REF!,0)</f>
        <v>#REF!</v>
      </c>
    </row>
    <row r="3146" spans="1:12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6"/>
      <c r="L3146" s="456" t="e">
        <f>IF(K3146=0,#REF!,0)</f>
        <v>#REF!</v>
      </c>
    </row>
    <row r="3147" spans="1:12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6"/>
      <c r="L3147" s="456" t="e">
        <f>IF(K3147=0,#REF!,0)</f>
        <v>#REF!</v>
      </c>
    </row>
    <row r="3148" spans="1:12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6"/>
      <c r="L3148" s="456" t="e">
        <f>IF(K3148=0,#REF!,0)</f>
        <v>#REF!</v>
      </c>
    </row>
    <row r="3149" spans="1:12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6"/>
      <c r="L3149" s="456" t="e">
        <f>IF(K3149=0,#REF!,0)</f>
        <v>#REF!</v>
      </c>
    </row>
    <row r="3150" spans="1:12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6"/>
      <c r="L3150" s="456" t="e">
        <f>IF(K3150=0,#REF!,0)</f>
        <v>#REF!</v>
      </c>
    </row>
    <row r="3151" spans="1:12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6"/>
      <c r="L3151" s="456" t="e">
        <f>IF(K3151=0,#REF!,0)</f>
        <v>#REF!</v>
      </c>
    </row>
    <row r="3152" spans="1:12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6"/>
      <c r="L3152" s="456" t="e">
        <f>IF(K3152=0,#REF!,0)</f>
        <v>#REF!</v>
      </c>
    </row>
    <row r="3153" spans="1:12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6"/>
      <c r="L3153" s="456" t="e">
        <f>IF(K3153=0,#REF!,0)</f>
        <v>#REF!</v>
      </c>
    </row>
    <row r="3154" spans="1:12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6"/>
      <c r="L3154" s="456" t="e">
        <f>IF(K3154=0,#REF!,0)</f>
        <v>#REF!</v>
      </c>
    </row>
    <row r="3155" spans="1:12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6"/>
      <c r="L3155" s="456" t="e">
        <f>IF(K3155=0,#REF!,0)</f>
        <v>#REF!</v>
      </c>
    </row>
    <row r="3156" spans="1:12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6"/>
      <c r="L3156" s="456" t="e">
        <f>IF(K3156=0,#REF!,0)</f>
        <v>#REF!</v>
      </c>
    </row>
    <row r="3157" spans="1:12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6"/>
      <c r="L3157" s="456" t="e">
        <f>IF(K3157=0,#REF!,0)</f>
        <v>#REF!</v>
      </c>
    </row>
    <row r="3158" spans="1:12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6"/>
      <c r="L3158" s="456" t="e">
        <f>IF(K3158=0,#REF!,0)</f>
        <v>#REF!</v>
      </c>
    </row>
    <row r="3159" spans="1:12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6"/>
      <c r="L3159" s="456" t="e">
        <f>IF(K3159=0,#REF!,0)</f>
        <v>#REF!</v>
      </c>
    </row>
    <row r="3160" spans="1:12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6"/>
      <c r="L3160" s="456" t="e">
        <f>IF(K3160=0,#REF!,0)</f>
        <v>#REF!</v>
      </c>
    </row>
    <row r="3161" spans="1:12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6"/>
      <c r="L3161" s="456" t="e">
        <f>IF(K3161=0,#REF!,0)</f>
        <v>#REF!</v>
      </c>
    </row>
    <row r="3162" spans="1:12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6"/>
      <c r="L3162" s="456" t="e">
        <f>IF(K3162=0,#REF!,0)</f>
        <v>#REF!</v>
      </c>
    </row>
    <row r="3163" spans="1:12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6"/>
      <c r="L3163" s="456" t="e">
        <f>IF(K3163=0,#REF!,0)</f>
        <v>#REF!</v>
      </c>
    </row>
    <row r="3164" spans="1:12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6"/>
      <c r="L3164" s="456" t="e">
        <f>IF(K3164=0,#REF!,0)</f>
        <v>#REF!</v>
      </c>
    </row>
    <row r="3165" spans="1:12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6"/>
      <c r="L3165" s="456" t="e">
        <f>IF(K3165=0,#REF!,0)</f>
        <v>#REF!</v>
      </c>
    </row>
    <row r="3166" spans="1:12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6"/>
      <c r="L3166" s="456" t="e">
        <f>IF(K3166=0,#REF!,0)</f>
        <v>#REF!</v>
      </c>
    </row>
    <row r="3167" spans="1:12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6"/>
      <c r="L3167" s="456" t="e">
        <f>IF(K3167=0,#REF!,0)</f>
        <v>#REF!</v>
      </c>
    </row>
    <row r="3168" spans="1:12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6"/>
      <c r="L3168" s="456" t="e">
        <f>IF(K3168=0,#REF!,0)</f>
        <v>#REF!</v>
      </c>
    </row>
    <row r="3169" spans="1:12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6"/>
      <c r="L3169" s="456" t="e">
        <f>IF(K3169=0,#REF!,0)</f>
        <v>#REF!</v>
      </c>
    </row>
    <row r="3170" spans="1:12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6"/>
      <c r="L3170" s="456" t="e">
        <f>IF(K3170=0,#REF!,0)</f>
        <v>#REF!</v>
      </c>
    </row>
    <row r="3171" spans="1:12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6"/>
      <c r="L3171" s="456" t="e">
        <f>IF(K3171=0,#REF!,0)</f>
        <v>#REF!</v>
      </c>
    </row>
    <row r="3172" spans="1:12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6"/>
      <c r="L3172" s="456" t="e">
        <f>IF(K3172=0,#REF!,0)</f>
        <v>#REF!</v>
      </c>
    </row>
    <row r="3173" spans="1:12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6"/>
      <c r="L3173" s="456" t="e">
        <f>IF(K3173=0,#REF!,0)</f>
        <v>#REF!</v>
      </c>
    </row>
    <row r="3174" spans="1:12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6"/>
      <c r="L3174" s="456" t="e">
        <f>IF(K3174=0,#REF!,0)</f>
        <v>#REF!</v>
      </c>
    </row>
    <row r="3175" spans="1:12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6"/>
      <c r="L3175" s="456" t="e">
        <f>IF(K3175=0,#REF!,0)</f>
        <v>#REF!</v>
      </c>
    </row>
    <row r="3176" spans="1:12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6"/>
      <c r="L3176" s="456" t="e">
        <f>IF(K3176=0,#REF!,0)</f>
        <v>#REF!</v>
      </c>
    </row>
    <row r="3177" spans="1:12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6"/>
      <c r="L3177" s="456" t="e">
        <f>IF(K3177=0,#REF!,0)</f>
        <v>#REF!</v>
      </c>
    </row>
    <row r="3178" spans="1:12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6"/>
      <c r="L3178" s="456" t="e">
        <f>IF(K3178=0,#REF!,0)</f>
        <v>#REF!</v>
      </c>
    </row>
    <row r="3179" spans="1:12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6"/>
      <c r="L3179" s="456" t="e">
        <f>IF(K3179=0,#REF!,0)</f>
        <v>#REF!</v>
      </c>
    </row>
    <row r="3180" spans="1:12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6">
        <v>2749.6584613673276</v>
      </c>
      <c r="L3180" s="456">
        <f>IF(K3180=0,#REF!,0)</f>
        <v>0</v>
      </c>
    </row>
    <row r="3181" spans="1:12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6">
        <v>14390.496129767531</v>
      </c>
      <c r="L3181" s="456">
        <f>IF(K3181=0,#REF!,0)</f>
        <v>0</v>
      </c>
    </row>
    <row r="3182" spans="1:12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6">
        <v>15851.137749499912</v>
      </c>
      <c r="L3182" s="456">
        <f>IF(K3182=0,#REF!,0)</f>
        <v>0</v>
      </c>
    </row>
    <row r="3183" spans="1:12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6">
        <v>8089.2513448835325</v>
      </c>
      <c r="L3183" s="456">
        <f>IF(K3183=0,#REF!,0)</f>
        <v>0</v>
      </c>
    </row>
    <row r="3184" spans="1:12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6">
        <v>13626.155895504819</v>
      </c>
      <c r="L3184" s="456">
        <f>IF(K3184=0,#REF!,0)</f>
        <v>0</v>
      </c>
    </row>
    <row r="3185" spans="1:12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6">
        <v>3764.0313421420592</v>
      </c>
      <c r="L3185" s="456">
        <f>IF(K3185=0,#REF!,0)</f>
        <v>0</v>
      </c>
    </row>
    <row r="3186" spans="1:12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6"/>
      <c r="L3186" s="456" t="e">
        <f>IF(K3186=0,#REF!,0)</f>
        <v>#REF!</v>
      </c>
    </row>
    <row r="3187" spans="1:12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6"/>
      <c r="L3187" s="456" t="e">
        <f>IF(K3187=0,#REF!,0)</f>
        <v>#REF!</v>
      </c>
    </row>
    <row r="3188" spans="1:12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6"/>
      <c r="L3188" s="456" t="e">
        <f>IF(K3188=0,#REF!,0)</f>
        <v>#REF!</v>
      </c>
    </row>
    <row r="3189" spans="1:12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6"/>
      <c r="L3189" s="456" t="e">
        <f>IF(K3189=0,#REF!,0)</f>
        <v>#REF!</v>
      </c>
    </row>
    <row r="3190" spans="1:12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6"/>
      <c r="L3190" s="456" t="e">
        <f>IF(K3190=0,#REF!,0)</f>
        <v>#REF!</v>
      </c>
    </row>
    <row r="3191" spans="1:12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6"/>
      <c r="L3191" s="456" t="e">
        <f>IF(K3191=0,#REF!,0)</f>
        <v>#REF!</v>
      </c>
    </row>
    <row r="3192" spans="1:12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6"/>
      <c r="L3192" s="456" t="e">
        <f>IF(K3192=0,#REF!,0)</f>
        <v>#REF!</v>
      </c>
    </row>
    <row r="3193" spans="1:12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6"/>
      <c r="L3193" s="456" t="e">
        <f>IF(K3193=0,#REF!,0)</f>
        <v>#REF!</v>
      </c>
    </row>
    <row r="3194" spans="1:12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6"/>
      <c r="L3194" s="456" t="e">
        <f>IF(K3194=0,#REF!,0)</f>
        <v>#REF!</v>
      </c>
    </row>
    <row r="3195" spans="1:12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6"/>
      <c r="L3195" s="456" t="e">
        <f>IF(K3195=0,#REF!,0)</f>
        <v>#REF!</v>
      </c>
    </row>
    <row r="3196" spans="1:12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6"/>
      <c r="L3196" s="456" t="e">
        <f>IF(K3196=0,#REF!,0)</f>
        <v>#REF!</v>
      </c>
    </row>
    <row r="3197" spans="1:12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6"/>
      <c r="L3197" s="456" t="e">
        <f>IF(K3197=0,#REF!,0)</f>
        <v>#REF!</v>
      </c>
    </row>
    <row r="3198" spans="1:12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6"/>
      <c r="L3198" s="456" t="e">
        <f>IF(K3198=0,#REF!,0)</f>
        <v>#REF!</v>
      </c>
    </row>
    <row r="3199" spans="1:12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6"/>
      <c r="L3199" s="456" t="e">
        <f>IF(K3199=0,#REF!,0)</f>
        <v>#REF!</v>
      </c>
    </row>
    <row r="3200" spans="1:12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6"/>
      <c r="L3200" s="456" t="e">
        <f>IF(K3200=0,#REF!,0)</f>
        <v>#REF!</v>
      </c>
    </row>
    <row r="3201" spans="1:12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6"/>
      <c r="L3201" s="456" t="e">
        <f>IF(K3201=0,#REF!,0)</f>
        <v>#REF!</v>
      </c>
    </row>
    <row r="3202" spans="1:12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6"/>
      <c r="L3202" s="456" t="e">
        <f>IF(K3202=0,#REF!,0)</f>
        <v>#REF!</v>
      </c>
    </row>
    <row r="3203" spans="1:12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6">
        <v>9348.9658281588672</v>
      </c>
      <c r="L3203" s="456">
        <f>IF(K3203=0,#REF!,0)</f>
        <v>0</v>
      </c>
    </row>
    <row r="3204" spans="1:12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6">
        <v>33827.153261894287</v>
      </c>
      <c r="L3204" s="456">
        <f>IF(K3204=0,#REF!,0)</f>
        <v>0</v>
      </c>
    </row>
    <row r="3205" spans="1:12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6">
        <v>43047.00723120552</v>
      </c>
      <c r="L3205" s="456">
        <f>IF(K3205=0,#REF!,0)</f>
        <v>0</v>
      </c>
    </row>
    <row r="3206" spans="1:12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6">
        <v>59197.92153534104</v>
      </c>
      <c r="L3206" s="456">
        <f>IF(K3206=0,#REF!,0)</f>
        <v>0</v>
      </c>
    </row>
    <row r="3207" spans="1:12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6">
        <v>43062.313409709379</v>
      </c>
      <c r="L3207" s="456">
        <f>IF(K3207=0,#REF!,0)</f>
        <v>0</v>
      </c>
    </row>
    <row r="3208" spans="1:12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6">
        <v>51970.745115319311</v>
      </c>
      <c r="L3208" s="456">
        <f>IF(K3208=0,#REF!,0)</f>
        <v>0</v>
      </c>
    </row>
    <row r="3209" spans="1:12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6">
        <v>41425.007193244179</v>
      </c>
      <c r="L3209" s="456">
        <f>IF(K3209=0,#REF!,0)</f>
        <v>0</v>
      </c>
    </row>
    <row r="3210" spans="1:12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6">
        <v>28597.758870073769</v>
      </c>
      <c r="L3210" s="456">
        <f>IF(K3210=0,#REF!,0)</f>
        <v>0</v>
      </c>
    </row>
    <row r="3211" spans="1:12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6">
        <v>5479.6324823756167</v>
      </c>
      <c r="L3211" s="456">
        <f>IF(K3211=0,#REF!,0)</f>
        <v>0</v>
      </c>
    </row>
    <row r="3212" spans="1:12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6"/>
      <c r="L3212" s="456" t="e">
        <f>IF(K3212=0,#REF!,0)</f>
        <v>#REF!</v>
      </c>
    </row>
    <row r="3213" spans="1:12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6"/>
      <c r="L3213" s="456" t="e">
        <f>IF(K3213=0,#REF!,0)</f>
        <v>#REF!</v>
      </c>
    </row>
    <row r="3214" spans="1:12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6"/>
      <c r="L3214" s="456" t="e">
        <f>IF(K3214=0,#REF!,0)</f>
        <v>#REF!</v>
      </c>
    </row>
    <row r="3215" spans="1:12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6"/>
      <c r="L3215" s="456" t="e">
        <f>IF(K3215=0,#REF!,0)</f>
        <v>#REF!</v>
      </c>
    </row>
    <row r="3216" spans="1:12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6"/>
      <c r="L3216" s="456" t="e">
        <f>IF(K3216=0,#REF!,0)</f>
        <v>#REF!</v>
      </c>
    </row>
    <row r="3217" spans="1:12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6"/>
      <c r="L3217" s="456" t="e">
        <f>IF(K3217=0,#REF!,0)</f>
        <v>#REF!</v>
      </c>
    </row>
    <row r="3218" spans="1:12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6"/>
      <c r="L3218" s="456" t="e">
        <f>IF(K3218=0,#REF!,0)</f>
        <v>#REF!</v>
      </c>
    </row>
    <row r="3219" spans="1:12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6"/>
      <c r="L3219" s="456" t="e">
        <f>IF(K3219=0,#REF!,0)</f>
        <v>#REF!</v>
      </c>
    </row>
    <row r="3220" spans="1:12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6"/>
      <c r="L3220" s="456" t="e">
        <f>IF(K3220=0,#REF!,0)</f>
        <v>#REF!</v>
      </c>
    </row>
    <row r="3221" spans="1:12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6"/>
      <c r="L3221" s="456" t="e">
        <f>IF(K3221=0,#REF!,0)</f>
        <v>#REF!</v>
      </c>
    </row>
    <row r="3222" spans="1:12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6"/>
      <c r="L3222" s="456" t="e">
        <f>IF(K3222=0,#REF!,0)</f>
        <v>#REF!</v>
      </c>
    </row>
    <row r="3223" spans="1:12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6"/>
      <c r="L3223" s="456" t="e">
        <f>IF(K3223=0,#REF!,0)</f>
        <v>#REF!</v>
      </c>
    </row>
    <row r="3224" spans="1:12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6"/>
      <c r="L3224" s="456" t="e">
        <f>IF(K3224=0,#REF!,0)</f>
        <v>#REF!</v>
      </c>
    </row>
    <row r="3225" spans="1:12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6"/>
      <c r="L3225" s="456" t="e">
        <f>IF(K3225=0,#REF!,0)</f>
        <v>#REF!</v>
      </c>
    </row>
    <row r="3226" spans="1:12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6"/>
      <c r="L3226" s="456" t="e">
        <f>IF(K3226=0,#REF!,0)</f>
        <v>#REF!</v>
      </c>
    </row>
    <row r="3227" spans="1:12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6"/>
      <c r="L3227" s="456" t="e">
        <f>IF(K3227=0,#REF!,0)</f>
        <v>#REF!</v>
      </c>
    </row>
    <row r="3228" spans="1:12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6">
        <v>6971.0672278730799</v>
      </c>
      <c r="L3228" s="456">
        <f>IF(K3228=0,#REF!,0)</f>
        <v>0</v>
      </c>
    </row>
    <row r="3229" spans="1:12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6">
        <v>18186.621028357004</v>
      </c>
      <c r="L3229" s="456">
        <f>IF(K3229=0,#REF!,0)</f>
        <v>0</v>
      </c>
    </row>
    <row r="3230" spans="1:12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6">
        <v>22811.747803444392</v>
      </c>
      <c r="L3230" s="456">
        <f>IF(K3230=0,#REF!,0)</f>
        <v>0</v>
      </c>
    </row>
    <row r="3231" spans="1:12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6">
        <v>6853.3782142000946</v>
      </c>
      <c r="L3231" s="456">
        <f>IF(K3231=0,#REF!,0)</f>
        <v>0</v>
      </c>
    </row>
    <row r="3232" spans="1:12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6">
        <v>23947.800842073077</v>
      </c>
      <c r="L3232" s="456">
        <f>IF(K3232=0,#REF!,0)</f>
        <v>0</v>
      </c>
    </row>
    <row r="3233" spans="1:12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6"/>
      <c r="L3233" s="456" t="e">
        <f>IF(K3233=0,#REF!,0)</f>
        <v>#REF!</v>
      </c>
    </row>
    <row r="3234" spans="1:12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6"/>
      <c r="L3234" s="456" t="e">
        <f>IF(K3234=0,#REF!,0)</f>
        <v>#REF!</v>
      </c>
    </row>
    <row r="3235" spans="1:12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6"/>
      <c r="L3235" s="456" t="e">
        <f>IF(K3235=0,#REF!,0)</f>
        <v>#REF!</v>
      </c>
    </row>
    <row r="3236" spans="1:12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6"/>
      <c r="L3236" s="456" t="e">
        <f>IF(K3236=0,#REF!,0)</f>
        <v>#REF!</v>
      </c>
    </row>
    <row r="3237" spans="1:12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6"/>
      <c r="L3237" s="456" t="e">
        <f>IF(K3237=0,#REF!,0)</f>
        <v>#REF!</v>
      </c>
    </row>
    <row r="3238" spans="1:12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6"/>
      <c r="L3238" s="456" t="e">
        <f>IF(K3238=0,#REF!,0)</f>
        <v>#REF!</v>
      </c>
    </row>
    <row r="3239" spans="1:12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6"/>
      <c r="L3239" s="456" t="e">
        <f>IF(K3239=0,#REF!,0)</f>
        <v>#REF!</v>
      </c>
    </row>
    <row r="3240" spans="1:12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6"/>
      <c r="L3240" s="456" t="e">
        <f>IF(K3240=0,#REF!,0)</f>
        <v>#REF!</v>
      </c>
    </row>
    <row r="3241" spans="1:12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6"/>
      <c r="L3241" s="456" t="e">
        <f>IF(K3241=0,#REF!,0)</f>
        <v>#REF!</v>
      </c>
    </row>
    <row r="3242" spans="1:12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6"/>
      <c r="L3242" s="456" t="e">
        <f>IF(K3242=0,#REF!,0)</f>
        <v>#REF!</v>
      </c>
    </row>
    <row r="3243" spans="1:12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6"/>
      <c r="L3243" s="456" t="e">
        <f>IF(K3243=0,#REF!,0)</f>
        <v>#REF!</v>
      </c>
    </row>
    <row r="3244" spans="1:12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6"/>
      <c r="L3244" s="456" t="e">
        <f>IF(K3244=0,#REF!,0)</f>
        <v>#REF!</v>
      </c>
    </row>
    <row r="3245" spans="1:12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6"/>
      <c r="L3245" s="456" t="e">
        <f>IF(K3245=0,#REF!,0)</f>
        <v>#REF!</v>
      </c>
    </row>
    <row r="3246" spans="1:12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6"/>
      <c r="L3246" s="456" t="e">
        <f>IF(K3246=0,#REF!,0)</f>
        <v>#REF!</v>
      </c>
    </row>
    <row r="3247" spans="1:12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6"/>
      <c r="L3247" s="456" t="e">
        <f>IF(K3247=0,#REF!,0)</f>
        <v>#REF!</v>
      </c>
    </row>
    <row r="3248" spans="1:12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6"/>
      <c r="L3248" s="456" t="e">
        <f>IF(K3248=0,#REF!,0)</f>
        <v>#REF!</v>
      </c>
    </row>
    <row r="3249" spans="1:12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6"/>
      <c r="L3249" s="456" t="e">
        <f>IF(K3249=0,#REF!,0)</f>
        <v>#REF!</v>
      </c>
    </row>
    <row r="3250" spans="1:12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6"/>
      <c r="L3250" s="456" t="e">
        <f>IF(K3250=0,#REF!,0)</f>
        <v>#REF!</v>
      </c>
    </row>
    <row r="3251" spans="1:12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6"/>
      <c r="L3251" s="456" t="e">
        <f>IF(K3251=0,#REF!,0)</f>
        <v>#REF!</v>
      </c>
    </row>
    <row r="3252" spans="1:12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6"/>
      <c r="L3252" s="456" t="e">
        <f>IF(K3252=0,#REF!,0)</f>
        <v>#REF!</v>
      </c>
    </row>
    <row r="3253" spans="1:12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6">
        <v>13288.334650986299</v>
      </c>
      <c r="L3253" s="456">
        <f>IF(K3253=0,#REF!,0)</f>
        <v>0</v>
      </c>
    </row>
    <row r="3254" spans="1:12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6">
        <v>9122.1665062194606</v>
      </c>
      <c r="L3254" s="456">
        <f>IF(K3254=0,#REF!,0)</f>
        <v>0</v>
      </c>
    </row>
    <row r="3255" spans="1:12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6">
        <v>10001.162182349197</v>
      </c>
      <c r="L3255" s="456">
        <f>IF(K3255=0,#REF!,0)</f>
        <v>0</v>
      </c>
    </row>
    <row r="3256" spans="1:12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6">
        <v>10342.817249682879</v>
      </c>
      <c r="L3256" s="456">
        <f>IF(K3256=0,#REF!,0)</f>
        <v>0</v>
      </c>
    </row>
    <row r="3257" spans="1:12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6"/>
      <c r="L3257" s="456" t="e">
        <f>IF(K3257=0,#REF!,0)</f>
        <v>#REF!</v>
      </c>
    </row>
    <row r="3258" spans="1:12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6"/>
      <c r="L3258" s="456" t="e">
        <f>IF(K3258=0,#REF!,0)</f>
        <v>#REF!</v>
      </c>
    </row>
    <row r="3259" spans="1:12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6"/>
      <c r="L3259" s="456" t="e">
        <f>IF(K3259=0,#REF!,0)</f>
        <v>#REF!</v>
      </c>
    </row>
    <row r="3260" spans="1:12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6"/>
      <c r="L3260" s="456" t="e">
        <f>IF(K3260=0,#REF!,0)</f>
        <v>#REF!</v>
      </c>
    </row>
    <row r="3261" spans="1:12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6"/>
      <c r="L3261" s="456" t="e">
        <f>IF(K3261=0,#REF!,0)</f>
        <v>#REF!</v>
      </c>
    </row>
    <row r="3262" spans="1:12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6"/>
      <c r="L3262" s="456" t="e">
        <f>IF(K3262=0,#REF!,0)</f>
        <v>#REF!</v>
      </c>
    </row>
    <row r="3263" spans="1:12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6"/>
      <c r="L3263" s="456" t="e">
        <f>IF(K3263=0,#REF!,0)</f>
        <v>#REF!</v>
      </c>
    </row>
    <row r="3264" spans="1:12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6"/>
      <c r="L3264" s="456" t="e">
        <f>IF(K3264=0,#REF!,0)</f>
        <v>#REF!</v>
      </c>
    </row>
    <row r="3265" spans="1:12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6"/>
      <c r="L3265" s="456" t="e">
        <f>IF(K3265=0,#REF!,0)</f>
        <v>#REF!</v>
      </c>
    </row>
    <row r="3266" spans="1:12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6"/>
      <c r="L3266" s="456" t="e">
        <f>IF(K3266=0,#REF!,0)</f>
        <v>#REF!</v>
      </c>
    </row>
    <row r="3267" spans="1:12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6"/>
      <c r="L3267" s="456" t="e">
        <f>IF(K3267=0,#REF!,0)</f>
        <v>#REF!</v>
      </c>
    </row>
    <row r="3268" spans="1:12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6"/>
      <c r="L3268" s="456" t="e">
        <f>IF(K3268=0,#REF!,0)</f>
        <v>#REF!</v>
      </c>
    </row>
    <row r="3269" spans="1:12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6"/>
      <c r="L3269" s="456" t="e">
        <f>IF(K3269=0,#REF!,0)</f>
        <v>#REF!</v>
      </c>
    </row>
    <row r="3270" spans="1:12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6"/>
      <c r="L3270" s="456" t="e">
        <f>IF(K3270=0,#REF!,0)</f>
        <v>#REF!</v>
      </c>
    </row>
    <row r="3271" spans="1:12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6"/>
      <c r="L3271" s="456" t="e">
        <f>IF(K3271=0,#REF!,0)</f>
        <v>#REF!</v>
      </c>
    </row>
    <row r="3272" spans="1:12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6"/>
      <c r="L3272" s="456" t="e">
        <f>IF(K3272=0,#REF!,0)</f>
        <v>#REF!</v>
      </c>
    </row>
    <row r="3273" spans="1:12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6"/>
      <c r="L3273" s="456" t="e">
        <f>IF(K3273=0,#REF!,0)</f>
        <v>#REF!</v>
      </c>
    </row>
    <row r="3274" spans="1:12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6"/>
      <c r="L3274" s="456" t="e">
        <f>IF(K3274=0,#REF!,0)</f>
        <v>#REF!</v>
      </c>
    </row>
    <row r="3275" spans="1:12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6"/>
      <c r="L3275" s="456" t="e">
        <f>IF(K3275=0,#REF!,0)</f>
        <v>#REF!</v>
      </c>
    </row>
    <row r="3276" spans="1:12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6">
        <v>13009.136096231694</v>
      </c>
      <c r="L3276" s="456">
        <f>IF(K3276=0,#REF!,0)</f>
        <v>0</v>
      </c>
    </row>
    <row r="3277" spans="1:12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6">
        <v>24365.347748782689</v>
      </c>
      <c r="L3277" s="456">
        <f>IF(K3277=0,#REF!,0)</f>
        <v>0</v>
      </c>
    </row>
    <row r="3278" spans="1:12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6">
        <v>23919.795636590075</v>
      </c>
      <c r="L3278" s="456">
        <f>IF(K3278=0,#REF!,0)</f>
        <v>0</v>
      </c>
    </row>
    <row r="3279" spans="1:12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6">
        <v>13849.383164357323</v>
      </c>
      <c r="L3279" s="456">
        <f>IF(K3279=0,#REF!,0)</f>
        <v>0</v>
      </c>
    </row>
    <row r="3280" spans="1:12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6">
        <v>20412.722969188595</v>
      </c>
      <c r="L3280" s="456">
        <f>IF(K3280=0,#REF!,0)</f>
        <v>0</v>
      </c>
    </row>
    <row r="3281" spans="1:12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6"/>
      <c r="L3281" s="456" t="e">
        <f>IF(K3281=0,#REF!,0)</f>
        <v>#REF!</v>
      </c>
    </row>
    <row r="3282" spans="1:12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6"/>
      <c r="L3282" s="456" t="e">
        <f>IF(K3282=0,#REF!,0)</f>
        <v>#REF!</v>
      </c>
    </row>
    <row r="3283" spans="1:12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6"/>
      <c r="L3283" s="456" t="e">
        <f>IF(K3283=0,#REF!,0)</f>
        <v>#REF!</v>
      </c>
    </row>
    <row r="3284" spans="1:12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6"/>
      <c r="L3284" s="456" t="e">
        <f>IF(K3284=0,#REF!,0)</f>
        <v>#REF!</v>
      </c>
    </row>
    <row r="3285" spans="1:12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6"/>
      <c r="L3285" s="456" t="e">
        <f>IF(K3285=0,#REF!,0)</f>
        <v>#REF!</v>
      </c>
    </row>
    <row r="3286" spans="1:12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6"/>
      <c r="L3286" s="456" t="e">
        <f>IF(K3286=0,#REF!,0)</f>
        <v>#REF!</v>
      </c>
    </row>
    <row r="3287" spans="1:12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6"/>
      <c r="L3287" s="456" t="e">
        <f>IF(K3287=0,#REF!,0)</f>
        <v>#REF!</v>
      </c>
    </row>
    <row r="3288" spans="1:12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6"/>
      <c r="L3288" s="456" t="e">
        <f>IF(K3288=0,#REF!,0)</f>
        <v>#REF!</v>
      </c>
    </row>
    <row r="3289" spans="1:12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6"/>
      <c r="L3289" s="456" t="e">
        <f>IF(K3289=0,#REF!,0)</f>
        <v>#REF!</v>
      </c>
    </row>
    <row r="3290" spans="1:12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6"/>
      <c r="L3290" s="456" t="e">
        <f>IF(K3290=0,#REF!,0)</f>
        <v>#REF!</v>
      </c>
    </row>
    <row r="3291" spans="1:12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6"/>
      <c r="L3291" s="456" t="e">
        <f>IF(K3291=0,#REF!,0)</f>
        <v>#REF!</v>
      </c>
    </row>
    <row r="3292" spans="1:12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6"/>
      <c r="L3292" s="456" t="e">
        <f>IF(K3292=0,#REF!,0)</f>
        <v>#REF!</v>
      </c>
    </row>
    <row r="3293" spans="1:12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6"/>
      <c r="L3293" s="456" t="e">
        <f>IF(K3293=0,#REF!,0)</f>
        <v>#REF!</v>
      </c>
    </row>
    <row r="3294" spans="1:12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6"/>
      <c r="L3294" s="456" t="e">
        <f>IF(K3294=0,#REF!,0)</f>
        <v>#REF!</v>
      </c>
    </row>
    <row r="3295" spans="1:12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6"/>
      <c r="L3295" s="456" t="e">
        <f>IF(K3295=0,#REF!,0)</f>
        <v>#REF!</v>
      </c>
    </row>
    <row r="3296" spans="1:12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6"/>
      <c r="L3296" s="456" t="e">
        <f>IF(K3296=0,#REF!,0)</f>
        <v>#REF!</v>
      </c>
    </row>
    <row r="3297" spans="1:12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6"/>
      <c r="L3297" s="456" t="e">
        <f>IF(K3297=0,#REF!,0)</f>
        <v>#REF!</v>
      </c>
    </row>
    <row r="3298" spans="1:12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6"/>
      <c r="L3298" s="456" t="e">
        <f>IF(K3298=0,#REF!,0)</f>
        <v>#REF!</v>
      </c>
    </row>
    <row r="3299" spans="1:12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6"/>
      <c r="L3299" s="456" t="e">
        <f>IF(K3299=0,#REF!,0)</f>
        <v>#REF!</v>
      </c>
    </row>
    <row r="3300" spans="1:12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6">
        <v>11909.867084125879</v>
      </c>
      <c r="L3300" s="456">
        <f>IF(K3300=0,#REF!,0)</f>
        <v>0</v>
      </c>
    </row>
    <row r="3301" spans="1:12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6">
        <v>30290.505000597728</v>
      </c>
      <c r="L3301" s="456">
        <f>IF(K3301=0,#REF!,0)</f>
        <v>0</v>
      </c>
    </row>
    <row r="3302" spans="1:12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6">
        <v>30735.106806169242</v>
      </c>
      <c r="L3302" s="456">
        <f>IF(K3302=0,#REF!,0)</f>
        <v>0</v>
      </c>
    </row>
    <row r="3303" spans="1:12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6">
        <v>19813.329787762152</v>
      </c>
      <c r="L3303" s="456">
        <f>IF(K3303=0,#REF!,0)</f>
        <v>0</v>
      </c>
    </row>
    <row r="3304" spans="1:12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6">
        <v>25890.072460602169</v>
      </c>
      <c r="L3304" s="456">
        <f>IF(K3304=0,#REF!,0)</f>
        <v>0</v>
      </c>
    </row>
    <row r="3305" spans="1:12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6">
        <v>11024.748998216086</v>
      </c>
      <c r="L3305" s="456">
        <f>IF(K3305=0,#REF!,0)</f>
        <v>0</v>
      </c>
    </row>
    <row r="3306" spans="1:12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6">
        <v>4269.0456198635748</v>
      </c>
      <c r="L3306" s="456">
        <f>IF(K3306=0,#REF!,0)</f>
        <v>0</v>
      </c>
    </row>
    <row r="3307" spans="1:12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6"/>
      <c r="L3307" s="456" t="e">
        <f>IF(K3307=0,#REF!,0)</f>
        <v>#REF!</v>
      </c>
    </row>
    <row r="3308" spans="1:12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6"/>
      <c r="L3308" s="456" t="e">
        <f>IF(K3308=0,#REF!,0)</f>
        <v>#REF!</v>
      </c>
    </row>
    <row r="3309" spans="1:12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6"/>
      <c r="L3309" s="456" t="e">
        <f>IF(K3309=0,#REF!,0)</f>
        <v>#REF!</v>
      </c>
    </row>
    <row r="3310" spans="1:12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6"/>
      <c r="L3310" s="456" t="e">
        <f>IF(K3310=0,#REF!,0)</f>
        <v>#REF!</v>
      </c>
    </row>
    <row r="3311" spans="1:12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6"/>
      <c r="L3311" s="456" t="e">
        <f>IF(K3311=0,#REF!,0)</f>
        <v>#REF!</v>
      </c>
    </row>
    <row r="3312" spans="1:12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6"/>
      <c r="L3312" s="456" t="e">
        <f>IF(K3312=0,#REF!,0)</f>
        <v>#REF!</v>
      </c>
    </row>
    <row r="3313" spans="1:12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6"/>
      <c r="L3313" s="456" t="e">
        <f>IF(K3313=0,#REF!,0)</f>
        <v>#REF!</v>
      </c>
    </row>
    <row r="3314" spans="1:12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6"/>
      <c r="L3314" s="456" t="e">
        <f>IF(K3314=0,#REF!,0)</f>
        <v>#REF!</v>
      </c>
    </row>
    <row r="3315" spans="1:12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6"/>
      <c r="L3315" s="456" t="e">
        <f>IF(K3315=0,#REF!,0)</f>
        <v>#REF!</v>
      </c>
    </row>
    <row r="3316" spans="1:12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6"/>
      <c r="L3316" s="456" t="e">
        <f>IF(K3316=0,#REF!,0)</f>
        <v>#REF!</v>
      </c>
    </row>
    <row r="3317" spans="1:12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6"/>
      <c r="L3317" s="456" t="e">
        <f>IF(K3317=0,#REF!,0)</f>
        <v>#REF!</v>
      </c>
    </row>
    <row r="3318" spans="1:12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6"/>
      <c r="L3318" s="456" t="e">
        <f>IF(K3318=0,#REF!,0)</f>
        <v>#REF!</v>
      </c>
    </row>
    <row r="3319" spans="1:12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6"/>
      <c r="L3319" s="456" t="e">
        <f>IF(K3319=0,#REF!,0)</f>
        <v>#REF!</v>
      </c>
    </row>
    <row r="3320" spans="1:12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6"/>
      <c r="L3320" s="456" t="e">
        <f>IF(K3320=0,#REF!,0)</f>
        <v>#REF!</v>
      </c>
    </row>
    <row r="3321" spans="1:12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6"/>
      <c r="L3321" s="456" t="e">
        <f>IF(K3321=0,#REF!,0)</f>
        <v>#REF!</v>
      </c>
    </row>
    <row r="3322" spans="1:12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6"/>
      <c r="L3322" s="456" t="e">
        <f>IF(K3322=0,#REF!,0)</f>
        <v>#REF!</v>
      </c>
    </row>
    <row r="3323" spans="1:12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6"/>
      <c r="L3323" s="456" t="e">
        <f>IF(K3323=0,#REF!,0)</f>
        <v>#REF!</v>
      </c>
    </row>
    <row r="3324" spans="1:12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6">
        <v>16675.477849580177</v>
      </c>
      <c r="L3324" s="456">
        <f>IF(K3324=0,#REF!,0)</f>
        <v>0</v>
      </c>
    </row>
    <row r="3325" spans="1:12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6">
        <v>29916.984898431288</v>
      </c>
      <c r="L3325" s="456">
        <f>IF(K3325=0,#REF!,0)</f>
        <v>0</v>
      </c>
    </row>
    <row r="3326" spans="1:12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6">
        <v>35977.687456113381</v>
      </c>
      <c r="L3326" s="456">
        <f>IF(K3326=0,#REF!,0)</f>
        <v>0</v>
      </c>
    </row>
    <row r="3327" spans="1:12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6">
        <v>21693.278458054476</v>
      </c>
      <c r="L3327" s="456">
        <f>IF(K3327=0,#REF!,0)</f>
        <v>0</v>
      </c>
    </row>
    <row r="3328" spans="1:12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6">
        <v>32235.329608642998</v>
      </c>
      <c r="L3328" s="456">
        <f>IF(K3328=0,#REF!,0)</f>
        <v>0</v>
      </c>
    </row>
    <row r="3329" spans="1:12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6">
        <v>23055.754010049684</v>
      </c>
      <c r="L3329" s="456">
        <f>IF(K3329=0,#REF!,0)</f>
        <v>0</v>
      </c>
    </row>
    <row r="3330" spans="1:12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6">
        <v>10194.287728904515</v>
      </c>
      <c r="L3330" s="456">
        <f>IF(K3330=0,#REF!,0)</f>
        <v>0</v>
      </c>
    </row>
    <row r="3331" spans="1:12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6"/>
      <c r="L3331" s="456" t="e">
        <f>IF(K3331=0,#REF!,0)</f>
        <v>#REF!</v>
      </c>
    </row>
    <row r="3332" spans="1:12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6"/>
      <c r="L3332" s="456" t="e">
        <f>IF(K3332=0,#REF!,0)</f>
        <v>#REF!</v>
      </c>
    </row>
    <row r="3333" spans="1:12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6"/>
      <c r="L3333" s="456" t="e">
        <f>IF(K3333=0,#REF!,0)</f>
        <v>#REF!</v>
      </c>
    </row>
    <row r="3334" spans="1:12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6"/>
      <c r="L3334" s="456" t="e">
        <f>IF(K3334=0,#REF!,0)</f>
        <v>#REF!</v>
      </c>
    </row>
    <row r="3335" spans="1:12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6"/>
      <c r="L3335" s="456" t="e">
        <f>IF(K3335=0,#REF!,0)</f>
        <v>#REF!</v>
      </c>
    </row>
    <row r="3336" spans="1:12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6"/>
      <c r="L3336" s="456" t="e">
        <f>IF(K3336=0,#REF!,0)</f>
        <v>#REF!</v>
      </c>
    </row>
    <row r="3337" spans="1:12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6"/>
      <c r="L3337" s="456" t="e">
        <f>IF(K3337=0,#REF!,0)</f>
        <v>#REF!</v>
      </c>
    </row>
    <row r="3338" spans="1:12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6"/>
      <c r="L3338" s="456" t="e">
        <f>IF(K3338=0,#REF!,0)</f>
        <v>#REF!</v>
      </c>
    </row>
    <row r="3339" spans="1:12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6"/>
      <c r="L3339" s="456" t="e">
        <f>IF(K3339=0,#REF!,0)</f>
        <v>#REF!</v>
      </c>
    </row>
    <row r="3340" spans="1:12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6"/>
      <c r="L3340" s="456" t="e">
        <f>IF(K3340=0,#REF!,0)</f>
        <v>#REF!</v>
      </c>
    </row>
    <row r="3341" spans="1:12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6"/>
      <c r="L3341" s="456" t="e">
        <f>IF(K3341=0,#REF!,0)</f>
        <v>#REF!</v>
      </c>
    </row>
    <row r="3342" spans="1:12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6"/>
      <c r="L3342" s="456" t="e">
        <f>IF(K3342=0,#REF!,0)</f>
        <v>#REF!</v>
      </c>
    </row>
    <row r="3343" spans="1:12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6"/>
      <c r="L3343" s="456" t="e">
        <f>IF(K3343=0,#REF!,0)</f>
        <v>#REF!</v>
      </c>
    </row>
    <row r="3344" spans="1:12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6"/>
      <c r="L3344" s="456" t="e">
        <f>IF(K3344=0,#REF!,0)</f>
        <v>#REF!</v>
      </c>
    </row>
    <row r="3345" spans="1:12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6"/>
      <c r="L3345" s="456" t="e">
        <f>IF(K3345=0,#REF!,0)</f>
        <v>#REF!</v>
      </c>
    </row>
    <row r="3346" spans="1:12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6"/>
      <c r="L3346" s="456" t="e">
        <f>IF(K3346=0,#REF!,0)</f>
        <v>#REF!</v>
      </c>
    </row>
    <row r="3347" spans="1:12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6"/>
      <c r="L3347" s="456" t="e">
        <f>IF(K3347=0,#REF!,0)</f>
        <v>#REF!</v>
      </c>
    </row>
    <row r="3348" spans="1:12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6">
        <v>5418.8631700516289</v>
      </c>
      <c r="L3348" s="456">
        <f>IF(K3348=0,#REF!,0)</f>
        <v>0</v>
      </c>
    </row>
    <row r="3349" spans="1:12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6">
        <v>18282.47107125169</v>
      </c>
      <c r="L3349" s="456">
        <f>IF(K3349=0,#REF!,0)</f>
        <v>0</v>
      </c>
    </row>
    <row r="3350" spans="1:12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6">
        <v>18060.302372345905</v>
      </c>
      <c r="L3350" s="456">
        <f>IF(K3350=0,#REF!,0)</f>
        <v>0</v>
      </c>
    </row>
    <row r="3351" spans="1:12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6">
        <v>9066.1023024111073</v>
      </c>
      <c r="L3351" s="456">
        <f>IF(K3351=0,#REF!,0)</f>
        <v>0</v>
      </c>
    </row>
    <row r="3352" spans="1:12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6">
        <v>23849.477853448552</v>
      </c>
      <c r="L3352" s="456">
        <f>IF(K3352=0,#REF!,0)</f>
        <v>0</v>
      </c>
    </row>
    <row r="3353" spans="1:12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6">
        <v>9360.4049243183472</v>
      </c>
      <c r="L3353" s="456">
        <f>IF(K3353=0,#REF!,0)</f>
        <v>0</v>
      </c>
    </row>
    <row r="3354" spans="1:12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6"/>
      <c r="L3354" s="456" t="e">
        <f>IF(K3354=0,#REF!,0)</f>
        <v>#REF!</v>
      </c>
    </row>
    <row r="3355" spans="1:12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6"/>
      <c r="L3355" s="456" t="e">
        <f>IF(K3355=0,#REF!,0)</f>
        <v>#REF!</v>
      </c>
    </row>
    <row r="3356" spans="1:12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6"/>
      <c r="L3356" s="456" t="e">
        <f>IF(K3356=0,#REF!,0)</f>
        <v>#REF!</v>
      </c>
    </row>
    <row r="3357" spans="1:12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6"/>
      <c r="L3357" s="456" t="e">
        <f>IF(K3357=0,#REF!,0)</f>
        <v>#REF!</v>
      </c>
    </row>
    <row r="3358" spans="1:12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6"/>
      <c r="L3358" s="456" t="e">
        <f>IF(K3358=0,#REF!,0)</f>
        <v>#REF!</v>
      </c>
    </row>
    <row r="3359" spans="1:12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6"/>
      <c r="L3359" s="456" t="e">
        <f>IF(K3359=0,#REF!,0)</f>
        <v>#REF!</v>
      </c>
    </row>
    <row r="3360" spans="1:12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6"/>
      <c r="L3360" s="456" t="e">
        <f>IF(K3360=0,#REF!,0)</f>
        <v>#REF!</v>
      </c>
    </row>
    <row r="3361" spans="1:12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6"/>
      <c r="L3361" s="456" t="e">
        <f>IF(K3361=0,#REF!,0)</f>
        <v>#REF!</v>
      </c>
    </row>
    <row r="3362" spans="1:12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6"/>
      <c r="L3362" s="456" t="e">
        <f>IF(K3362=0,#REF!,0)</f>
        <v>#REF!</v>
      </c>
    </row>
    <row r="3363" spans="1:12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6"/>
      <c r="L3363" s="456" t="e">
        <f>IF(K3363=0,#REF!,0)</f>
        <v>#REF!</v>
      </c>
    </row>
    <row r="3364" spans="1:12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6"/>
      <c r="L3364" s="456" t="e">
        <f>IF(K3364=0,#REF!,0)</f>
        <v>#REF!</v>
      </c>
    </row>
    <row r="3365" spans="1:12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6"/>
      <c r="L3365" s="456" t="e">
        <f>IF(K3365=0,#REF!,0)</f>
        <v>#REF!</v>
      </c>
    </row>
    <row r="3366" spans="1:12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6"/>
      <c r="L3366" s="456" t="e">
        <f>IF(K3366=0,#REF!,0)</f>
        <v>#REF!</v>
      </c>
    </row>
    <row r="3367" spans="1:12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6"/>
      <c r="L3367" s="456" t="e">
        <f>IF(K3367=0,#REF!,0)</f>
        <v>#REF!</v>
      </c>
    </row>
    <row r="3368" spans="1:12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6"/>
      <c r="L3368" s="456" t="e">
        <f>IF(K3368=0,#REF!,0)</f>
        <v>#REF!</v>
      </c>
    </row>
    <row r="3369" spans="1:12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6"/>
      <c r="L3369" s="456" t="e">
        <f>IF(K3369=0,#REF!,0)</f>
        <v>#REF!</v>
      </c>
    </row>
    <row r="3370" spans="1:12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6"/>
      <c r="L3370" s="456" t="e">
        <f>IF(K3370=0,#REF!,0)</f>
        <v>#REF!</v>
      </c>
    </row>
    <row r="3371" spans="1:12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6"/>
      <c r="L3371" s="456" t="e">
        <f>IF(K3371=0,#REF!,0)</f>
        <v>#REF!</v>
      </c>
    </row>
    <row r="3372" spans="1:12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6">
        <v>9251.6405133572207</v>
      </c>
      <c r="L3372" s="456">
        <f>IF(K3372=0,#REF!,0)</f>
        <v>0</v>
      </c>
    </row>
    <row r="3373" spans="1:12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6">
        <v>20802.200593633046</v>
      </c>
      <c r="L3373" s="456">
        <f>IF(K3373=0,#REF!,0)</f>
        <v>0</v>
      </c>
    </row>
    <row r="3374" spans="1:12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6">
        <v>23288.232397549218</v>
      </c>
      <c r="L3374" s="456">
        <f>IF(K3374=0,#REF!,0)</f>
        <v>0</v>
      </c>
    </row>
    <row r="3375" spans="1:12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6">
        <v>12510.11107005974</v>
      </c>
      <c r="L3375" s="456">
        <f>IF(K3375=0,#REF!,0)</f>
        <v>0</v>
      </c>
    </row>
    <row r="3376" spans="1:12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6">
        <v>30432.834962983157</v>
      </c>
      <c r="L3376" s="456">
        <f>IF(K3376=0,#REF!,0)</f>
        <v>0</v>
      </c>
    </row>
    <row r="3377" spans="1:12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6">
        <v>22478.097022658869</v>
      </c>
      <c r="L3377" s="456">
        <f>IF(K3377=0,#REF!,0)</f>
        <v>0</v>
      </c>
    </row>
    <row r="3378" spans="1:12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6">
        <v>7082.3673461412964</v>
      </c>
      <c r="L3378" s="456">
        <f>IF(K3378=0,#REF!,0)</f>
        <v>0</v>
      </c>
    </row>
    <row r="3379" spans="1:12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6"/>
      <c r="L3379" s="456" t="e">
        <f>IF(K3379=0,#REF!,0)</f>
        <v>#REF!</v>
      </c>
    </row>
    <row r="3380" spans="1:12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6"/>
      <c r="L3380" s="456" t="e">
        <f>IF(K3380=0,#REF!,0)</f>
        <v>#REF!</v>
      </c>
    </row>
    <row r="3381" spans="1:12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6"/>
      <c r="L3381" s="456" t="e">
        <f>IF(K3381=0,#REF!,0)</f>
        <v>#REF!</v>
      </c>
    </row>
    <row r="3382" spans="1:12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6"/>
      <c r="L3382" s="456" t="e">
        <f>IF(K3382=0,#REF!,0)</f>
        <v>#REF!</v>
      </c>
    </row>
    <row r="3383" spans="1:12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6"/>
      <c r="L3383" s="456" t="e">
        <f>IF(K3383=0,#REF!,0)</f>
        <v>#REF!</v>
      </c>
    </row>
    <row r="3384" spans="1:12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6"/>
      <c r="L3384" s="456" t="e">
        <f>IF(K3384=0,#REF!,0)</f>
        <v>#REF!</v>
      </c>
    </row>
    <row r="3385" spans="1:12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6"/>
      <c r="L3385" s="456" t="e">
        <f>IF(K3385=0,#REF!,0)</f>
        <v>#REF!</v>
      </c>
    </row>
    <row r="3386" spans="1:12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6"/>
      <c r="L3386" s="456" t="e">
        <f>IF(K3386=0,#REF!,0)</f>
        <v>#REF!</v>
      </c>
    </row>
    <row r="3387" spans="1:12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6"/>
      <c r="L3387" s="456" t="e">
        <f>IF(K3387=0,#REF!,0)</f>
        <v>#REF!</v>
      </c>
    </row>
    <row r="3388" spans="1:12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6"/>
      <c r="L3388" s="456" t="e">
        <f>IF(K3388=0,#REF!,0)</f>
        <v>#REF!</v>
      </c>
    </row>
    <row r="3389" spans="1:12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6"/>
      <c r="L3389" s="456" t="e">
        <f>IF(K3389=0,#REF!,0)</f>
        <v>#REF!</v>
      </c>
    </row>
    <row r="3390" spans="1:12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6"/>
      <c r="L3390" s="456" t="e">
        <f>IF(K3390=0,#REF!,0)</f>
        <v>#REF!</v>
      </c>
    </row>
    <row r="3391" spans="1:12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6"/>
      <c r="L3391" s="456" t="e">
        <f>IF(K3391=0,#REF!,0)</f>
        <v>#REF!</v>
      </c>
    </row>
    <row r="3392" spans="1:12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6"/>
      <c r="L3392" s="456" t="e">
        <f>IF(K3392=0,#REF!,0)</f>
        <v>#REF!</v>
      </c>
    </row>
    <row r="3393" spans="1:12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6"/>
      <c r="L3393" s="456" t="e">
        <f>IF(K3393=0,#REF!,0)</f>
        <v>#REF!</v>
      </c>
    </row>
    <row r="3394" spans="1:12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6"/>
      <c r="L3394" s="456" t="e">
        <f>IF(K3394=0,#REF!,0)</f>
        <v>#REF!</v>
      </c>
    </row>
    <row r="3395" spans="1:12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6"/>
      <c r="L3395" s="456" t="e">
        <f>IF(K3395=0,#REF!,0)</f>
        <v>#REF!</v>
      </c>
    </row>
    <row r="3396" spans="1:12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6">
        <v>14428.152077456065</v>
      </c>
      <c r="L3396" s="456">
        <f>IF(K3396=0,#REF!,0)</f>
        <v>0</v>
      </c>
    </row>
    <row r="3397" spans="1:12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6">
        <v>22478.797346637613</v>
      </c>
      <c r="L3397" s="456">
        <f>IF(K3397=0,#REF!,0)</f>
        <v>0</v>
      </c>
    </row>
    <row r="3398" spans="1:12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6">
        <v>9014.066740624965</v>
      </c>
      <c r="L3398" s="456">
        <f>IF(K3398=0,#REF!,0)</f>
        <v>0</v>
      </c>
    </row>
    <row r="3399" spans="1:12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6">
        <v>29759.592693610874</v>
      </c>
      <c r="L3399" s="456">
        <f>IF(K3399=0,#REF!,0)</f>
        <v>0</v>
      </c>
    </row>
    <row r="3400" spans="1:12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6">
        <v>27249.526911329667</v>
      </c>
      <c r="L3400" s="456">
        <f>IF(K3400=0,#REF!,0)</f>
        <v>0</v>
      </c>
    </row>
    <row r="3401" spans="1:12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6"/>
      <c r="L3401" s="456" t="e">
        <f>IF(K3401=0,#REF!,0)</f>
        <v>#REF!</v>
      </c>
    </row>
    <row r="3402" spans="1:12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6"/>
      <c r="L3402" s="456" t="e">
        <f>IF(K3402=0,#REF!,0)</f>
        <v>#REF!</v>
      </c>
    </row>
    <row r="3403" spans="1:12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6"/>
      <c r="L3403" s="456" t="e">
        <f>IF(K3403=0,#REF!,0)</f>
        <v>#REF!</v>
      </c>
    </row>
    <row r="3404" spans="1:12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6"/>
      <c r="L3404" s="456" t="e">
        <f>IF(K3404=0,#REF!,0)</f>
        <v>#REF!</v>
      </c>
    </row>
    <row r="3405" spans="1:12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6"/>
      <c r="L3405" s="456" t="e">
        <f>IF(K3405=0,#REF!,0)</f>
        <v>#REF!</v>
      </c>
    </row>
    <row r="3406" spans="1:12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6"/>
      <c r="L3406" s="456" t="e">
        <f>IF(K3406=0,#REF!,0)</f>
        <v>#REF!</v>
      </c>
    </row>
    <row r="3407" spans="1:12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6"/>
      <c r="L3407" s="456" t="e">
        <f>IF(K3407=0,#REF!,0)</f>
        <v>#REF!</v>
      </c>
    </row>
    <row r="3408" spans="1:12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6"/>
      <c r="L3408" s="456" t="e">
        <f>IF(K3408=0,#REF!,0)</f>
        <v>#REF!</v>
      </c>
    </row>
    <row r="3409" spans="1:12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6"/>
      <c r="L3409" s="456" t="e">
        <f>IF(K3409=0,#REF!,0)</f>
        <v>#REF!</v>
      </c>
    </row>
    <row r="3410" spans="1:12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6"/>
      <c r="L3410" s="456" t="e">
        <f>IF(K3410=0,#REF!,0)</f>
        <v>#REF!</v>
      </c>
    </row>
    <row r="3411" spans="1:12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6"/>
      <c r="L3411" s="456" t="e">
        <f>IF(K3411=0,#REF!,0)</f>
        <v>#REF!</v>
      </c>
    </row>
    <row r="3412" spans="1:12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6"/>
      <c r="L3412" s="456" t="e">
        <f>IF(K3412=0,#REF!,0)</f>
        <v>#REF!</v>
      </c>
    </row>
    <row r="3413" spans="1:12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6"/>
      <c r="L3413" s="456" t="e">
        <f>IF(K3413=0,#REF!,0)</f>
        <v>#REF!</v>
      </c>
    </row>
    <row r="3414" spans="1:12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6"/>
      <c r="L3414" s="456" t="e">
        <f>IF(K3414=0,#REF!,0)</f>
        <v>#REF!</v>
      </c>
    </row>
    <row r="3415" spans="1:12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6"/>
      <c r="L3415" s="456" t="e">
        <f>IF(K3415=0,#REF!,0)</f>
        <v>#REF!</v>
      </c>
    </row>
    <row r="3416" spans="1:12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6"/>
      <c r="L3416" s="456" t="e">
        <f>IF(K3416=0,#REF!,0)</f>
        <v>#REF!</v>
      </c>
    </row>
    <row r="3417" spans="1:12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6"/>
      <c r="L3417" s="456" t="e">
        <f>IF(K3417=0,#REF!,0)</f>
        <v>#REF!</v>
      </c>
    </row>
    <row r="3418" spans="1:12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6"/>
      <c r="L3418" s="456" t="e">
        <f>IF(K3418=0,#REF!,0)</f>
        <v>#REF!</v>
      </c>
    </row>
    <row r="3419" spans="1:12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6"/>
      <c r="L3419" s="456" t="e">
        <f>IF(K3419=0,#REF!,0)</f>
        <v>#REF!</v>
      </c>
    </row>
    <row r="3420" spans="1:12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6"/>
      <c r="L3420" s="456" t="e">
        <f>IF(K3420=0,#REF!,0)</f>
        <v>#REF!</v>
      </c>
    </row>
    <row r="3421" spans="1:12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6"/>
      <c r="L3421" s="456" t="e">
        <f>IF(K3421=0,#REF!,0)</f>
        <v>#REF!</v>
      </c>
    </row>
    <row r="3422" spans="1:12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6"/>
      <c r="L3422" s="456" t="e">
        <f>IF(K3422=0,#REF!,0)</f>
        <v>#REF!</v>
      </c>
    </row>
    <row r="3423" spans="1:12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6"/>
      <c r="L3423" s="456" t="e">
        <f>IF(K3423=0,#REF!,0)</f>
        <v>#REF!</v>
      </c>
    </row>
    <row r="3424" spans="1:12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6"/>
      <c r="L3424" s="456" t="e">
        <f>IF(K3424=0,#REF!,0)</f>
        <v>#REF!</v>
      </c>
    </row>
    <row r="3425" spans="1:12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6"/>
      <c r="L3425" s="456" t="e">
        <f>IF(K3425=0,#REF!,0)</f>
        <v>#REF!</v>
      </c>
    </row>
    <row r="3426" spans="1:12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6"/>
      <c r="L3426" s="456" t="e">
        <f>IF(K3426=0,#REF!,0)</f>
        <v>#REF!</v>
      </c>
    </row>
    <row r="3427" spans="1:12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6"/>
      <c r="L3427" s="456" t="e">
        <f>IF(K3427=0,#REF!,0)</f>
        <v>#REF!</v>
      </c>
    </row>
    <row r="3428" spans="1:12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6"/>
      <c r="L3428" s="456" t="e">
        <f>IF(K3428=0,#REF!,0)</f>
        <v>#REF!</v>
      </c>
    </row>
    <row r="3429" spans="1:12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6"/>
      <c r="L3429" s="456" t="e">
        <f>IF(K3429=0,#REF!,0)</f>
        <v>#REF!</v>
      </c>
    </row>
    <row r="3430" spans="1:12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6"/>
      <c r="L3430" s="456" t="e">
        <f>IF(K3430=0,#REF!,0)</f>
        <v>#REF!</v>
      </c>
    </row>
    <row r="3431" spans="1:12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6"/>
      <c r="L3431" s="456" t="e">
        <f>IF(K3431=0,#REF!,0)</f>
        <v>#REF!</v>
      </c>
    </row>
    <row r="3432" spans="1:12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6"/>
      <c r="L3432" s="456" t="e">
        <f>IF(K3432=0,#REF!,0)</f>
        <v>#REF!</v>
      </c>
    </row>
    <row r="3433" spans="1:12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6"/>
      <c r="L3433" s="456" t="e">
        <f>IF(K3433=0,#REF!,0)</f>
        <v>#REF!</v>
      </c>
    </row>
    <row r="3434" spans="1:12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6"/>
      <c r="L3434" s="456" t="e">
        <f>IF(K3434=0,#REF!,0)</f>
        <v>#REF!</v>
      </c>
    </row>
    <row r="3435" spans="1:12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6"/>
      <c r="L3435" s="456" t="e">
        <f>IF(K3435=0,#REF!,0)</f>
        <v>#REF!</v>
      </c>
    </row>
    <row r="3436" spans="1:12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6"/>
      <c r="L3436" s="456" t="e">
        <f>IF(K3436=0,#REF!,0)</f>
        <v>#REF!</v>
      </c>
    </row>
    <row r="3437" spans="1:12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6"/>
      <c r="L3437" s="456" t="e">
        <f>IF(K3437=0,#REF!,0)</f>
        <v>#REF!</v>
      </c>
    </row>
    <row r="3438" spans="1:12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6"/>
      <c r="L3438" s="456" t="e">
        <f>IF(K3438=0,#REF!,0)</f>
        <v>#REF!</v>
      </c>
    </row>
    <row r="3439" spans="1:12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6"/>
      <c r="L3439" s="456" t="e">
        <f>IF(K3439=0,#REF!,0)</f>
        <v>#REF!</v>
      </c>
    </row>
    <row r="3440" spans="1:12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6"/>
      <c r="L3440" s="456" t="e">
        <f>IF(K3440=0,#REF!,0)</f>
        <v>#REF!</v>
      </c>
    </row>
    <row r="3441" spans="1:12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6"/>
      <c r="L3441" s="456" t="e">
        <f>IF(K3441=0,#REF!,0)</f>
        <v>#REF!</v>
      </c>
    </row>
    <row r="3442" spans="1:12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6"/>
      <c r="L3442" s="456" t="e">
        <f>IF(K3442=0,#REF!,0)</f>
        <v>#REF!</v>
      </c>
    </row>
    <row r="3443" spans="1:12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6"/>
      <c r="L3443" s="456" t="e">
        <f>IF(K3443=0,#REF!,0)</f>
        <v>#REF!</v>
      </c>
    </row>
    <row r="3444" spans="1:12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6"/>
      <c r="L3444" s="456" t="e">
        <f>IF(K3444=0,#REF!,0)</f>
        <v>#REF!</v>
      </c>
    </row>
    <row r="3445" spans="1:12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6"/>
      <c r="L3445" s="456" t="e">
        <f>IF(K3445=0,#REF!,0)</f>
        <v>#REF!</v>
      </c>
    </row>
    <row r="3446" spans="1:12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6"/>
      <c r="L3446" s="456" t="e">
        <f>IF(K3446=0,#REF!,0)</f>
        <v>#REF!</v>
      </c>
    </row>
    <row r="3447" spans="1:12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6"/>
      <c r="L3447" s="456" t="e">
        <f>IF(K3447=0,#REF!,0)</f>
        <v>#REF!</v>
      </c>
    </row>
    <row r="3448" spans="1:12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6"/>
      <c r="L3448" s="456" t="e">
        <f>IF(K3448=0,#REF!,0)</f>
        <v>#REF!</v>
      </c>
    </row>
    <row r="3449" spans="1:12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6"/>
      <c r="L3449" s="456" t="e">
        <f>IF(K3449=0,#REF!,0)</f>
        <v>#REF!</v>
      </c>
    </row>
    <row r="3450" spans="1:12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6"/>
      <c r="L3450" s="456" t="e">
        <f>IF(K3450=0,#REF!,0)</f>
        <v>#REF!</v>
      </c>
    </row>
    <row r="3451" spans="1:12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6"/>
      <c r="L3451" s="456" t="e">
        <f>IF(K3451=0,#REF!,0)</f>
        <v>#REF!</v>
      </c>
    </row>
    <row r="3452" spans="1:12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6"/>
      <c r="L3452" s="456" t="e">
        <f>IF(K3452=0,#REF!,0)</f>
        <v>#REF!</v>
      </c>
    </row>
    <row r="3453" spans="1:12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6"/>
      <c r="L3453" s="456" t="e">
        <f>IF(K3453=0,#REF!,0)</f>
        <v>#REF!</v>
      </c>
    </row>
    <row r="3454" spans="1:12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6"/>
      <c r="L3454" s="456" t="e">
        <f>IF(K3454=0,#REF!,0)</f>
        <v>#REF!</v>
      </c>
    </row>
    <row r="3455" spans="1:12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6"/>
      <c r="L3455" s="456" t="e">
        <f>IF(K3455=0,#REF!,0)</f>
        <v>#REF!</v>
      </c>
    </row>
    <row r="3456" spans="1:12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6"/>
      <c r="L3456" s="456" t="e">
        <f>IF(K3456=0,#REF!,0)</f>
        <v>#REF!</v>
      </c>
    </row>
    <row r="3457" spans="1:12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6"/>
      <c r="L3457" s="456" t="e">
        <f>IF(K3457=0,#REF!,0)</f>
        <v>#REF!</v>
      </c>
    </row>
    <row r="3458" spans="1:12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6"/>
      <c r="L3458" s="456" t="e">
        <f>IF(K3458=0,#REF!,0)</f>
        <v>#REF!</v>
      </c>
    </row>
    <row r="3459" spans="1:12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6"/>
      <c r="L3459" s="456" t="e">
        <f>IF(K3459=0,#REF!,0)</f>
        <v>#REF!</v>
      </c>
    </row>
    <row r="3460" spans="1:12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6"/>
      <c r="L3460" s="456" t="e">
        <f>IF(K3460=0,#REF!,0)</f>
        <v>#REF!</v>
      </c>
    </row>
    <row r="3461" spans="1:12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6"/>
      <c r="L3461" s="456" t="e">
        <f>IF(K3461=0,#REF!,0)</f>
        <v>#REF!</v>
      </c>
    </row>
    <row r="3462" spans="1:12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6"/>
      <c r="L3462" s="456" t="e">
        <f>IF(K3462=0,#REF!,0)</f>
        <v>#REF!</v>
      </c>
    </row>
    <row r="3463" spans="1:12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6"/>
      <c r="L3463" s="456" t="e">
        <f>IF(K3463=0,#REF!,0)</f>
        <v>#REF!</v>
      </c>
    </row>
    <row r="3464" spans="1:12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6"/>
      <c r="L3464" s="456" t="e">
        <f>IF(K3464=0,#REF!,0)</f>
        <v>#REF!</v>
      </c>
    </row>
    <row r="3465" spans="1:12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6"/>
      <c r="L3465" s="456" t="e">
        <f>IF(K3465=0,#REF!,0)</f>
        <v>#REF!</v>
      </c>
    </row>
    <row r="3466" spans="1:12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6"/>
      <c r="L3466" s="456" t="e">
        <f>IF(K3466=0,#REF!,0)</f>
        <v>#REF!</v>
      </c>
    </row>
    <row r="3467" spans="1:12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6"/>
      <c r="L3467" s="456" t="e">
        <f>IF(K3467=0,#REF!,0)</f>
        <v>#REF!</v>
      </c>
    </row>
    <row r="3468" spans="1:12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6">
        <v>16147.846452900187</v>
      </c>
      <c r="L3468" s="456">
        <f>IF(K3468=0,#REF!,0)</f>
        <v>0</v>
      </c>
    </row>
    <row r="3469" spans="1:12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6">
        <v>27599.494093259011</v>
      </c>
      <c r="L3469" s="456">
        <f>IF(K3469=0,#REF!,0)</f>
        <v>0</v>
      </c>
    </row>
    <row r="3470" spans="1:12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6">
        <v>33395.400224879551</v>
      </c>
      <c r="L3470" s="456">
        <f>IF(K3470=0,#REF!,0)</f>
        <v>0</v>
      </c>
    </row>
    <row r="3471" spans="1:12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6">
        <v>39584.401260761137</v>
      </c>
      <c r="L3471" s="456">
        <f>IF(K3471=0,#REF!,0)</f>
        <v>0</v>
      </c>
    </row>
    <row r="3472" spans="1:12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6">
        <v>7450.0715163419063</v>
      </c>
      <c r="L3472" s="456">
        <f>IF(K3472=0,#REF!,0)</f>
        <v>0</v>
      </c>
    </row>
    <row r="3473" spans="1:12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6">
        <v>23149.221467510506</v>
      </c>
      <c r="L3473" s="456">
        <f>IF(K3473=0,#REF!,0)</f>
        <v>0</v>
      </c>
    </row>
    <row r="3474" spans="1:12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6">
        <v>14480.769343997426</v>
      </c>
      <c r="L3474" s="456">
        <f>IF(K3474=0,#REF!,0)</f>
        <v>0</v>
      </c>
    </row>
    <row r="3475" spans="1:12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6"/>
      <c r="L3475" s="456" t="e">
        <f>IF(K3475=0,#REF!,0)</f>
        <v>#REF!</v>
      </c>
    </row>
    <row r="3476" spans="1:12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6"/>
      <c r="L3476" s="456" t="e">
        <f>IF(K3476=0,#REF!,0)</f>
        <v>#REF!</v>
      </c>
    </row>
    <row r="3477" spans="1:12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6"/>
      <c r="L3477" s="456" t="e">
        <f>IF(K3477=0,#REF!,0)</f>
        <v>#REF!</v>
      </c>
    </row>
    <row r="3478" spans="1:12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6"/>
      <c r="L3478" s="456" t="e">
        <f>IF(K3478=0,#REF!,0)</f>
        <v>#REF!</v>
      </c>
    </row>
    <row r="3479" spans="1:12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6"/>
      <c r="L3479" s="456" t="e">
        <f>IF(K3479=0,#REF!,0)</f>
        <v>#REF!</v>
      </c>
    </row>
    <row r="3480" spans="1:12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6"/>
      <c r="L3480" s="456" t="e">
        <f>IF(K3480=0,#REF!,0)</f>
        <v>#REF!</v>
      </c>
    </row>
    <row r="3481" spans="1:12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6"/>
      <c r="L3481" s="456" t="e">
        <f>IF(K3481=0,#REF!,0)</f>
        <v>#REF!</v>
      </c>
    </row>
    <row r="3482" spans="1:12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6"/>
      <c r="L3482" s="456" t="e">
        <f>IF(K3482=0,#REF!,0)</f>
        <v>#REF!</v>
      </c>
    </row>
    <row r="3483" spans="1:12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6"/>
      <c r="L3483" s="456" t="e">
        <f>IF(K3483=0,#REF!,0)</f>
        <v>#REF!</v>
      </c>
    </row>
    <row r="3484" spans="1:12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6"/>
      <c r="L3484" s="456" t="e">
        <f>IF(K3484=0,#REF!,0)</f>
        <v>#REF!</v>
      </c>
    </row>
    <row r="3485" spans="1:12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6"/>
      <c r="L3485" s="456" t="e">
        <f>IF(K3485=0,#REF!,0)</f>
        <v>#REF!</v>
      </c>
    </row>
    <row r="3486" spans="1:12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6"/>
      <c r="L3486" s="456" t="e">
        <f>IF(K3486=0,#REF!,0)</f>
        <v>#REF!</v>
      </c>
    </row>
    <row r="3487" spans="1:12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6"/>
      <c r="L3487" s="456" t="e">
        <f>IF(K3487=0,#REF!,0)</f>
        <v>#REF!</v>
      </c>
    </row>
    <row r="3488" spans="1:12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6"/>
      <c r="L3488" s="456" t="e">
        <f>IF(K3488=0,#REF!,0)</f>
        <v>#REF!</v>
      </c>
    </row>
    <row r="3489" spans="1:12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6"/>
      <c r="L3489" s="456" t="e">
        <f>IF(K3489=0,#REF!,0)</f>
        <v>#REF!</v>
      </c>
    </row>
    <row r="3490" spans="1:12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6"/>
      <c r="L3490" s="456" t="e">
        <f>IF(K3490=0,#REF!,0)</f>
        <v>#REF!</v>
      </c>
    </row>
    <row r="3491" spans="1:12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6">
        <v>3872.8689331908463</v>
      </c>
      <c r="L3491" s="456">
        <f>IF(K3491=0,#REF!,0)</f>
        <v>0</v>
      </c>
    </row>
    <row r="3492" spans="1:12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6">
        <v>15804.650902477555</v>
      </c>
      <c r="L3492" s="456">
        <f>IF(K3492=0,#REF!,0)</f>
        <v>0</v>
      </c>
    </row>
    <row r="3493" spans="1:12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6">
        <v>36275.384265380606</v>
      </c>
      <c r="L3493" s="456">
        <f>IF(K3493=0,#REF!,0)</f>
        <v>0</v>
      </c>
    </row>
    <row r="3494" spans="1:12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6">
        <v>46503.617740825728</v>
      </c>
      <c r="L3494" s="456">
        <f>IF(K3494=0,#REF!,0)</f>
        <v>0</v>
      </c>
    </row>
    <row r="3495" spans="1:12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6">
        <v>23864.137768809822</v>
      </c>
      <c r="L3495" s="456">
        <f>IF(K3495=0,#REF!,0)</f>
        <v>0</v>
      </c>
    </row>
    <row r="3496" spans="1:12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6">
        <v>31970.135942019464</v>
      </c>
      <c r="L3496" s="456">
        <f>IF(K3496=0,#REF!,0)</f>
        <v>0</v>
      </c>
    </row>
    <row r="3497" spans="1:12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6">
        <v>23514.353238512529</v>
      </c>
      <c r="L3497" s="456">
        <f>IF(K3497=0,#REF!,0)</f>
        <v>0</v>
      </c>
    </row>
    <row r="3498" spans="1:12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6">
        <v>9586.2907413315424</v>
      </c>
      <c r="L3498" s="456">
        <f>IF(K3498=0,#REF!,0)</f>
        <v>0</v>
      </c>
    </row>
    <row r="3499" spans="1:12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6"/>
      <c r="L3499" s="456" t="e">
        <f>IF(K3499=0,#REF!,0)</f>
        <v>#REF!</v>
      </c>
    </row>
    <row r="3500" spans="1:12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6"/>
      <c r="L3500" s="456" t="e">
        <f>IF(K3500=0,#REF!,0)</f>
        <v>#REF!</v>
      </c>
    </row>
    <row r="3501" spans="1:12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6"/>
      <c r="L3501" s="456" t="e">
        <f>IF(K3501=0,#REF!,0)</f>
        <v>#REF!</v>
      </c>
    </row>
    <row r="3502" spans="1:12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6"/>
      <c r="L3502" s="456" t="e">
        <f>IF(K3502=0,#REF!,0)</f>
        <v>#REF!</v>
      </c>
    </row>
    <row r="3503" spans="1:12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6"/>
      <c r="L3503" s="456" t="e">
        <f>IF(K3503=0,#REF!,0)</f>
        <v>#REF!</v>
      </c>
    </row>
    <row r="3504" spans="1:12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6"/>
      <c r="L3504" s="456" t="e">
        <f>IF(K3504=0,#REF!,0)</f>
        <v>#REF!</v>
      </c>
    </row>
    <row r="3505" spans="1:12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6"/>
      <c r="L3505" s="456" t="e">
        <f>IF(K3505=0,#REF!,0)</f>
        <v>#REF!</v>
      </c>
    </row>
    <row r="3506" spans="1:12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6"/>
      <c r="L3506" s="456" t="e">
        <f>IF(K3506=0,#REF!,0)</f>
        <v>#REF!</v>
      </c>
    </row>
    <row r="3507" spans="1:12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6"/>
      <c r="L3507" s="456" t="e">
        <f>IF(K3507=0,#REF!,0)</f>
        <v>#REF!</v>
      </c>
    </row>
    <row r="3508" spans="1:12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6"/>
      <c r="L3508" s="456" t="e">
        <f>IF(K3508=0,#REF!,0)</f>
        <v>#REF!</v>
      </c>
    </row>
    <row r="3509" spans="1:12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6"/>
      <c r="L3509" s="456" t="e">
        <f>IF(K3509=0,#REF!,0)</f>
        <v>#REF!</v>
      </c>
    </row>
    <row r="3510" spans="1:12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6"/>
      <c r="L3510" s="456" t="e">
        <f>IF(K3510=0,#REF!,0)</f>
        <v>#REF!</v>
      </c>
    </row>
    <row r="3511" spans="1:12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6"/>
      <c r="L3511" s="456" t="e">
        <f>IF(K3511=0,#REF!,0)</f>
        <v>#REF!</v>
      </c>
    </row>
    <row r="3512" spans="1:12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6"/>
      <c r="L3512" s="456" t="e">
        <f>IF(K3512=0,#REF!,0)</f>
        <v>#REF!</v>
      </c>
    </row>
    <row r="3513" spans="1:12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6"/>
      <c r="L3513" s="456" t="e">
        <f>IF(K3513=0,#REF!,0)</f>
        <v>#REF!</v>
      </c>
    </row>
    <row r="3514" spans="1:12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6"/>
      <c r="L3514" s="456" t="e">
        <f>IF(K3514=0,#REF!,0)</f>
        <v>#REF!</v>
      </c>
    </row>
    <row r="3515" spans="1:12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6"/>
      <c r="L3515" s="456" t="e">
        <f>IF(K3515=0,#REF!,0)</f>
        <v>#REF!</v>
      </c>
    </row>
    <row r="3516" spans="1:12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6">
        <v>24817.901196831503</v>
      </c>
      <c r="L3516" s="456">
        <f>IF(K3516=0,#REF!,0)</f>
        <v>0</v>
      </c>
    </row>
    <row r="3517" spans="1:12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6">
        <v>38540.261065805731</v>
      </c>
      <c r="L3517" s="456">
        <f>IF(K3517=0,#REF!,0)</f>
        <v>0</v>
      </c>
    </row>
    <row r="3518" spans="1:12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6">
        <v>36638.678507629833</v>
      </c>
      <c r="L3518" s="456">
        <f>IF(K3518=0,#REF!,0)</f>
        <v>0</v>
      </c>
    </row>
    <row r="3519" spans="1:12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6">
        <v>27351.78135243927</v>
      </c>
      <c r="L3519" s="456">
        <f>IF(K3519=0,#REF!,0)</f>
        <v>0</v>
      </c>
    </row>
    <row r="3520" spans="1:12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6">
        <v>41140.795386744212</v>
      </c>
      <c r="L3520" s="456">
        <f>IF(K3520=0,#REF!,0)</f>
        <v>0</v>
      </c>
    </row>
    <row r="3521" spans="1:12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6">
        <v>22751.346076895781</v>
      </c>
      <c r="L3521" s="456">
        <f>IF(K3521=0,#REF!,0)</f>
        <v>0</v>
      </c>
    </row>
    <row r="3522" spans="1:12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6">
        <v>16195.909319048509</v>
      </c>
      <c r="L3522" s="456">
        <f>IF(K3522=0,#REF!,0)</f>
        <v>0</v>
      </c>
    </row>
    <row r="3523" spans="1:12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6"/>
      <c r="L3523" s="456" t="e">
        <f>IF(K3523=0,#REF!,0)</f>
        <v>#REF!</v>
      </c>
    </row>
    <row r="3524" spans="1:12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6"/>
      <c r="L3524" s="456" t="e">
        <f>IF(K3524=0,#REF!,0)</f>
        <v>#REF!</v>
      </c>
    </row>
    <row r="3525" spans="1:12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6"/>
      <c r="L3525" s="456" t="e">
        <f>IF(K3525=0,#REF!,0)</f>
        <v>#REF!</v>
      </c>
    </row>
    <row r="3526" spans="1:12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6"/>
      <c r="L3526" s="456" t="e">
        <f>IF(K3526=0,#REF!,0)</f>
        <v>#REF!</v>
      </c>
    </row>
    <row r="3527" spans="1:12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6"/>
      <c r="L3527" s="456" t="e">
        <f>IF(K3527=0,#REF!,0)</f>
        <v>#REF!</v>
      </c>
    </row>
    <row r="3528" spans="1:12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6"/>
      <c r="L3528" s="456" t="e">
        <f>IF(K3528=0,#REF!,0)</f>
        <v>#REF!</v>
      </c>
    </row>
    <row r="3529" spans="1:12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6"/>
      <c r="L3529" s="456" t="e">
        <f>IF(K3529=0,#REF!,0)</f>
        <v>#REF!</v>
      </c>
    </row>
    <row r="3530" spans="1:12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6"/>
      <c r="L3530" s="456" t="e">
        <f>IF(K3530=0,#REF!,0)</f>
        <v>#REF!</v>
      </c>
    </row>
    <row r="3531" spans="1:12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6"/>
      <c r="L3531" s="456" t="e">
        <f>IF(K3531=0,#REF!,0)</f>
        <v>#REF!</v>
      </c>
    </row>
    <row r="3532" spans="1:12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6"/>
      <c r="L3532" s="456" t="e">
        <f>IF(K3532=0,#REF!,0)</f>
        <v>#REF!</v>
      </c>
    </row>
    <row r="3533" spans="1:12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6"/>
      <c r="L3533" s="456" t="e">
        <f>IF(K3533=0,#REF!,0)</f>
        <v>#REF!</v>
      </c>
    </row>
    <row r="3534" spans="1:12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6"/>
      <c r="L3534" s="456" t="e">
        <f>IF(K3534=0,#REF!,0)</f>
        <v>#REF!</v>
      </c>
    </row>
    <row r="3535" spans="1:12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6"/>
      <c r="L3535" s="456" t="e">
        <f>IF(K3535=0,#REF!,0)</f>
        <v>#REF!</v>
      </c>
    </row>
    <row r="3536" spans="1:12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6"/>
      <c r="L3536" s="456" t="e">
        <f>IF(K3536=0,#REF!,0)</f>
        <v>#REF!</v>
      </c>
    </row>
    <row r="3537" spans="1:12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6"/>
      <c r="L3537" s="456" t="e">
        <f>IF(K3537=0,#REF!,0)</f>
        <v>#REF!</v>
      </c>
    </row>
    <row r="3538" spans="1:12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6"/>
      <c r="L3538" s="456" t="e">
        <f>IF(K3538=0,#REF!,0)</f>
        <v>#REF!</v>
      </c>
    </row>
    <row r="3539" spans="1:12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6"/>
      <c r="L3539" s="456" t="e">
        <f>IF(K3539=0,#REF!,0)</f>
        <v>#REF!</v>
      </c>
    </row>
    <row r="3540" spans="1:12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6">
        <v>17873.323141519613</v>
      </c>
      <c r="L3540" s="456">
        <f>IF(K3540=0,#REF!,0)</f>
        <v>0</v>
      </c>
    </row>
    <row r="3541" spans="1:12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6">
        <v>28707.787788668793</v>
      </c>
      <c r="L3541" s="456">
        <f>IF(K3541=0,#REF!,0)</f>
        <v>0</v>
      </c>
    </row>
    <row r="3542" spans="1:12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6">
        <v>44782.122319528789</v>
      </c>
      <c r="L3542" s="456">
        <f>IF(K3542=0,#REF!,0)</f>
        <v>0</v>
      </c>
    </row>
    <row r="3543" spans="1:12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6">
        <v>35282.272238730155</v>
      </c>
      <c r="L3543" s="456">
        <f>IF(K3543=0,#REF!,0)</f>
        <v>0</v>
      </c>
    </row>
    <row r="3544" spans="1:12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6">
        <v>39303.699171515436</v>
      </c>
      <c r="L3544" s="456">
        <f>IF(K3544=0,#REF!,0)</f>
        <v>0</v>
      </c>
    </row>
    <row r="3545" spans="1:12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6">
        <v>36020.140198798617</v>
      </c>
      <c r="L3545" s="456">
        <f>IF(K3545=0,#REF!,0)</f>
        <v>0</v>
      </c>
    </row>
    <row r="3546" spans="1:12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6">
        <v>18127.576574627077</v>
      </c>
      <c r="L3546" s="456">
        <f>IF(K3546=0,#REF!,0)</f>
        <v>0</v>
      </c>
    </row>
    <row r="3547" spans="1:12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6"/>
      <c r="L3547" s="456" t="e">
        <f>IF(K3547=0,#REF!,0)</f>
        <v>#REF!</v>
      </c>
    </row>
    <row r="3548" spans="1:12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6"/>
      <c r="L3548" s="456" t="e">
        <f>IF(K3548=0,#REF!,0)</f>
        <v>#REF!</v>
      </c>
    </row>
    <row r="3549" spans="1:12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6"/>
      <c r="L3549" s="456" t="e">
        <f>IF(K3549=0,#REF!,0)</f>
        <v>#REF!</v>
      </c>
    </row>
    <row r="3550" spans="1:12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6"/>
      <c r="L3550" s="456" t="e">
        <f>IF(K3550=0,#REF!,0)</f>
        <v>#REF!</v>
      </c>
    </row>
    <row r="3551" spans="1:12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6"/>
      <c r="L3551" s="456" t="e">
        <f>IF(K3551=0,#REF!,0)</f>
        <v>#REF!</v>
      </c>
    </row>
    <row r="3552" spans="1:12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6"/>
      <c r="L3552" s="456" t="e">
        <f>IF(K3552=0,#REF!,0)</f>
        <v>#REF!</v>
      </c>
    </row>
    <row r="3553" spans="1:12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6"/>
      <c r="L3553" s="456" t="e">
        <f>IF(K3553=0,#REF!,0)</f>
        <v>#REF!</v>
      </c>
    </row>
    <row r="3554" spans="1:12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6"/>
      <c r="L3554" s="456" t="e">
        <f>IF(K3554=0,#REF!,0)</f>
        <v>#REF!</v>
      </c>
    </row>
    <row r="3555" spans="1:12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6"/>
      <c r="L3555" s="456" t="e">
        <f>IF(K3555=0,#REF!,0)</f>
        <v>#REF!</v>
      </c>
    </row>
    <row r="3556" spans="1:12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6"/>
      <c r="L3556" s="456" t="e">
        <f>IF(K3556=0,#REF!,0)</f>
        <v>#REF!</v>
      </c>
    </row>
    <row r="3557" spans="1:12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6"/>
      <c r="L3557" s="456" t="e">
        <f>IF(K3557=0,#REF!,0)</f>
        <v>#REF!</v>
      </c>
    </row>
    <row r="3558" spans="1:12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6"/>
      <c r="L3558" s="456" t="e">
        <f>IF(K3558=0,#REF!,0)</f>
        <v>#REF!</v>
      </c>
    </row>
    <row r="3559" spans="1:12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6"/>
      <c r="L3559" s="456" t="e">
        <f>IF(K3559=0,#REF!,0)</f>
        <v>#REF!</v>
      </c>
    </row>
    <row r="3560" spans="1:12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6"/>
      <c r="L3560" s="456" t="e">
        <f>IF(K3560=0,#REF!,0)</f>
        <v>#REF!</v>
      </c>
    </row>
    <row r="3561" spans="1:12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6"/>
      <c r="L3561" s="456" t="e">
        <f>IF(K3561=0,#REF!,0)</f>
        <v>#REF!</v>
      </c>
    </row>
    <row r="3562" spans="1:12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6"/>
      <c r="L3562" s="456" t="e">
        <f>IF(K3562=0,#REF!,0)</f>
        <v>#REF!</v>
      </c>
    </row>
    <row r="3563" spans="1:12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6"/>
      <c r="L3563" s="456" t="e">
        <f>IF(K3563=0,#REF!,0)</f>
        <v>#REF!</v>
      </c>
    </row>
    <row r="3564" spans="1:12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6"/>
      <c r="L3564" s="456" t="e">
        <f>IF(K3564=0,#REF!,0)</f>
        <v>#REF!</v>
      </c>
    </row>
    <row r="3565" spans="1:12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6">
        <v>12026.069249831609</v>
      </c>
      <c r="L3565" s="456">
        <f>IF(K3565=0,#REF!,0)</f>
        <v>0</v>
      </c>
    </row>
    <row r="3566" spans="1:12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6">
        <v>24114.086144725639</v>
      </c>
      <c r="L3566" s="456">
        <f>IF(K3566=0,#REF!,0)</f>
        <v>0</v>
      </c>
    </row>
    <row r="3567" spans="1:12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6">
        <v>16607.732739845684</v>
      </c>
      <c r="L3567" s="456">
        <f>IF(K3567=0,#REF!,0)</f>
        <v>0</v>
      </c>
    </row>
    <row r="3568" spans="1:12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6">
        <v>27062.046255002584</v>
      </c>
      <c r="L3568" s="456">
        <f>IF(K3568=0,#REF!,0)</f>
        <v>0</v>
      </c>
    </row>
    <row r="3569" spans="1:12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6">
        <v>13211.602330944954</v>
      </c>
      <c r="L3569" s="456">
        <f>IF(K3569=0,#REF!,0)</f>
        <v>0</v>
      </c>
    </row>
    <row r="3570" spans="1:12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6"/>
      <c r="L3570" s="456" t="e">
        <f>IF(K3570=0,#REF!,0)</f>
        <v>#REF!</v>
      </c>
    </row>
    <row r="3571" spans="1:12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6"/>
      <c r="L3571" s="456" t="e">
        <f>IF(K3571=0,#REF!,0)</f>
        <v>#REF!</v>
      </c>
    </row>
    <row r="3572" spans="1:12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6"/>
      <c r="L3572" s="456" t="e">
        <f>IF(K3572=0,#REF!,0)</f>
        <v>#REF!</v>
      </c>
    </row>
    <row r="3573" spans="1:12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6"/>
      <c r="L3573" s="456" t="e">
        <f>IF(K3573=0,#REF!,0)</f>
        <v>#REF!</v>
      </c>
    </row>
    <row r="3574" spans="1:12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6"/>
      <c r="L3574" s="456" t="e">
        <f>IF(K3574=0,#REF!,0)</f>
        <v>#REF!</v>
      </c>
    </row>
    <row r="3575" spans="1:12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6"/>
      <c r="L3575" s="456" t="e">
        <f>IF(K3575=0,#REF!,0)</f>
        <v>#REF!</v>
      </c>
    </row>
    <row r="3576" spans="1:12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6"/>
      <c r="L3576" s="456" t="e">
        <f>IF(K3576=0,#REF!,0)</f>
        <v>#REF!</v>
      </c>
    </row>
    <row r="3577" spans="1:12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6"/>
      <c r="L3577" s="456" t="e">
        <f>IF(K3577=0,#REF!,0)</f>
        <v>#REF!</v>
      </c>
    </row>
    <row r="3578" spans="1:12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6"/>
      <c r="L3578" s="456" t="e">
        <f>IF(K3578=0,#REF!,0)</f>
        <v>#REF!</v>
      </c>
    </row>
    <row r="3579" spans="1:12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6"/>
      <c r="L3579" s="456" t="e">
        <f>IF(K3579=0,#REF!,0)</f>
        <v>#REF!</v>
      </c>
    </row>
    <row r="3580" spans="1:12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6"/>
      <c r="L3580" s="456" t="e">
        <f>IF(K3580=0,#REF!,0)</f>
        <v>#REF!</v>
      </c>
    </row>
    <row r="3581" spans="1:12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6"/>
      <c r="L3581" s="456" t="e">
        <f>IF(K3581=0,#REF!,0)</f>
        <v>#REF!</v>
      </c>
    </row>
    <row r="3582" spans="1:12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6"/>
      <c r="L3582" s="456" t="e">
        <f>IF(K3582=0,#REF!,0)</f>
        <v>#REF!</v>
      </c>
    </row>
    <row r="3583" spans="1:12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6"/>
      <c r="L3583" s="456" t="e">
        <f>IF(K3583=0,#REF!,0)</f>
        <v>#REF!</v>
      </c>
    </row>
    <row r="3584" spans="1:12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6"/>
      <c r="L3584" s="456" t="e">
        <f>IF(K3584=0,#REF!,0)</f>
        <v>#REF!</v>
      </c>
    </row>
    <row r="3585" spans="1:12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6"/>
      <c r="L3585" s="456" t="e">
        <f>IF(K3585=0,#REF!,0)</f>
        <v>#REF!</v>
      </c>
    </row>
    <row r="3586" spans="1:12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6"/>
      <c r="L3586" s="456" t="e">
        <f>IF(K3586=0,#REF!,0)</f>
        <v>#REF!</v>
      </c>
    </row>
    <row r="3587" spans="1:12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6"/>
      <c r="L3587" s="456" t="e">
        <f>IF(K3587=0,#REF!,0)</f>
        <v>#REF!</v>
      </c>
    </row>
    <row r="3588" spans="1:12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6"/>
      <c r="L3588" s="456" t="e">
        <f>IF(K3588=0,#REF!,0)</f>
        <v>#REF!</v>
      </c>
    </row>
    <row r="3589" spans="1:12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6"/>
      <c r="L3589" s="456" t="e">
        <f>IF(K3589=0,#REF!,0)</f>
        <v>#REF!</v>
      </c>
    </row>
    <row r="3590" spans="1:12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6"/>
      <c r="L3590" s="456" t="e">
        <f>IF(K3590=0,#REF!,0)</f>
        <v>#REF!</v>
      </c>
    </row>
    <row r="3591" spans="1:12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6"/>
      <c r="L3591" s="456" t="e">
        <f>IF(K3591=0,#REF!,0)</f>
        <v>#REF!</v>
      </c>
    </row>
    <row r="3592" spans="1:12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6"/>
      <c r="L3592" s="456" t="e">
        <f>IF(K3592=0,#REF!,0)</f>
        <v>#REF!</v>
      </c>
    </row>
    <row r="3593" spans="1:12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6"/>
      <c r="L3593" s="456" t="e">
        <f>IF(K3593=0,#REF!,0)</f>
        <v>#REF!</v>
      </c>
    </row>
    <row r="3594" spans="1:12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6"/>
      <c r="L3594" s="456" t="e">
        <f>IF(K3594=0,#REF!,0)</f>
        <v>#REF!</v>
      </c>
    </row>
    <row r="3595" spans="1:12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6"/>
      <c r="L3595" s="456" t="e">
        <f>IF(K3595=0,#REF!,0)</f>
        <v>#REF!</v>
      </c>
    </row>
    <row r="3596" spans="1:12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6"/>
      <c r="L3596" s="456" t="e">
        <f>IF(K3596=0,#REF!,0)</f>
        <v>#REF!</v>
      </c>
    </row>
    <row r="3597" spans="1:12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6"/>
      <c r="L3597" s="456" t="e">
        <f>IF(K3597=0,#REF!,0)</f>
        <v>#REF!</v>
      </c>
    </row>
    <row r="3598" spans="1:12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6"/>
      <c r="L3598" s="456" t="e">
        <f>IF(K3598=0,#REF!,0)</f>
        <v>#REF!</v>
      </c>
    </row>
    <row r="3599" spans="1:12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6"/>
      <c r="L3599" s="456" t="e">
        <f>IF(K3599=0,#REF!,0)</f>
        <v>#REF!</v>
      </c>
    </row>
    <row r="3600" spans="1:12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6"/>
      <c r="L3600" s="456" t="e">
        <f>IF(K3600=0,#REF!,0)</f>
        <v>#REF!</v>
      </c>
    </row>
    <row r="3601" spans="1:12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6"/>
      <c r="L3601" s="456" t="e">
        <f>IF(K3601=0,#REF!,0)</f>
        <v>#REF!</v>
      </c>
    </row>
    <row r="3602" spans="1:12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6"/>
      <c r="L3602" s="456" t="e">
        <f>IF(K3602=0,#REF!,0)</f>
        <v>#REF!</v>
      </c>
    </row>
    <row r="3603" spans="1:12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6"/>
      <c r="L3603" s="456" t="e">
        <f>IF(K3603=0,#REF!,0)</f>
        <v>#REF!</v>
      </c>
    </row>
    <row r="3604" spans="1:12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6"/>
      <c r="L3604" s="456" t="e">
        <f>IF(K3604=0,#REF!,0)</f>
        <v>#REF!</v>
      </c>
    </row>
    <row r="3605" spans="1:12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6"/>
      <c r="L3605" s="456" t="e">
        <f>IF(K3605=0,#REF!,0)</f>
        <v>#REF!</v>
      </c>
    </row>
    <row r="3606" spans="1:12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6"/>
      <c r="L3606" s="456" t="e">
        <f>IF(K3606=0,#REF!,0)</f>
        <v>#REF!</v>
      </c>
    </row>
    <row r="3607" spans="1:12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6"/>
      <c r="L3607" s="456" t="e">
        <f>IF(K3607=0,#REF!,0)</f>
        <v>#REF!</v>
      </c>
    </row>
    <row r="3608" spans="1:12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6"/>
      <c r="L3608" s="456" t="e">
        <f>IF(K3608=0,#REF!,0)</f>
        <v>#REF!</v>
      </c>
    </row>
    <row r="3609" spans="1:12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6"/>
      <c r="L3609" s="456" t="e">
        <f>IF(K3609=0,#REF!,0)</f>
        <v>#REF!</v>
      </c>
    </row>
    <row r="3610" spans="1:12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6"/>
      <c r="L3610" s="456" t="e">
        <f>IF(K3610=0,#REF!,0)</f>
        <v>#REF!</v>
      </c>
    </row>
    <row r="3611" spans="1:12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6"/>
      <c r="L3611" s="456" t="e">
        <f>IF(K3611=0,#REF!,0)</f>
        <v>#REF!</v>
      </c>
    </row>
    <row r="3612" spans="1:12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6"/>
      <c r="L3612" s="456" t="e">
        <f>IF(K3612=0,#REF!,0)</f>
        <v>#REF!</v>
      </c>
    </row>
    <row r="3613" spans="1:12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6"/>
      <c r="L3613" s="456" t="e">
        <f>IF(K3613=0,#REF!,0)</f>
        <v>#REF!</v>
      </c>
    </row>
    <row r="3614" spans="1:12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6"/>
      <c r="L3614" s="456" t="e">
        <f>IF(K3614=0,#REF!,0)</f>
        <v>#REF!</v>
      </c>
    </row>
    <row r="3615" spans="1:12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6"/>
      <c r="L3615" s="456" t="e">
        <f>IF(K3615=0,#REF!,0)</f>
        <v>#REF!</v>
      </c>
    </row>
    <row r="3616" spans="1:12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6"/>
      <c r="L3616" s="456" t="e">
        <f>IF(K3616=0,#REF!,0)</f>
        <v>#REF!</v>
      </c>
    </row>
    <row r="3617" spans="1:12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6"/>
      <c r="L3617" s="456" t="e">
        <f>IF(K3617=0,#REF!,0)</f>
        <v>#REF!</v>
      </c>
    </row>
    <row r="3618" spans="1:12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6"/>
      <c r="L3618" s="456" t="e">
        <f>IF(K3618=0,#REF!,0)</f>
        <v>#REF!</v>
      </c>
    </row>
    <row r="3619" spans="1:12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6"/>
      <c r="L3619" s="456" t="e">
        <f>IF(K3619=0,#REF!,0)</f>
        <v>#REF!</v>
      </c>
    </row>
    <row r="3620" spans="1:12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6"/>
      <c r="L3620" s="456" t="e">
        <f>IF(K3620=0,#REF!,0)</f>
        <v>#REF!</v>
      </c>
    </row>
    <row r="3621" spans="1:12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6"/>
      <c r="L3621" s="456" t="e">
        <f>IF(K3621=0,#REF!,0)</f>
        <v>#REF!</v>
      </c>
    </row>
    <row r="3622" spans="1:12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6"/>
      <c r="L3622" s="456" t="e">
        <f>IF(K3622=0,#REF!,0)</f>
        <v>#REF!</v>
      </c>
    </row>
    <row r="3623" spans="1:12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6"/>
      <c r="L3623" s="456" t="e">
        <f>IF(K3623=0,#REF!,0)</f>
        <v>#REF!</v>
      </c>
    </row>
    <row r="3624" spans="1:12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6"/>
      <c r="L3624" s="456" t="e">
        <f>IF(K3624=0,#REF!,0)</f>
        <v>#REF!</v>
      </c>
    </row>
    <row r="3625" spans="1:12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6"/>
      <c r="L3625" s="456" t="e">
        <f>IF(K3625=0,#REF!,0)</f>
        <v>#REF!</v>
      </c>
    </row>
    <row r="3626" spans="1:12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6"/>
      <c r="L3626" s="456" t="e">
        <f>IF(K3626=0,#REF!,0)</f>
        <v>#REF!</v>
      </c>
    </row>
    <row r="3627" spans="1:12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6"/>
      <c r="L3627" s="456" t="e">
        <f>IF(K3627=0,#REF!,0)</f>
        <v>#REF!</v>
      </c>
    </row>
    <row r="3628" spans="1:12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6"/>
      <c r="L3628" s="456" t="e">
        <f>IF(K3628=0,#REF!,0)</f>
        <v>#REF!</v>
      </c>
    </row>
    <row r="3629" spans="1:12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6"/>
      <c r="L3629" s="456" t="e">
        <f>IF(K3629=0,#REF!,0)</f>
        <v>#REF!</v>
      </c>
    </row>
    <row r="3630" spans="1:12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6"/>
      <c r="L3630" s="456" t="e">
        <f>IF(K3630=0,#REF!,0)</f>
        <v>#REF!</v>
      </c>
    </row>
    <row r="3631" spans="1:12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6"/>
      <c r="L3631" s="456" t="e">
        <f>IF(K3631=0,#REF!,0)</f>
        <v>#REF!</v>
      </c>
    </row>
    <row r="3632" spans="1:12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6"/>
      <c r="L3632" s="456" t="e">
        <f>IF(K3632=0,#REF!,0)</f>
        <v>#REF!</v>
      </c>
    </row>
    <row r="3633" spans="1:12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6"/>
      <c r="L3633" s="456" t="e">
        <f>IF(K3633=0,#REF!,0)</f>
        <v>#REF!</v>
      </c>
    </row>
    <row r="3634" spans="1:12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6"/>
      <c r="L3634" s="456" t="e">
        <f>IF(K3634=0,#REF!,0)</f>
        <v>#REF!</v>
      </c>
    </row>
    <row r="3635" spans="1:12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6"/>
      <c r="L3635" s="456" t="e">
        <f>IF(K3635=0,#REF!,0)</f>
        <v>#REF!</v>
      </c>
    </row>
    <row r="3636" spans="1:12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6"/>
      <c r="L3636" s="456" t="e">
        <f>IF(K3636=0,#REF!,0)</f>
        <v>#REF!</v>
      </c>
    </row>
    <row r="3637" spans="1:12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6"/>
      <c r="L3637" s="456" t="e">
        <f>IF(K3637=0,#REF!,0)</f>
        <v>#REF!</v>
      </c>
    </row>
    <row r="3638" spans="1:12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6"/>
      <c r="L3638" s="456" t="e">
        <f>IF(K3638=0,#REF!,0)</f>
        <v>#REF!</v>
      </c>
    </row>
    <row r="3639" spans="1:12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6"/>
      <c r="L3639" s="456" t="e">
        <f>IF(K3639=0,#REF!,0)</f>
        <v>#REF!</v>
      </c>
    </row>
    <row r="3640" spans="1:12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6"/>
      <c r="L3640" s="456" t="e">
        <f>IF(K3640=0,#REF!,0)</f>
        <v>#REF!</v>
      </c>
    </row>
    <row r="3641" spans="1:12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6"/>
      <c r="L3641" s="456" t="e">
        <f>IF(K3641=0,#REF!,0)</f>
        <v>#REF!</v>
      </c>
    </row>
    <row r="3642" spans="1:12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6"/>
      <c r="L3642" s="456" t="e">
        <f>IF(K3642=0,#REF!,0)</f>
        <v>#REF!</v>
      </c>
    </row>
    <row r="3643" spans="1:12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6"/>
      <c r="L3643" s="456" t="e">
        <f>IF(K3643=0,#REF!,0)</f>
        <v>#REF!</v>
      </c>
    </row>
    <row r="3644" spans="1:12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6"/>
      <c r="L3644" s="456" t="e">
        <f>IF(K3644=0,#REF!,0)</f>
        <v>#REF!</v>
      </c>
    </row>
    <row r="3645" spans="1:12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6"/>
      <c r="L3645" s="456" t="e">
        <f>IF(K3645=0,#REF!,0)</f>
        <v>#REF!</v>
      </c>
    </row>
    <row r="3646" spans="1:12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6"/>
      <c r="L3646" s="456" t="e">
        <f>IF(K3646=0,#REF!,0)</f>
        <v>#REF!</v>
      </c>
    </row>
    <row r="3647" spans="1:12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6"/>
      <c r="L3647" s="456" t="e">
        <f>IF(K3647=0,#REF!,0)</f>
        <v>#REF!</v>
      </c>
    </row>
    <row r="3648" spans="1:12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6"/>
      <c r="L3648" s="456" t="e">
        <f>IF(K3648=0,#REF!,0)</f>
        <v>#REF!</v>
      </c>
    </row>
    <row r="3649" spans="1:12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6"/>
      <c r="L3649" s="456" t="e">
        <f>IF(K3649=0,#REF!,0)</f>
        <v>#REF!</v>
      </c>
    </row>
    <row r="3650" spans="1:12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6"/>
      <c r="L3650" s="456" t="e">
        <f>IF(K3650=0,#REF!,0)</f>
        <v>#REF!</v>
      </c>
    </row>
    <row r="3651" spans="1:12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6"/>
      <c r="L3651" s="456" t="e">
        <f>IF(K3651=0,#REF!,0)</f>
        <v>#REF!</v>
      </c>
    </row>
    <row r="3652" spans="1:12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6"/>
      <c r="L3652" s="456" t="e">
        <f>IF(K3652=0,#REF!,0)</f>
        <v>#REF!</v>
      </c>
    </row>
    <row r="3653" spans="1:12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6"/>
      <c r="L3653" s="456" t="e">
        <f>IF(K3653=0,#REF!,0)</f>
        <v>#REF!</v>
      </c>
    </row>
    <row r="3654" spans="1:12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6"/>
      <c r="L3654" s="456" t="e">
        <f>IF(K3654=0,#REF!,0)</f>
        <v>#REF!</v>
      </c>
    </row>
    <row r="3655" spans="1:12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6"/>
      <c r="L3655" s="456" t="e">
        <f>IF(K3655=0,#REF!,0)</f>
        <v>#REF!</v>
      </c>
    </row>
    <row r="3656" spans="1:12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6"/>
      <c r="L3656" s="456" t="e">
        <f>IF(K3656=0,#REF!,0)</f>
        <v>#REF!</v>
      </c>
    </row>
    <row r="3657" spans="1:12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6"/>
      <c r="L3657" s="456" t="e">
        <f>IF(K3657=0,#REF!,0)</f>
        <v>#REF!</v>
      </c>
    </row>
    <row r="3658" spans="1:12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6"/>
      <c r="L3658" s="456" t="e">
        <f>IF(K3658=0,#REF!,0)</f>
        <v>#REF!</v>
      </c>
    </row>
    <row r="3659" spans="1:12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6"/>
      <c r="L3659" s="456" t="e">
        <f>IF(K3659=0,#REF!,0)</f>
        <v>#REF!</v>
      </c>
    </row>
    <row r="3660" spans="1:12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6">
        <v>17188.703666008132</v>
      </c>
      <c r="L3660" s="456">
        <f>IF(K3660=0,#REF!,0)</f>
        <v>0</v>
      </c>
    </row>
    <row r="3661" spans="1:12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6">
        <v>27995.154534776491</v>
      </c>
      <c r="L3661" s="456">
        <f>IF(K3661=0,#REF!,0)</f>
        <v>0</v>
      </c>
    </row>
    <row r="3662" spans="1:12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6">
        <v>42502.139661235204</v>
      </c>
      <c r="L3662" s="456">
        <f>IF(K3662=0,#REF!,0)</f>
        <v>0</v>
      </c>
    </row>
    <row r="3663" spans="1:12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6">
        <v>40779.89386140283</v>
      </c>
      <c r="L3663" s="456">
        <f>IF(K3663=0,#REF!,0)</f>
        <v>0</v>
      </c>
    </row>
    <row r="3664" spans="1:12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6">
        <v>11258.005251690882</v>
      </c>
      <c r="L3664" s="456">
        <f>IF(K3664=0,#REF!,0)</f>
        <v>0</v>
      </c>
    </row>
    <row r="3665" spans="1:12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6">
        <v>23126.14311357533</v>
      </c>
      <c r="L3665" s="456">
        <f>IF(K3665=0,#REF!,0)</f>
        <v>0</v>
      </c>
    </row>
    <row r="3666" spans="1:12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6">
        <v>5126.0060493875662</v>
      </c>
      <c r="L3666" s="456">
        <f>IF(K3666=0,#REF!,0)</f>
        <v>0</v>
      </c>
    </row>
    <row r="3667" spans="1:12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6"/>
      <c r="L3667" s="456" t="e">
        <f>IF(K3667=0,#REF!,0)</f>
        <v>#REF!</v>
      </c>
    </row>
    <row r="3668" spans="1:12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6"/>
      <c r="L3668" s="456" t="e">
        <f>IF(K3668=0,#REF!,0)</f>
        <v>#REF!</v>
      </c>
    </row>
    <row r="3669" spans="1:12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6"/>
      <c r="L3669" s="456" t="e">
        <f>IF(K3669=0,#REF!,0)</f>
        <v>#REF!</v>
      </c>
    </row>
    <row r="3670" spans="1:12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6"/>
      <c r="L3670" s="456" t="e">
        <f>IF(K3670=0,#REF!,0)</f>
        <v>#REF!</v>
      </c>
    </row>
    <row r="3671" spans="1:12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6"/>
      <c r="L3671" s="456" t="e">
        <f>IF(K3671=0,#REF!,0)</f>
        <v>#REF!</v>
      </c>
    </row>
    <row r="3672" spans="1:12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6"/>
      <c r="L3672" s="456" t="e">
        <f>IF(K3672=0,#REF!,0)</f>
        <v>#REF!</v>
      </c>
    </row>
    <row r="3673" spans="1:12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6"/>
      <c r="L3673" s="456" t="e">
        <f>IF(K3673=0,#REF!,0)</f>
        <v>#REF!</v>
      </c>
    </row>
    <row r="3674" spans="1:12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6"/>
      <c r="L3674" s="456" t="e">
        <f>IF(K3674=0,#REF!,0)</f>
        <v>#REF!</v>
      </c>
    </row>
    <row r="3675" spans="1:12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6"/>
      <c r="L3675" s="456" t="e">
        <f>IF(K3675=0,#REF!,0)</f>
        <v>#REF!</v>
      </c>
    </row>
    <row r="3676" spans="1:12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6"/>
      <c r="L3676" s="456" t="e">
        <f>IF(K3676=0,#REF!,0)</f>
        <v>#REF!</v>
      </c>
    </row>
    <row r="3677" spans="1:12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6"/>
      <c r="L3677" s="456" t="e">
        <f>IF(K3677=0,#REF!,0)</f>
        <v>#REF!</v>
      </c>
    </row>
    <row r="3678" spans="1:12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6"/>
      <c r="L3678" s="456" t="e">
        <f>IF(K3678=0,#REF!,0)</f>
        <v>#REF!</v>
      </c>
    </row>
    <row r="3679" spans="1:12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6"/>
      <c r="L3679" s="456" t="e">
        <f>IF(K3679=0,#REF!,0)</f>
        <v>#REF!</v>
      </c>
    </row>
    <row r="3680" spans="1:12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6"/>
      <c r="L3680" s="456" t="e">
        <f>IF(K3680=0,#REF!,0)</f>
        <v>#REF!</v>
      </c>
    </row>
    <row r="3681" spans="1:12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6"/>
      <c r="L3681" s="456" t="e">
        <f>IF(K3681=0,#REF!,0)</f>
        <v>#REF!</v>
      </c>
    </row>
    <row r="3682" spans="1:12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6"/>
      <c r="L3682" s="456" t="e">
        <f>IF(K3682=0,#REF!,0)</f>
        <v>#REF!</v>
      </c>
    </row>
    <row r="3683" spans="1:12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6">
        <v>677.43272163558959</v>
      </c>
      <c r="L3683" s="456">
        <f>IF(K3683=0,#REF!,0)</f>
        <v>0</v>
      </c>
    </row>
    <row r="3684" spans="1:12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6">
        <v>23871.372265621965</v>
      </c>
      <c r="L3684" s="456">
        <f>IF(K3684=0,#REF!,0)</f>
        <v>0</v>
      </c>
    </row>
    <row r="3685" spans="1:12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6">
        <v>35626.902507669081</v>
      </c>
      <c r="L3685" s="456">
        <f>IF(K3685=0,#REF!,0)</f>
        <v>0</v>
      </c>
    </row>
    <row r="3686" spans="1:12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6">
        <v>35357.388125308215</v>
      </c>
      <c r="L3686" s="456">
        <f>IF(K3686=0,#REF!,0)</f>
        <v>0</v>
      </c>
    </row>
    <row r="3687" spans="1:12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6">
        <v>31919.415671519309</v>
      </c>
      <c r="L3687" s="456">
        <f>IF(K3687=0,#REF!,0)</f>
        <v>0</v>
      </c>
    </row>
    <row r="3688" spans="1:12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6">
        <v>31998.178595876569</v>
      </c>
      <c r="L3688" s="456">
        <f>IF(K3688=0,#REF!,0)</f>
        <v>0</v>
      </c>
    </row>
    <row r="3689" spans="1:12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6">
        <v>22298.891873715365</v>
      </c>
      <c r="L3689" s="456">
        <f>IF(K3689=0,#REF!,0)</f>
        <v>0</v>
      </c>
    </row>
    <row r="3690" spans="1:12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6">
        <v>14985.312217422712</v>
      </c>
      <c r="L3690" s="456">
        <f>IF(K3690=0,#REF!,0)</f>
        <v>0</v>
      </c>
    </row>
    <row r="3691" spans="1:12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6"/>
      <c r="L3691" s="456" t="e">
        <f>IF(K3691=0,#REF!,0)</f>
        <v>#REF!</v>
      </c>
    </row>
    <row r="3692" spans="1:12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6"/>
      <c r="L3692" s="456" t="e">
        <f>IF(K3692=0,#REF!,0)</f>
        <v>#REF!</v>
      </c>
    </row>
    <row r="3693" spans="1:12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6"/>
      <c r="L3693" s="456" t="e">
        <f>IF(K3693=0,#REF!,0)</f>
        <v>#REF!</v>
      </c>
    </row>
    <row r="3694" spans="1:12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6"/>
      <c r="L3694" s="456" t="e">
        <f>IF(K3694=0,#REF!,0)</f>
        <v>#REF!</v>
      </c>
    </row>
    <row r="3695" spans="1:12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6"/>
      <c r="L3695" s="456" t="e">
        <f>IF(K3695=0,#REF!,0)</f>
        <v>#REF!</v>
      </c>
    </row>
    <row r="3696" spans="1:12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6"/>
      <c r="L3696" s="456" t="e">
        <f>IF(K3696=0,#REF!,0)</f>
        <v>#REF!</v>
      </c>
    </row>
    <row r="3697" spans="1:12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6"/>
      <c r="L3697" s="456" t="e">
        <f>IF(K3697=0,#REF!,0)</f>
        <v>#REF!</v>
      </c>
    </row>
    <row r="3698" spans="1:12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6"/>
      <c r="L3698" s="456" t="e">
        <f>IF(K3698=0,#REF!,0)</f>
        <v>#REF!</v>
      </c>
    </row>
    <row r="3699" spans="1:12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6"/>
      <c r="L3699" s="456" t="e">
        <f>IF(K3699=0,#REF!,0)</f>
        <v>#REF!</v>
      </c>
    </row>
    <row r="3700" spans="1:12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6"/>
      <c r="L3700" s="456" t="e">
        <f>IF(K3700=0,#REF!,0)</f>
        <v>#REF!</v>
      </c>
    </row>
    <row r="3701" spans="1:12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6"/>
      <c r="L3701" s="456" t="e">
        <f>IF(K3701=0,#REF!,0)</f>
        <v>#REF!</v>
      </c>
    </row>
    <row r="3702" spans="1:12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6"/>
      <c r="L3702" s="456" t="e">
        <f>IF(K3702=0,#REF!,0)</f>
        <v>#REF!</v>
      </c>
    </row>
    <row r="3703" spans="1:12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6"/>
      <c r="L3703" s="456" t="e">
        <f>IF(K3703=0,#REF!,0)</f>
        <v>#REF!</v>
      </c>
    </row>
    <row r="3704" spans="1:12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6"/>
      <c r="L3704" s="456" t="e">
        <f>IF(K3704=0,#REF!,0)</f>
        <v>#REF!</v>
      </c>
    </row>
    <row r="3705" spans="1:12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6"/>
      <c r="L3705" s="456" t="e">
        <f>IF(K3705=0,#REF!,0)</f>
        <v>#REF!</v>
      </c>
    </row>
    <row r="3706" spans="1:12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6"/>
      <c r="L3706" s="456" t="e">
        <f>IF(K3706=0,#REF!,0)</f>
        <v>#REF!</v>
      </c>
    </row>
    <row r="3707" spans="1:12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6">
        <v>8343.6617532314885</v>
      </c>
      <c r="L3707" s="456">
        <f>IF(K3707=0,#REF!,0)</f>
        <v>0</v>
      </c>
    </row>
    <row r="3708" spans="1:12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6">
        <v>30034.954868997145</v>
      </c>
      <c r="L3708" s="456">
        <f>IF(K3708=0,#REF!,0)</f>
        <v>0</v>
      </c>
    </row>
    <row r="3709" spans="1:12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6">
        <v>46644.518562882309</v>
      </c>
      <c r="L3709" s="456">
        <f>IF(K3709=0,#REF!,0)</f>
        <v>0</v>
      </c>
    </row>
    <row r="3710" spans="1:12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6">
        <v>46677.930541092275</v>
      </c>
      <c r="L3710" s="456">
        <f>IF(K3710=0,#REF!,0)</f>
        <v>0</v>
      </c>
    </row>
    <row r="3711" spans="1:12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6">
        <v>34317.143875178306</v>
      </c>
      <c r="L3711" s="456">
        <f>IF(K3711=0,#REF!,0)</f>
        <v>0</v>
      </c>
    </row>
    <row r="3712" spans="1:12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6">
        <v>48598.915204438221</v>
      </c>
      <c r="L3712" s="456">
        <f>IF(K3712=0,#REF!,0)</f>
        <v>0</v>
      </c>
    </row>
    <row r="3713" spans="1:12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6">
        <v>33516.242848455942</v>
      </c>
      <c r="L3713" s="456">
        <f>IF(K3713=0,#REF!,0)</f>
        <v>0</v>
      </c>
    </row>
    <row r="3714" spans="1:12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6">
        <v>22585.399787163034</v>
      </c>
      <c r="L3714" s="456">
        <f>IF(K3714=0,#REF!,0)</f>
        <v>0</v>
      </c>
    </row>
    <row r="3715" spans="1:12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6"/>
      <c r="L3715" s="456" t="e">
        <f>IF(K3715=0,#REF!,0)</f>
        <v>#REF!</v>
      </c>
    </row>
    <row r="3716" spans="1:12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6"/>
      <c r="L3716" s="456" t="e">
        <f>IF(K3716=0,#REF!,0)</f>
        <v>#REF!</v>
      </c>
    </row>
    <row r="3717" spans="1:12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6"/>
      <c r="L3717" s="456" t="e">
        <f>IF(K3717=0,#REF!,0)</f>
        <v>#REF!</v>
      </c>
    </row>
    <row r="3718" spans="1:12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6"/>
      <c r="L3718" s="456" t="e">
        <f>IF(K3718=0,#REF!,0)</f>
        <v>#REF!</v>
      </c>
    </row>
    <row r="3719" spans="1:12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6"/>
      <c r="L3719" s="456" t="e">
        <f>IF(K3719=0,#REF!,0)</f>
        <v>#REF!</v>
      </c>
    </row>
    <row r="3720" spans="1:12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6"/>
      <c r="L3720" s="456" t="e">
        <f>IF(K3720=0,#REF!,0)</f>
        <v>#REF!</v>
      </c>
    </row>
    <row r="3721" spans="1:12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6"/>
      <c r="L3721" s="456" t="e">
        <f>IF(K3721=0,#REF!,0)</f>
        <v>#REF!</v>
      </c>
    </row>
    <row r="3722" spans="1:12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6"/>
      <c r="L3722" s="456" t="e">
        <f>IF(K3722=0,#REF!,0)</f>
        <v>#REF!</v>
      </c>
    </row>
    <row r="3723" spans="1:12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6"/>
      <c r="L3723" s="456" t="e">
        <f>IF(K3723=0,#REF!,0)</f>
        <v>#REF!</v>
      </c>
    </row>
    <row r="3724" spans="1:12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6"/>
      <c r="L3724" s="456" t="e">
        <f>IF(K3724=0,#REF!,0)</f>
        <v>#REF!</v>
      </c>
    </row>
    <row r="3725" spans="1:12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6"/>
      <c r="L3725" s="456" t="e">
        <f>IF(K3725=0,#REF!,0)</f>
        <v>#REF!</v>
      </c>
    </row>
    <row r="3726" spans="1:12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6"/>
      <c r="L3726" s="456" t="e">
        <f>IF(K3726=0,#REF!,0)</f>
        <v>#REF!</v>
      </c>
    </row>
    <row r="3727" spans="1:12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6"/>
      <c r="L3727" s="456" t="e">
        <f>IF(K3727=0,#REF!,0)</f>
        <v>#REF!</v>
      </c>
    </row>
    <row r="3728" spans="1:12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6"/>
      <c r="L3728" s="456" t="e">
        <f>IF(K3728=0,#REF!,0)</f>
        <v>#REF!</v>
      </c>
    </row>
    <row r="3729" spans="1:12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6"/>
      <c r="L3729" s="456" t="e">
        <f>IF(K3729=0,#REF!,0)</f>
        <v>#REF!</v>
      </c>
    </row>
    <row r="3730" spans="1:12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6"/>
      <c r="L3730" s="456" t="e">
        <f>IF(K3730=0,#REF!,0)</f>
        <v>#REF!</v>
      </c>
    </row>
    <row r="3731" spans="1:12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6"/>
      <c r="L3731" s="456" t="e">
        <f>IF(K3731=0,#REF!,0)</f>
        <v>#REF!</v>
      </c>
    </row>
    <row r="3732" spans="1:12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6">
        <v>12245.703149008728</v>
      </c>
      <c r="L3732" s="456">
        <f>IF(K3732=0,#REF!,0)</f>
        <v>0</v>
      </c>
    </row>
    <row r="3733" spans="1:12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6">
        <v>20403.274904892121</v>
      </c>
      <c r="L3733" s="456">
        <f>IF(K3733=0,#REF!,0)</f>
        <v>0</v>
      </c>
    </row>
    <row r="3734" spans="1:12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6">
        <v>17992.053240407229</v>
      </c>
      <c r="L3734" s="456">
        <f>IF(K3734=0,#REF!,0)</f>
        <v>0</v>
      </c>
    </row>
    <row r="3735" spans="1:12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6">
        <v>34528.219643177974</v>
      </c>
      <c r="L3735" s="456">
        <f>IF(K3735=0,#REF!,0)</f>
        <v>0</v>
      </c>
    </row>
    <row r="3736" spans="1:12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6">
        <v>25459.378171247343</v>
      </c>
      <c r="L3736" s="456">
        <f>IF(K3736=0,#REF!,0)</f>
        <v>0</v>
      </c>
    </row>
    <row r="3737" spans="1:12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6">
        <v>17195.392172320113</v>
      </c>
      <c r="L3737" s="456">
        <f>IF(K3737=0,#REF!,0)</f>
        <v>0</v>
      </c>
    </row>
    <row r="3738" spans="1:12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6">
        <v>5017.6796544923473</v>
      </c>
      <c r="L3738" s="456">
        <f>IF(K3738=0,#REF!,0)</f>
        <v>0</v>
      </c>
    </row>
    <row r="3739" spans="1:12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6"/>
      <c r="L3739" s="456" t="e">
        <f>IF(K3739=0,#REF!,0)</f>
        <v>#REF!</v>
      </c>
    </row>
    <row r="3740" spans="1:12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6"/>
      <c r="L3740" s="456" t="e">
        <f>IF(K3740=0,#REF!,0)</f>
        <v>#REF!</v>
      </c>
    </row>
    <row r="3741" spans="1:12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6"/>
      <c r="L3741" s="456" t="e">
        <f>IF(K3741=0,#REF!,0)</f>
        <v>#REF!</v>
      </c>
    </row>
    <row r="3742" spans="1:12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6"/>
      <c r="L3742" s="456" t="e">
        <f>IF(K3742=0,#REF!,0)</f>
        <v>#REF!</v>
      </c>
    </row>
    <row r="3743" spans="1:12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6"/>
      <c r="L3743" s="456" t="e">
        <f>IF(K3743=0,#REF!,0)</f>
        <v>#REF!</v>
      </c>
    </row>
    <row r="3744" spans="1:12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6"/>
      <c r="L3744" s="456" t="e">
        <f>IF(K3744=0,#REF!,0)</f>
        <v>#REF!</v>
      </c>
    </row>
    <row r="3745" spans="1:12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6"/>
      <c r="L3745" s="456" t="e">
        <f>IF(K3745=0,#REF!,0)</f>
        <v>#REF!</v>
      </c>
    </row>
    <row r="3746" spans="1:12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6"/>
      <c r="L3746" s="456" t="e">
        <f>IF(K3746=0,#REF!,0)</f>
        <v>#REF!</v>
      </c>
    </row>
    <row r="3747" spans="1:12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6"/>
      <c r="L3747" s="456" t="e">
        <f>IF(K3747=0,#REF!,0)</f>
        <v>#REF!</v>
      </c>
    </row>
    <row r="3748" spans="1:12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6"/>
      <c r="L3748" s="456" t="e">
        <f>IF(K3748=0,#REF!,0)</f>
        <v>#REF!</v>
      </c>
    </row>
    <row r="3749" spans="1:12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6"/>
      <c r="L3749" s="456" t="e">
        <f>IF(K3749=0,#REF!,0)</f>
        <v>#REF!</v>
      </c>
    </row>
    <row r="3750" spans="1:12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6"/>
      <c r="L3750" s="456" t="e">
        <f>IF(K3750=0,#REF!,0)</f>
        <v>#REF!</v>
      </c>
    </row>
    <row r="3751" spans="1:12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6"/>
      <c r="L3751" s="456" t="e">
        <f>IF(K3751=0,#REF!,0)</f>
        <v>#REF!</v>
      </c>
    </row>
    <row r="3752" spans="1:12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6"/>
      <c r="L3752" s="456" t="e">
        <f>IF(K3752=0,#REF!,0)</f>
        <v>#REF!</v>
      </c>
    </row>
    <row r="3753" spans="1:12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6"/>
      <c r="L3753" s="456" t="e">
        <f>IF(K3753=0,#REF!,0)</f>
        <v>#REF!</v>
      </c>
    </row>
    <row r="3754" spans="1:12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6"/>
      <c r="L3754" s="456" t="e">
        <f>IF(K3754=0,#REF!,0)</f>
        <v>#REF!</v>
      </c>
    </row>
    <row r="3755" spans="1:12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6"/>
      <c r="L3755" s="456" t="e">
        <f>IF(K3755=0,#REF!,0)</f>
        <v>#REF!</v>
      </c>
    </row>
    <row r="3756" spans="1:12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6"/>
      <c r="L3756" s="456" t="e">
        <f>IF(K3756=0,#REF!,0)</f>
        <v>#REF!</v>
      </c>
    </row>
    <row r="3757" spans="1:12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6"/>
      <c r="L3757" s="456" t="e">
        <f>IF(K3757=0,#REF!,0)</f>
        <v>#REF!</v>
      </c>
    </row>
    <row r="3758" spans="1:12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6"/>
      <c r="L3758" s="456" t="e">
        <f>IF(K3758=0,#REF!,0)</f>
        <v>#REF!</v>
      </c>
    </row>
    <row r="3759" spans="1:12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6"/>
      <c r="L3759" s="456" t="e">
        <f>IF(K3759=0,#REF!,0)</f>
        <v>#REF!</v>
      </c>
    </row>
    <row r="3760" spans="1:12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6"/>
      <c r="L3760" s="456" t="e">
        <f>IF(K3760=0,#REF!,0)</f>
        <v>#REF!</v>
      </c>
    </row>
    <row r="3761" spans="1:12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6"/>
      <c r="L3761" s="456" t="e">
        <f>IF(K3761=0,#REF!,0)</f>
        <v>#REF!</v>
      </c>
    </row>
    <row r="3762" spans="1:12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6"/>
      <c r="L3762" s="456" t="e">
        <f>IF(K3762=0,#REF!,0)</f>
        <v>#REF!</v>
      </c>
    </row>
    <row r="3763" spans="1:12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6"/>
      <c r="L3763" s="456" t="e">
        <f>IF(K3763=0,#REF!,0)</f>
        <v>#REF!</v>
      </c>
    </row>
    <row r="3764" spans="1:12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6"/>
      <c r="L3764" s="456" t="e">
        <f>IF(K3764=0,#REF!,0)</f>
        <v>#REF!</v>
      </c>
    </row>
    <row r="3765" spans="1:12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6"/>
      <c r="L3765" s="456" t="e">
        <f>IF(K3765=0,#REF!,0)</f>
        <v>#REF!</v>
      </c>
    </row>
    <row r="3766" spans="1:12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6"/>
      <c r="L3766" s="456" t="e">
        <f>IF(K3766=0,#REF!,0)</f>
        <v>#REF!</v>
      </c>
    </row>
    <row r="3767" spans="1:12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6"/>
      <c r="L3767" s="456" t="e">
        <f>IF(K3767=0,#REF!,0)</f>
        <v>#REF!</v>
      </c>
    </row>
    <row r="3768" spans="1:12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6"/>
      <c r="L3768" s="456" t="e">
        <f>IF(K3768=0,#REF!,0)</f>
        <v>#REF!</v>
      </c>
    </row>
    <row r="3769" spans="1:12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6"/>
      <c r="L3769" s="456" t="e">
        <f>IF(K3769=0,#REF!,0)</f>
        <v>#REF!</v>
      </c>
    </row>
    <row r="3770" spans="1:12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6"/>
      <c r="L3770" s="456" t="e">
        <f>IF(K3770=0,#REF!,0)</f>
        <v>#REF!</v>
      </c>
    </row>
    <row r="3771" spans="1:12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6"/>
      <c r="L3771" s="456" t="e">
        <f>IF(K3771=0,#REF!,0)</f>
        <v>#REF!</v>
      </c>
    </row>
    <row r="3772" spans="1:12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6"/>
      <c r="L3772" s="456" t="e">
        <f>IF(K3772=0,#REF!,0)</f>
        <v>#REF!</v>
      </c>
    </row>
    <row r="3773" spans="1:12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6"/>
      <c r="L3773" s="456" t="e">
        <f>IF(K3773=0,#REF!,0)</f>
        <v>#REF!</v>
      </c>
    </row>
    <row r="3774" spans="1:12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6"/>
      <c r="L3774" s="456" t="e">
        <f>IF(K3774=0,#REF!,0)</f>
        <v>#REF!</v>
      </c>
    </row>
    <row r="3775" spans="1:12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6"/>
      <c r="L3775" s="456" t="e">
        <f>IF(K3775=0,#REF!,0)</f>
        <v>#REF!</v>
      </c>
    </row>
    <row r="3776" spans="1:12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6"/>
      <c r="L3776" s="456" t="e">
        <f>IF(K3776=0,#REF!,0)</f>
        <v>#REF!</v>
      </c>
    </row>
    <row r="3777" spans="1:12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6"/>
      <c r="L3777" s="456" t="e">
        <f>IF(K3777=0,#REF!,0)</f>
        <v>#REF!</v>
      </c>
    </row>
    <row r="3778" spans="1:12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6"/>
      <c r="L3778" s="456" t="e">
        <f>IF(K3778=0,#REF!,0)</f>
        <v>#REF!</v>
      </c>
    </row>
    <row r="3779" spans="1:12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6"/>
      <c r="L3779" s="456" t="e">
        <f>IF(K3779=0,#REF!,0)</f>
        <v>#REF!</v>
      </c>
    </row>
    <row r="3780" spans="1:12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6"/>
      <c r="L3780" s="456" t="e">
        <f>IF(K3780=0,#REF!,0)</f>
        <v>#REF!</v>
      </c>
    </row>
    <row r="3781" spans="1:12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6"/>
      <c r="L3781" s="456" t="e">
        <f>IF(K3781=0,#REF!,0)</f>
        <v>#REF!</v>
      </c>
    </row>
    <row r="3782" spans="1:12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6"/>
      <c r="L3782" s="456" t="e">
        <f>IF(K3782=0,#REF!,0)</f>
        <v>#REF!</v>
      </c>
    </row>
    <row r="3783" spans="1:12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6"/>
      <c r="L3783" s="456" t="e">
        <f>IF(K3783=0,#REF!,0)</f>
        <v>#REF!</v>
      </c>
    </row>
    <row r="3784" spans="1:12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6"/>
      <c r="L3784" s="456" t="e">
        <f>IF(K3784=0,#REF!,0)</f>
        <v>#REF!</v>
      </c>
    </row>
    <row r="3785" spans="1:12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6"/>
      <c r="L3785" s="456" t="e">
        <f>IF(K3785=0,#REF!,0)</f>
        <v>#REF!</v>
      </c>
    </row>
    <row r="3786" spans="1:12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6"/>
      <c r="L3786" s="456" t="e">
        <f>IF(K3786=0,#REF!,0)</f>
        <v>#REF!</v>
      </c>
    </row>
    <row r="3787" spans="1:12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6"/>
      <c r="L3787" s="456" t="e">
        <f>IF(K3787=0,#REF!,0)</f>
        <v>#REF!</v>
      </c>
    </row>
    <row r="3788" spans="1:12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6"/>
      <c r="L3788" s="456" t="e">
        <f>IF(K3788=0,#REF!,0)</f>
        <v>#REF!</v>
      </c>
    </row>
    <row r="3789" spans="1:12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6"/>
      <c r="L3789" s="456" t="e">
        <f>IF(K3789=0,#REF!,0)</f>
        <v>#REF!</v>
      </c>
    </row>
    <row r="3790" spans="1:12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6"/>
      <c r="L3790" s="456" t="e">
        <f>IF(K3790=0,#REF!,0)</f>
        <v>#REF!</v>
      </c>
    </row>
    <row r="3791" spans="1:12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6"/>
      <c r="L3791" s="456" t="e">
        <f>IF(K3791=0,#REF!,0)</f>
        <v>#REF!</v>
      </c>
    </row>
    <row r="3792" spans="1:12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6"/>
      <c r="L3792" s="456" t="e">
        <f>IF(K3792=0,#REF!,0)</f>
        <v>#REF!</v>
      </c>
    </row>
    <row r="3793" spans="1:12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6"/>
      <c r="L3793" s="456" t="e">
        <f>IF(K3793=0,#REF!,0)</f>
        <v>#REF!</v>
      </c>
    </row>
    <row r="3794" spans="1:12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6"/>
      <c r="L3794" s="456" t="e">
        <f>IF(K3794=0,#REF!,0)</f>
        <v>#REF!</v>
      </c>
    </row>
    <row r="3795" spans="1:12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6"/>
      <c r="L3795" s="456" t="e">
        <f>IF(K3795=0,#REF!,0)</f>
        <v>#REF!</v>
      </c>
    </row>
    <row r="3796" spans="1:12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6"/>
      <c r="L3796" s="456" t="e">
        <f>IF(K3796=0,#REF!,0)</f>
        <v>#REF!</v>
      </c>
    </row>
    <row r="3797" spans="1:12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6"/>
      <c r="L3797" s="456" t="e">
        <f>IF(K3797=0,#REF!,0)</f>
        <v>#REF!</v>
      </c>
    </row>
    <row r="3798" spans="1:12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6"/>
      <c r="L3798" s="456" t="e">
        <f>IF(K3798=0,#REF!,0)</f>
        <v>#REF!</v>
      </c>
    </row>
    <row r="3799" spans="1:12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6"/>
      <c r="L3799" s="456" t="e">
        <f>IF(K3799=0,#REF!,0)</f>
        <v>#REF!</v>
      </c>
    </row>
    <row r="3800" spans="1:12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6"/>
      <c r="L3800" s="456" t="e">
        <f>IF(K3800=0,#REF!,0)</f>
        <v>#REF!</v>
      </c>
    </row>
    <row r="3801" spans="1:12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6"/>
      <c r="L3801" s="456" t="e">
        <f>IF(K3801=0,#REF!,0)</f>
        <v>#REF!</v>
      </c>
    </row>
    <row r="3802" spans="1:12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6"/>
      <c r="L3802" s="456" t="e">
        <f>IF(K3802=0,#REF!,0)</f>
        <v>#REF!</v>
      </c>
    </row>
    <row r="3803" spans="1:12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6"/>
      <c r="L3803" s="456" t="e">
        <f>IF(K3803=0,#REF!,0)</f>
        <v>#REF!</v>
      </c>
    </row>
    <row r="3804" spans="1:12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6"/>
      <c r="L3804" s="456" t="e">
        <f>IF(K3804=0,#REF!,0)</f>
        <v>#REF!</v>
      </c>
    </row>
    <row r="3805" spans="1:12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6">
        <v>18002.925220809338</v>
      </c>
      <c r="L3805" s="456">
        <f>IF(K3805=0,#REF!,0)</f>
        <v>0</v>
      </c>
    </row>
    <row r="3806" spans="1:12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6">
        <v>31312.08776995874</v>
      </c>
      <c r="L3806" s="456">
        <f>IF(K3806=0,#REF!,0)</f>
        <v>0</v>
      </c>
    </row>
    <row r="3807" spans="1:12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6">
        <v>35563.898724609302</v>
      </c>
      <c r="L3807" s="456">
        <f>IF(K3807=0,#REF!,0)</f>
        <v>0</v>
      </c>
    </row>
    <row r="3808" spans="1:12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6">
        <v>18195.761184754556</v>
      </c>
      <c r="L3808" s="456">
        <f>IF(K3808=0,#REF!,0)</f>
        <v>0</v>
      </c>
    </row>
    <row r="3809" spans="1:12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6">
        <v>16995.131234366541</v>
      </c>
      <c r="L3809" s="456">
        <f>IF(K3809=0,#REF!,0)</f>
        <v>0</v>
      </c>
    </row>
    <row r="3810" spans="1:12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6">
        <v>10053.792343910378</v>
      </c>
      <c r="L3810" s="456">
        <f>IF(K3810=0,#REF!,0)</f>
        <v>0</v>
      </c>
    </row>
    <row r="3811" spans="1:12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6"/>
      <c r="L3811" s="456" t="e">
        <f>IF(K3811=0,#REF!,0)</f>
        <v>#REF!</v>
      </c>
    </row>
    <row r="3812" spans="1:12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6"/>
      <c r="L3812" s="456" t="e">
        <f>IF(K3812=0,#REF!,0)</f>
        <v>#REF!</v>
      </c>
    </row>
    <row r="3813" spans="1:12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6"/>
      <c r="L3813" s="456" t="e">
        <f>IF(K3813=0,#REF!,0)</f>
        <v>#REF!</v>
      </c>
    </row>
    <row r="3814" spans="1:12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6"/>
      <c r="L3814" s="456" t="e">
        <f>IF(K3814=0,#REF!,0)</f>
        <v>#REF!</v>
      </c>
    </row>
    <row r="3815" spans="1:12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6"/>
      <c r="L3815" s="456" t="e">
        <f>IF(K3815=0,#REF!,0)</f>
        <v>#REF!</v>
      </c>
    </row>
    <row r="3816" spans="1:12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6"/>
      <c r="L3816" s="456" t="e">
        <f>IF(K3816=0,#REF!,0)</f>
        <v>#REF!</v>
      </c>
    </row>
    <row r="3817" spans="1:12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6"/>
      <c r="L3817" s="456" t="e">
        <f>IF(K3817=0,#REF!,0)</f>
        <v>#REF!</v>
      </c>
    </row>
    <row r="3818" spans="1:12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6"/>
      <c r="L3818" s="456" t="e">
        <f>IF(K3818=0,#REF!,0)</f>
        <v>#REF!</v>
      </c>
    </row>
    <row r="3819" spans="1:12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6"/>
      <c r="L3819" s="456" t="e">
        <f>IF(K3819=0,#REF!,0)</f>
        <v>#REF!</v>
      </c>
    </row>
    <row r="3820" spans="1:12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6"/>
      <c r="L3820" s="456" t="e">
        <f>IF(K3820=0,#REF!,0)</f>
        <v>#REF!</v>
      </c>
    </row>
    <row r="3821" spans="1:12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6"/>
      <c r="L3821" s="456" t="e">
        <f>IF(K3821=0,#REF!,0)</f>
        <v>#REF!</v>
      </c>
    </row>
    <row r="3822" spans="1:12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6"/>
      <c r="L3822" s="456" t="e">
        <f>IF(K3822=0,#REF!,0)</f>
        <v>#REF!</v>
      </c>
    </row>
    <row r="3823" spans="1:12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6"/>
      <c r="L3823" s="456" t="e">
        <f>IF(K3823=0,#REF!,0)</f>
        <v>#REF!</v>
      </c>
    </row>
    <row r="3824" spans="1:12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6"/>
      <c r="L3824" s="456" t="e">
        <f>IF(K3824=0,#REF!,0)</f>
        <v>#REF!</v>
      </c>
    </row>
    <row r="3825" spans="1:12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6"/>
      <c r="L3825" s="456" t="e">
        <f>IF(K3825=0,#REF!,0)</f>
        <v>#REF!</v>
      </c>
    </row>
    <row r="3826" spans="1:12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6"/>
      <c r="L3826" s="456" t="e">
        <f>IF(K3826=0,#REF!,0)</f>
        <v>#REF!</v>
      </c>
    </row>
    <row r="3827" spans="1:12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6"/>
      <c r="L3827" s="456" t="e">
        <f>IF(K3827=0,#REF!,0)</f>
        <v>#REF!</v>
      </c>
    </row>
    <row r="3828" spans="1:12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6">
        <v>973.31417799512519</v>
      </c>
      <c r="L3828" s="456">
        <f>IF(K3828=0,#REF!,0)</f>
        <v>0</v>
      </c>
    </row>
    <row r="3829" spans="1:12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6">
        <v>19835.870329564859</v>
      </c>
      <c r="L3829" s="456">
        <f>IF(K3829=0,#REF!,0)</f>
        <v>0</v>
      </c>
    </row>
    <row r="3830" spans="1:12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6">
        <v>24192.428936973964</v>
      </c>
      <c r="L3830" s="456">
        <f>IF(K3830=0,#REF!,0)</f>
        <v>0</v>
      </c>
    </row>
    <row r="3831" spans="1:12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6">
        <v>22320.640132510292</v>
      </c>
      <c r="L3831" s="456">
        <f>IF(K3831=0,#REF!,0)</f>
        <v>0</v>
      </c>
    </row>
    <row r="3832" spans="1:12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6">
        <v>33497.86265413151</v>
      </c>
      <c r="L3832" s="456">
        <f>IF(K3832=0,#REF!,0)</f>
        <v>0</v>
      </c>
    </row>
    <row r="3833" spans="1:12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6">
        <v>24252.329685949495</v>
      </c>
      <c r="L3833" s="456">
        <f>IF(K3833=0,#REF!,0)</f>
        <v>0</v>
      </c>
    </row>
    <row r="3834" spans="1:12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6">
        <v>6025.6374004346035</v>
      </c>
      <c r="L3834" s="456">
        <f>IF(K3834=0,#REF!,0)</f>
        <v>0</v>
      </c>
    </row>
    <row r="3835" spans="1:12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6"/>
      <c r="L3835" s="456" t="e">
        <f>IF(K3835=0,#REF!,0)</f>
        <v>#REF!</v>
      </c>
    </row>
    <row r="3836" spans="1:12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6"/>
      <c r="L3836" s="456" t="e">
        <f>IF(K3836=0,#REF!,0)</f>
        <v>#REF!</v>
      </c>
    </row>
    <row r="3837" spans="1:12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6"/>
      <c r="L3837" s="456" t="e">
        <f>IF(K3837=0,#REF!,0)</f>
        <v>#REF!</v>
      </c>
    </row>
    <row r="3838" spans="1:12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6"/>
      <c r="L3838" s="456" t="e">
        <f>IF(K3838=0,#REF!,0)</f>
        <v>#REF!</v>
      </c>
    </row>
    <row r="3839" spans="1:12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6"/>
      <c r="L3839" s="456" t="e">
        <f>IF(K3839=0,#REF!,0)</f>
        <v>#REF!</v>
      </c>
    </row>
    <row r="3840" spans="1:12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6"/>
      <c r="L3840" s="456" t="e">
        <f>IF(K3840=0,#REF!,0)</f>
        <v>#REF!</v>
      </c>
    </row>
    <row r="3841" spans="1:12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6"/>
      <c r="L3841" s="456" t="e">
        <f>IF(K3841=0,#REF!,0)</f>
        <v>#REF!</v>
      </c>
    </row>
    <row r="3842" spans="1:12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6"/>
      <c r="L3842" s="456" t="e">
        <f>IF(K3842=0,#REF!,0)</f>
        <v>#REF!</v>
      </c>
    </row>
    <row r="3843" spans="1:12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6"/>
      <c r="L3843" s="456" t="e">
        <f>IF(K3843=0,#REF!,0)</f>
        <v>#REF!</v>
      </c>
    </row>
    <row r="3844" spans="1:12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6"/>
      <c r="L3844" s="456" t="e">
        <f>IF(K3844=0,#REF!,0)</f>
        <v>#REF!</v>
      </c>
    </row>
    <row r="3845" spans="1:12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6"/>
      <c r="L3845" s="456" t="e">
        <f>IF(K3845=0,#REF!,0)</f>
        <v>#REF!</v>
      </c>
    </row>
    <row r="3846" spans="1:12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6"/>
      <c r="L3846" s="456" t="e">
        <f>IF(K3846=0,#REF!,0)</f>
        <v>#REF!</v>
      </c>
    </row>
    <row r="3847" spans="1:12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6"/>
      <c r="L3847" s="456" t="e">
        <f>IF(K3847=0,#REF!,0)</f>
        <v>#REF!</v>
      </c>
    </row>
    <row r="3848" spans="1:12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6"/>
      <c r="L3848" s="456" t="e">
        <f>IF(K3848=0,#REF!,0)</f>
        <v>#REF!</v>
      </c>
    </row>
    <row r="3849" spans="1:12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6"/>
      <c r="L3849" s="456" t="e">
        <f>IF(K3849=0,#REF!,0)</f>
        <v>#REF!</v>
      </c>
    </row>
    <row r="3850" spans="1:12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6"/>
      <c r="L3850" s="456" t="e">
        <f>IF(K3850=0,#REF!,0)</f>
        <v>#REF!</v>
      </c>
    </row>
    <row r="3851" spans="1:12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6"/>
      <c r="L3851" s="456" t="e">
        <f>IF(K3851=0,#REF!,0)</f>
        <v>#REF!</v>
      </c>
    </row>
    <row r="3852" spans="1:12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6"/>
      <c r="L3852" s="456" t="e">
        <f>IF(K3852=0,#REF!,0)</f>
        <v>#REF!</v>
      </c>
    </row>
    <row r="3853" spans="1:12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6"/>
      <c r="L3853" s="456" t="e">
        <f>IF(K3853=0,#REF!,0)</f>
        <v>#REF!</v>
      </c>
    </row>
    <row r="3854" spans="1:12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6">
        <v>6390.3207174103827</v>
      </c>
      <c r="L3854" s="456">
        <f>IF(K3854=0,#REF!,0)</f>
        <v>0</v>
      </c>
    </row>
    <row r="3855" spans="1:12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6"/>
      <c r="L3855" s="456" t="e">
        <f>IF(K3855=0,#REF!,0)</f>
        <v>#REF!</v>
      </c>
    </row>
    <row r="3856" spans="1:12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6">
        <v>6742.7591502141067</v>
      </c>
      <c r="L3856" s="456">
        <f>IF(K3856=0,#REF!,0)</f>
        <v>0</v>
      </c>
    </row>
    <row r="3857" spans="1:12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6"/>
      <c r="L3857" s="456" t="e">
        <f>IF(K3857=0,#REF!,0)</f>
        <v>#REF!</v>
      </c>
    </row>
    <row r="3858" spans="1:12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6"/>
      <c r="L3858" s="456" t="e">
        <f>IF(K3858=0,#REF!,0)</f>
        <v>#REF!</v>
      </c>
    </row>
    <row r="3859" spans="1:12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6"/>
      <c r="L3859" s="456" t="e">
        <f>IF(K3859=0,#REF!,0)</f>
        <v>#REF!</v>
      </c>
    </row>
    <row r="3860" spans="1:12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6"/>
      <c r="L3860" s="456" t="e">
        <f>IF(K3860=0,#REF!,0)</f>
        <v>#REF!</v>
      </c>
    </row>
    <row r="3861" spans="1:12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6"/>
      <c r="L3861" s="456" t="e">
        <f>IF(K3861=0,#REF!,0)</f>
        <v>#REF!</v>
      </c>
    </row>
    <row r="3862" spans="1:12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6"/>
      <c r="L3862" s="456" t="e">
        <f>IF(K3862=0,#REF!,0)</f>
        <v>#REF!</v>
      </c>
    </row>
    <row r="3863" spans="1:12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6"/>
      <c r="L3863" s="456" t="e">
        <f>IF(K3863=0,#REF!,0)</f>
        <v>#REF!</v>
      </c>
    </row>
    <row r="3864" spans="1:12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6"/>
      <c r="L3864" s="456" t="e">
        <f>IF(K3864=0,#REF!,0)</f>
        <v>#REF!</v>
      </c>
    </row>
    <row r="3865" spans="1:12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6"/>
      <c r="L3865" s="456" t="e">
        <f>IF(K3865=0,#REF!,0)</f>
        <v>#REF!</v>
      </c>
    </row>
    <row r="3866" spans="1:12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6"/>
      <c r="L3866" s="456" t="e">
        <f>IF(K3866=0,#REF!,0)</f>
        <v>#REF!</v>
      </c>
    </row>
    <row r="3867" spans="1:12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6"/>
      <c r="L3867" s="456" t="e">
        <f>IF(K3867=0,#REF!,0)</f>
        <v>#REF!</v>
      </c>
    </row>
    <row r="3868" spans="1:12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6"/>
      <c r="L3868" s="456" t="e">
        <f>IF(K3868=0,#REF!,0)</f>
        <v>#REF!</v>
      </c>
    </row>
    <row r="3869" spans="1:12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6"/>
      <c r="L3869" s="456" t="e">
        <f>IF(K3869=0,#REF!,0)</f>
        <v>#REF!</v>
      </c>
    </row>
    <row r="3870" spans="1:12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6"/>
      <c r="L3870" s="456" t="e">
        <f>IF(K3870=0,#REF!,0)</f>
        <v>#REF!</v>
      </c>
    </row>
    <row r="3871" spans="1:12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6"/>
      <c r="L3871" s="456" t="e">
        <f>IF(K3871=0,#REF!,0)</f>
        <v>#REF!</v>
      </c>
    </row>
    <row r="3872" spans="1:12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6"/>
      <c r="L3872" s="456" t="e">
        <f>IF(K3872=0,#REF!,0)</f>
        <v>#REF!</v>
      </c>
    </row>
    <row r="3873" spans="1:12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6"/>
      <c r="L3873" s="456" t="e">
        <f>IF(K3873=0,#REF!,0)</f>
        <v>#REF!</v>
      </c>
    </row>
    <row r="3874" spans="1:12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6"/>
      <c r="L3874" s="456" t="e">
        <f>IF(K3874=0,#REF!,0)</f>
        <v>#REF!</v>
      </c>
    </row>
    <row r="3875" spans="1:12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6"/>
      <c r="L3875" s="456" t="e">
        <f>IF(K3875=0,#REF!,0)</f>
        <v>#REF!</v>
      </c>
    </row>
    <row r="3876" spans="1:12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6">
        <v>3535.7505575147125</v>
      </c>
      <c r="L3876" s="456">
        <f>IF(K3876=0,#REF!,0)</f>
        <v>0</v>
      </c>
    </row>
    <row r="3877" spans="1:12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6">
        <v>16540.135364536458</v>
      </c>
      <c r="L3877" s="456">
        <f>IF(K3877=0,#REF!,0)</f>
        <v>0</v>
      </c>
    </row>
    <row r="3878" spans="1:12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6">
        <v>22509.473865322427</v>
      </c>
      <c r="L3878" s="456">
        <f>IF(K3878=0,#REF!,0)</f>
        <v>0</v>
      </c>
    </row>
    <row r="3879" spans="1:12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6">
        <v>13400.314479388815</v>
      </c>
      <c r="L3879" s="456">
        <f>IF(K3879=0,#REF!,0)</f>
        <v>0</v>
      </c>
    </row>
    <row r="3880" spans="1:12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6">
        <v>29714.888142217496</v>
      </c>
      <c r="L3880" s="456">
        <f>IF(K3880=0,#REF!,0)</f>
        <v>0</v>
      </c>
    </row>
    <row r="3881" spans="1:12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6">
        <v>26817.060018855249</v>
      </c>
      <c r="L3881" s="456">
        <f>IF(K3881=0,#REF!,0)</f>
        <v>0</v>
      </c>
    </row>
    <row r="3882" spans="1:12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6">
        <v>12133.520077470786</v>
      </c>
      <c r="L3882" s="456">
        <f>IF(K3882=0,#REF!,0)</f>
        <v>0</v>
      </c>
    </row>
    <row r="3883" spans="1:12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6"/>
      <c r="L3883" s="456" t="e">
        <f>IF(K3883=0,#REF!,0)</f>
        <v>#REF!</v>
      </c>
    </row>
    <row r="3884" spans="1:12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6"/>
      <c r="L3884" s="456" t="e">
        <f>IF(K3884=0,#REF!,0)</f>
        <v>#REF!</v>
      </c>
    </row>
    <row r="3885" spans="1:12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6"/>
      <c r="L3885" s="456" t="e">
        <f>IF(K3885=0,#REF!,0)</f>
        <v>#REF!</v>
      </c>
    </row>
    <row r="3886" spans="1:12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6"/>
      <c r="L3886" s="456" t="e">
        <f>IF(K3886=0,#REF!,0)</f>
        <v>#REF!</v>
      </c>
    </row>
    <row r="3887" spans="1:12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6"/>
      <c r="L3887" s="456" t="e">
        <f>IF(K3887=0,#REF!,0)</f>
        <v>#REF!</v>
      </c>
    </row>
    <row r="3888" spans="1:12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6"/>
      <c r="L3888" s="456" t="e">
        <f>IF(K3888=0,#REF!,0)</f>
        <v>#REF!</v>
      </c>
    </row>
    <row r="3889" spans="1:12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6"/>
      <c r="L3889" s="456" t="e">
        <f>IF(K3889=0,#REF!,0)</f>
        <v>#REF!</v>
      </c>
    </row>
    <row r="3890" spans="1:12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6"/>
      <c r="L3890" s="456" t="e">
        <f>IF(K3890=0,#REF!,0)</f>
        <v>#REF!</v>
      </c>
    </row>
    <row r="3891" spans="1:12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6"/>
      <c r="L3891" s="456" t="e">
        <f>IF(K3891=0,#REF!,0)</f>
        <v>#REF!</v>
      </c>
    </row>
    <row r="3892" spans="1:12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6"/>
      <c r="L3892" s="456" t="e">
        <f>IF(K3892=0,#REF!,0)</f>
        <v>#REF!</v>
      </c>
    </row>
    <row r="3893" spans="1:12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6"/>
      <c r="L3893" s="456" t="e">
        <f>IF(K3893=0,#REF!,0)</f>
        <v>#REF!</v>
      </c>
    </row>
    <row r="3894" spans="1:12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6"/>
      <c r="L3894" s="456" t="e">
        <f>IF(K3894=0,#REF!,0)</f>
        <v>#REF!</v>
      </c>
    </row>
    <row r="3895" spans="1:12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6"/>
      <c r="L3895" s="456" t="e">
        <f>IF(K3895=0,#REF!,0)</f>
        <v>#REF!</v>
      </c>
    </row>
    <row r="3896" spans="1:12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6"/>
      <c r="L3896" s="456" t="e">
        <f>IF(K3896=0,#REF!,0)</f>
        <v>#REF!</v>
      </c>
    </row>
    <row r="3897" spans="1:12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6"/>
      <c r="L3897" s="456" t="e">
        <f>IF(K3897=0,#REF!,0)</f>
        <v>#REF!</v>
      </c>
    </row>
    <row r="3898" spans="1:12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6"/>
      <c r="L3898" s="456" t="e">
        <f>IF(K3898=0,#REF!,0)</f>
        <v>#REF!</v>
      </c>
    </row>
    <row r="3899" spans="1:12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6"/>
      <c r="L3899" s="456" t="e">
        <f>IF(K3899=0,#REF!,0)</f>
        <v>#REF!</v>
      </c>
    </row>
    <row r="3900" spans="1:12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6"/>
      <c r="L3900" s="456" t="e">
        <f>IF(K3900=0,#REF!,0)</f>
        <v>#REF!</v>
      </c>
    </row>
    <row r="3901" spans="1:12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6">
        <v>3618.7598063582791</v>
      </c>
      <c r="L3901" s="456">
        <f>IF(K3901=0,#REF!,0)</f>
        <v>0</v>
      </c>
    </row>
    <row r="3902" spans="1:12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6"/>
      <c r="L3902" s="456" t="e">
        <f>IF(K3902=0,#REF!,0)</f>
        <v>#REF!</v>
      </c>
    </row>
    <row r="3903" spans="1:12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6"/>
      <c r="L3903" s="456" t="e">
        <f>IF(K3903=0,#REF!,0)</f>
        <v>#REF!</v>
      </c>
    </row>
    <row r="3904" spans="1:12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6">
        <v>6839.146592490385</v>
      </c>
      <c r="L3904" s="456">
        <f>IF(K3904=0,#REF!,0)</f>
        <v>0</v>
      </c>
    </row>
    <row r="3905" spans="1:12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6"/>
      <c r="L3905" s="456" t="e">
        <f>IF(K3905=0,#REF!,0)</f>
        <v>#REF!</v>
      </c>
    </row>
    <row r="3906" spans="1:12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6"/>
      <c r="L3906" s="456" t="e">
        <f>IF(K3906=0,#REF!,0)</f>
        <v>#REF!</v>
      </c>
    </row>
    <row r="3907" spans="1:12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6"/>
      <c r="L3907" s="456" t="e">
        <f>IF(K3907=0,#REF!,0)</f>
        <v>#REF!</v>
      </c>
    </row>
    <row r="3908" spans="1:12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6"/>
      <c r="L3908" s="456" t="e">
        <f>IF(K3908=0,#REF!,0)</f>
        <v>#REF!</v>
      </c>
    </row>
    <row r="3909" spans="1:12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6"/>
      <c r="L3909" s="456" t="e">
        <f>IF(K3909=0,#REF!,0)</f>
        <v>#REF!</v>
      </c>
    </row>
    <row r="3910" spans="1:12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6"/>
      <c r="L3910" s="456" t="e">
        <f>IF(K3910=0,#REF!,0)</f>
        <v>#REF!</v>
      </c>
    </row>
    <row r="3911" spans="1:12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6"/>
      <c r="L3911" s="456" t="e">
        <f>IF(K3911=0,#REF!,0)</f>
        <v>#REF!</v>
      </c>
    </row>
    <row r="3912" spans="1:12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6"/>
      <c r="L3912" s="456" t="e">
        <f>IF(K3912=0,#REF!,0)</f>
        <v>#REF!</v>
      </c>
    </row>
    <row r="3913" spans="1:12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6"/>
      <c r="L3913" s="456" t="e">
        <f>IF(K3913=0,#REF!,0)</f>
        <v>#REF!</v>
      </c>
    </row>
    <row r="3914" spans="1:12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6"/>
      <c r="L3914" s="456" t="e">
        <f>IF(K3914=0,#REF!,0)</f>
        <v>#REF!</v>
      </c>
    </row>
    <row r="3915" spans="1:12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6"/>
      <c r="L3915" s="456" t="e">
        <f>IF(K3915=0,#REF!,0)</f>
        <v>#REF!</v>
      </c>
    </row>
    <row r="3916" spans="1:12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6"/>
      <c r="L3916" s="456" t="e">
        <f>IF(K3916=0,#REF!,0)</f>
        <v>#REF!</v>
      </c>
    </row>
    <row r="3917" spans="1:12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6"/>
      <c r="L3917" s="456" t="e">
        <f>IF(K3917=0,#REF!,0)</f>
        <v>#REF!</v>
      </c>
    </row>
    <row r="3918" spans="1:12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6"/>
      <c r="L3918" s="456" t="e">
        <f>IF(K3918=0,#REF!,0)</f>
        <v>#REF!</v>
      </c>
    </row>
    <row r="3919" spans="1:12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6"/>
      <c r="L3919" s="456" t="e">
        <f>IF(K3919=0,#REF!,0)</f>
        <v>#REF!</v>
      </c>
    </row>
    <row r="3920" spans="1:12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6"/>
      <c r="L3920" s="456" t="e">
        <f>IF(K3920=0,#REF!,0)</f>
        <v>#REF!</v>
      </c>
    </row>
    <row r="3921" spans="1:12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6"/>
      <c r="L3921" s="456" t="e">
        <f>IF(K3921=0,#REF!,0)</f>
        <v>#REF!</v>
      </c>
    </row>
    <row r="3922" spans="1:12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6"/>
      <c r="L3922" s="456" t="e">
        <f>IF(K3922=0,#REF!,0)</f>
        <v>#REF!</v>
      </c>
    </row>
    <row r="3923" spans="1:12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6"/>
      <c r="L3923" s="456" t="e">
        <f>IF(K3923=0,#REF!,0)</f>
        <v>#REF!</v>
      </c>
    </row>
    <row r="3924" spans="1:12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6"/>
      <c r="L3924" s="456" t="e">
        <f>IF(K3924=0,#REF!,0)</f>
        <v>#REF!</v>
      </c>
    </row>
    <row r="3925" spans="1:12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6">
        <v>6045.9553892151762</v>
      </c>
      <c r="L3925" s="456">
        <f>IF(K3925=0,#REF!,0)</f>
        <v>0</v>
      </c>
    </row>
    <row r="3926" spans="1:12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6">
        <v>14121.556374623264</v>
      </c>
      <c r="L3926" s="456">
        <f>IF(K3926=0,#REF!,0)</f>
        <v>0</v>
      </c>
    </row>
    <row r="3927" spans="1:12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6"/>
      <c r="L3927" s="456" t="e">
        <f>IF(K3927=0,#REF!,0)</f>
        <v>#REF!</v>
      </c>
    </row>
    <row r="3928" spans="1:12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6">
        <v>12859.020311060936</v>
      </c>
      <c r="L3928" s="456">
        <f>IF(K3928=0,#REF!,0)</f>
        <v>0</v>
      </c>
    </row>
    <row r="3929" spans="1:12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6"/>
      <c r="L3929" s="456" t="e">
        <f>IF(K3929=0,#REF!,0)</f>
        <v>#REF!</v>
      </c>
    </row>
    <row r="3930" spans="1:12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6"/>
      <c r="L3930" s="456" t="e">
        <f>IF(K3930=0,#REF!,0)</f>
        <v>#REF!</v>
      </c>
    </row>
    <row r="3931" spans="1:12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6"/>
      <c r="L3931" s="456" t="e">
        <f>IF(K3931=0,#REF!,0)</f>
        <v>#REF!</v>
      </c>
    </row>
    <row r="3932" spans="1:12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6"/>
      <c r="L3932" s="456" t="e">
        <f>IF(K3932=0,#REF!,0)</f>
        <v>#REF!</v>
      </c>
    </row>
    <row r="3933" spans="1:12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6"/>
      <c r="L3933" s="456" t="e">
        <f>IF(K3933=0,#REF!,0)</f>
        <v>#REF!</v>
      </c>
    </row>
    <row r="3934" spans="1:12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6"/>
      <c r="L3934" s="456" t="e">
        <f>IF(K3934=0,#REF!,0)</f>
        <v>#REF!</v>
      </c>
    </row>
    <row r="3935" spans="1:12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6"/>
      <c r="L3935" s="456" t="e">
        <f>IF(K3935=0,#REF!,0)</f>
        <v>#REF!</v>
      </c>
    </row>
    <row r="3936" spans="1:12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6"/>
      <c r="L3936" s="456" t="e">
        <f>IF(K3936=0,#REF!,0)</f>
        <v>#REF!</v>
      </c>
    </row>
    <row r="3937" spans="1:12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6"/>
      <c r="L3937" s="456" t="e">
        <f>IF(K3937=0,#REF!,0)</f>
        <v>#REF!</v>
      </c>
    </row>
    <row r="3938" spans="1:12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6"/>
      <c r="L3938" s="456" t="e">
        <f>IF(K3938=0,#REF!,0)</f>
        <v>#REF!</v>
      </c>
    </row>
    <row r="3939" spans="1:12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6"/>
      <c r="L3939" s="456" t="e">
        <f>IF(K3939=0,#REF!,0)</f>
        <v>#REF!</v>
      </c>
    </row>
    <row r="3940" spans="1:12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6"/>
      <c r="L3940" s="456" t="e">
        <f>IF(K3940=0,#REF!,0)</f>
        <v>#REF!</v>
      </c>
    </row>
    <row r="3941" spans="1:12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6"/>
      <c r="L3941" s="456" t="e">
        <f>IF(K3941=0,#REF!,0)</f>
        <v>#REF!</v>
      </c>
    </row>
    <row r="3942" spans="1:12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6"/>
      <c r="L3942" s="456" t="e">
        <f>IF(K3942=0,#REF!,0)</f>
        <v>#REF!</v>
      </c>
    </row>
    <row r="3943" spans="1:12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6"/>
      <c r="L3943" s="456" t="e">
        <f>IF(K3943=0,#REF!,0)</f>
        <v>#REF!</v>
      </c>
    </row>
    <row r="3944" spans="1:12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6"/>
      <c r="L3944" s="456" t="e">
        <f>IF(K3944=0,#REF!,0)</f>
        <v>#REF!</v>
      </c>
    </row>
    <row r="3945" spans="1:12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6"/>
      <c r="L3945" s="456" t="e">
        <f>IF(K3945=0,#REF!,0)</f>
        <v>#REF!</v>
      </c>
    </row>
    <row r="3946" spans="1:12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6"/>
      <c r="L3946" s="456" t="e">
        <f>IF(K3946=0,#REF!,0)</f>
        <v>#REF!</v>
      </c>
    </row>
    <row r="3947" spans="1:12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6"/>
      <c r="L3947" s="456" t="e">
        <f>IF(K3947=0,#REF!,0)</f>
        <v>#REF!</v>
      </c>
    </row>
    <row r="3948" spans="1:12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6">
        <v>5773.1803168810184</v>
      </c>
      <c r="L3948" s="456">
        <f>IF(K3948=0,#REF!,0)</f>
        <v>0</v>
      </c>
    </row>
    <row r="3949" spans="1:12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6">
        <v>16257.422261653812</v>
      </c>
      <c r="L3949" s="456">
        <f>IF(K3949=0,#REF!,0)</f>
        <v>0</v>
      </c>
    </row>
    <row r="3950" spans="1:12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6">
        <v>28633.347736558448</v>
      </c>
      <c r="L3950" s="456">
        <f>IF(K3950=0,#REF!,0)</f>
        <v>0</v>
      </c>
    </row>
    <row r="3951" spans="1:12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6">
        <v>18612.933868657499</v>
      </c>
      <c r="L3951" s="456">
        <f>IF(K3951=0,#REF!,0)</f>
        <v>0</v>
      </c>
    </row>
    <row r="3952" spans="1:12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6">
        <v>28264.535252874419</v>
      </c>
      <c r="L3952" s="456">
        <f>IF(K3952=0,#REF!,0)</f>
        <v>0</v>
      </c>
    </row>
    <row r="3953" spans="1:12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6">
        <v>19596.185570717702</v>
      </c>
      <c r="L3953" s="456">
        <f>IF(K3953=0,#REF!,0)</f>
        <v>0</v>
      </c>
    </row>
    <row r="3954" spans="1:12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6">
        <v>806.78418868860354</v>
      </c>
      <c r="L3954" s="456">
        <f>IF(K3954=0,#REF!,0)</f>
        <v>0</v>
      </c>
    </row>
    <row r="3955" spans="1:12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6"/>
      <c r="L3955" s="456" t="e">
        <f>IF(K3955=0,#REF!,0)</f>
        <v>#REF!</v>
      </c>
    </row>
    <row r="3956" spans="1:12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6"/>
      <c r="L3956" s="456" t="e">
        <f>IF(K3956=0,#REF!,0)</f>
        <v>#REF!</v>
      </c>
    </row>
    <row r="3957" spans="1:12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6"/>
      <c r="L3957" s="456" t="e">
        <f>IF(K3957=0,#REF!,0)</f>
        <v>#REF!</v>
      </c>
    </row>
    <row r="3958" spans="1:12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6"/>
      <c r="L3958" s="456" t="e">
        <f>IF(K3958=0,#REF!,0)</f>
        <v>#REF!</v>
      </c>
    </row>
    <row r="3959" spans="1:12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6"/>
      <c r="L3959" s="456" t="e">
        <f>IF(K3959=0,#REF!,0)</f>
        <v>#REF!</v>
      </c>
    </row>
    <row r="3960" spans="1:12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6"/>
      <c r="L3960" s="456" t="e">
        <f>IF(K3960=0,#REF!,0)</f>
        <v>#REF!</v>
      </c>
    </row>
    <row r="3961" spans="1:12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6"/>
      <c r="L3961" s="456" t="e">
        <f>IF(K3961=0,#REF!,0)</f>
        <v>#REF!</v>
      </c>
    </row>
    <row r="3962" spans="1:12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6"/>
      <c r="L3962" s="456" t="e">
        <f>IF(K3962=0,#REF!,0)</f>
        <v>#REF!</v>
      </c>
    </row>
    <row r="3963" spans="1:12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6"/>
      <c r="L3963" s="456" t="e">
        <f>IF(K3963=0,#REF!,0)</f>
        <v>#REF!</v>
      </c>
    </row>
    <row r="3964" spans="1:12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6"/>
      <c r="L3964" s="456" t="e">
        <f>IF(K3964=0,#REF!,0)</f>
        <v>#REF!</v>
      </c>
    </row>
    <row r="3965" spans="1:12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6"/>
      <c r="L3965" s="456" t="e">
        <f>IF(K3965=0,#REF!,0)</f>
        <v>#REF!</v>
      </c>
    </row>
    <row r="3966" spans="1:12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6"/>
      <c r="L3966" s="456" t="e">
        <f>IF(K3966=0,#REF!,0)</f>
        <v>#REF!</v>
      </c>
    </row>
    <row r="3967" spans="1:12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6"/>
      <c r="L3967" s="456" t="e">
        <f>IF(K3967=0,#REF!,0)</f>
        <v>#REF!</v>
      </c>
    </row>
    <row r="3968" spans="1:12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6"/>
      <c r="L3968" s="456" t="e">
        <f>IF(K3968=0,#REF!,0)</f>
        <v>#REF!</v>
      </c>
    </row>
    <row r="3969" spans="1:12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6"/>
      <c r="L3969" s="456" t="e">
        <f>IF(K3969=0,#REF!,0)</f>
        <v>#REF!</v>
      </c>
    </row>
    <row r="3970" spans="1:12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6"/>
      <c r="L3970" s="456" t="e">
        <f>IF(K3970=0,#REF!,0)</f>
        <v>#REF!</v>
      </c>
    </row>
    <row r="3971" spans="1:12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6"/>
      <c r="L3971" s="456" t="e">
        <f>IF(K3971=0,#REF!,0)</f>
        <v>#REF!</v>
      </c>
    </row>
    <row r="3972" spans="1:12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6">
        <v>11416.86697684819</v>
      </c>
      <c r="L3972" s="456">
        <f>IF(K3972=0,#REF!,0)</f>
        <v>0</v>
      </c>
    </row>
    <row r="3973" spans="1:12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6">
        <v>23945.440517448555</v>
      </c>
      <c r="L3973" s="456">
        <f>IF(K3973=0,#REF!,0)</f>
        <v>0</v>
      </c>
    </row>
    <row r="3974" spans="1:12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6">
        <v>22795.574768352475</v>
      </c>
      <c r="L3974" s="456">
        <f>IF(K3974=0,#REF!,0)</f>
        <v>0</v>
      </c>
    </row>
    <row r="3975" spans="1:12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6">
        <v>22368.670132104686</v>
      </c>
      <c r="L3975" s="456">
        <f>IF(K3975=0,#REF!,0)</f>
        <v>0</v>
      </c>
    </row>
    <row r="3976" spans="1:12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6">
        <v>24689.468583702102</v>
      </c>
      <c r="L3976" s="456">
        <f>IF(K3976=0,#REF!,0)</f>
        <v>0</v>
      </c>
    </row>
    <row r="3977" spans="1:12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6">
        <v>15589.796521308121</v>
      </c>
      <c r="L3977" s="456">
        <f>IF(K3977=0,#REF!,0)</f>
        <v>0</v>
      </c>
    </row>
    <row r="3978" spans="1:12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6"/>
      <c r="L3978" s="456" t="e">
        <f>IF(K3978=0,#REF!,0)</f>
        <v>#REF!</v>
      </c>
    </row>
    <row r="3979" spans="1:12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6"/>
      <c r="L3979" s="456" t="e">
        <f>IF(K3979=0,#REF!,0)</f>
        <v>#REF!</v>
      </c>
    </row>
    <row r="3980" spans="1:12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6"/>
      <c r="L3980" s="456" t="e">
        <f>IF(K3980=0,#REF!,0)</f>
        <v>#REF!</v>
      </c>
    </row>
    <row r="3981" spans="1:12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6"/>
      <c r="L3981" s="456" t="e">
        <f>IF(K3981=0,#REF!,0)</f>
        <v>#REF!</v>
      </c>
    </row>
    <row r="3982" spans="1:12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6"/>
      <c r="L3982" s="456" t="e">
        <f>IF(K3982=0,#REF!,0)</f>
        <v>#REF!</v>
      </c>
    </row>
    <row r="3983" spans="1:12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6"/>
      <c r="L3983" s="456" t="e">
        <f>IF(K3983=0,#REF!,0)</f>
        <v>#REF!</v>
      </c>
    </row>
    <row r="3984" spans="1:12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6"/>
      <c r="L3984" s="456" t="e">
        <f>IF(K3984=0,#REF!,0)</f>
        <v>#REF!</v>
      </c>
    </row>
    <row r="3985" spans="1:12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6"/>
      <c r="L3985" s="456" t="e">
        <f>IF(K3985=0,#REF!,0)</f>
        <v>#REF!</v>
      </c>
    </row>
    <row r="3986" spans="1:12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6"/>
      <c r="L3986" s="456" t="e">
        <f>IF(K3986=0,#REF!,0)</f>
        <v>#REF!</v>
      </c>
    </row>
    <row r="3987" spans="1:12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6"/>
      <c r="L3987" s="456" t="e">
        <f>IF(K3987=0,#REF!,0)</f>
        <v>#REF!</v>
      </c>
    </row>
    <row r="3988" spans="1:12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6"/>
      <c r="L3988" s="456" t="e">
        <f>IF(K3988=0,#REF!,0)</f>
        <v>#REF!</v>
      </c>
    </row>
    <row r="3989" spans="1:12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6"/>
      <c r="L3989" s="456" t="e">
        <f>IF(K3989=0,#REF!,0)</f>
        <v>#REF!</v>
      </c>
    </row>
    <row r="3990" spans="1:12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6"/>
      <c r="L3990" s="456" t="e">
        <f>IF(K3990=0,#REF!,0)</f>
        <v>#REF!</v>
      </c>
    </row>
    <row r="3991" spans="1:12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6"/>
      <c r="L3991" s="456" t="e">
        <f>IF(K3991=0,#REF!,0)</f>
        <v>#REF!</v>
      </c>
    </row>
    <row r="3992" spans="1:12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6"/>
      <c r="L3992" s="456" t="e">
        <f>IF(K3992=0,#REF!,0)</f>
        <v>#REF!</v>
      </c>
    </row>
    <row r="3993" spans="1:12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6"/>
      <c r="L3993" s="456" t="e">
        <f>IF(K3993=0,#REF!,0)</f>
        <v>#REF!</v>
      </c>
    </row>
    <row r="3994" spans="1:12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6"/>
      <c r="L3994" s="456" t="e">
        <f>IF(K3994=0,#REF!,0)</f>
        <v>#REF!</v>
      </c>
    </row>
    <row r="3995" spans="1:12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6"/>
      <c r="L3995" s="456" t="e">
        <f>IF(K3995=0,#REF!,0)</f>
        <v>#REF!</v>
      </c>
    </row>
    <row r="3996" spans="1:12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6"/>
      <c r="L3996" s="456" t="e">
        <f>IF(K3996=0,#REF!,0)</f>
        <v>#REF!</v>
      </c>
    </row>
    <row r="3997" spans="1:12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6">
        <v>15454.28636208868</v>
      </c>
      <c r="L3997" s="456">
        <f>IF(K3997=0,#REF!,0)</f>
        <v>0</v>
      </c>
    </row>
    <row r="3998" spans="1:12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6">
        <v>16241.822426349814</v>
      </c>
      <c r="L3998" s="456">
        <f>IF(K3998=0,#REF!,0)</f>
        <v>0</v>
      </c>
    </row>
    <row r="3999" spans="1:12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6">
        <v>20551.642502111354</v>
      </c>
      <c r="L3999" s="456">
        <f>IF(K3999=0,#REF!,0)</f>
        <v>0</v>
      </c>
    </row>
    <row r="4000" spans="1:12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6">
        <v>20729.61529066939</v>
      </c>
      <c r="L4000" s="456">
        <f>IF(K4000=0,#REF!,0)</f>
        <v>0</v>
      </c>
    </row>
    <row r="4001" spans="1:12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6">
        <v>11747.863121409422</v>
      </c>
      <c r="L4001" s="456">
        <f>IF(K4001=0,#REF!,0)</f>
        <v>0</v>
      </c>
    </row>
    <row r="4002" spans="1:12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6"/>
      <c r="L4002" s="456" t="e">
        <f>IF(K4002=0,#REF!,0)</f>
        <v>#REF!</v>
      </c>
    </row>
    <row r="4003" spans="1:12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6"/>
      <c r="L4003" s="456" t="e">
        <f>IF(K4003=0,#REF!,0)</f>
        <v>#REF!</v>
      </c>
    </row>
    <row r="4004" spans="1:12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6"/>
      <c r="L4004" s="456" t="e">
        <f>IF(K4004=0,#REF!,0)</f>
        <v>#REF!</v>
      </c>
    </row>
    <row r="4005" spans="1:12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6"/>
      <c r="L4005" s="456" t="e">
        <f>IF(K4005=0,#REF!,0)</f>
        <v>#REF!</v>
      </c>
    </row>
    <row r="4006" spans="1:12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6"/>
      <c r="L4006" s="456" t="e">
        <f>IF(K4006=0,#REF!,0)</f>
        <v>#REF!</v>
      </c>
    </row>
    <row r="4007" spans="1:12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6"/>
      <c r="L4007" s="456" t="e">
        <f>IF(K4007=0,#REF!,0)</f>
        <v>#REF!</v>
      </c>
    </row>
    <row r="4008" spans="1:12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6"/>
      <c r="L4008" s="456" t="e">
        <f>IF(K4008=0,#REF!,0)</f>
        <v>#REF!</v>
      </c>
    </row>
    <row r="4009" spans="1:12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6"/>
      <c r="L4009" s="456" t="e">
        <f>IF(K4009=0,#REF!,0)</f>
        <v>#REF!</v>
      </c>
    </row>
    <row r="4010" spans="1:12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6"/>
      <c r="L4010" s="456" t="e">
        <f>IF(K4010=0,#REF!,0)</f>
        <v>#REF!</v>
      </c>
    </row>
    <row r="4011" spans="1:12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6"/>
      <c r="L4011" s="456" t="e">
        <f>IF(K4011=0,#REF!,0)</f>
        <v>#REF!</v>
      </c>
    </row>
    <row r="4012" spans="1:12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6"/>
      <c r="L4012" s="456" t="e">
        <f>IF(K4012=0,#REF!,0)</f>
        <v>#REF!</v>
      </c>
    </row>
    <row r="4013" spans="1:12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6"/>
      <c r="L4013" s="456" t="e">
        <f>IF(K4013=0,#REF!,0)</f>
        <v>#REF!</v>
      </c>
    </row>
    <row r="4014" spans="1:12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6"/>
      <c r="L4014" s="456" t="e">
        <f>IF(K4014=0,#REF!,0)</f>
        <v>#REF!</v>
      </c>
    </row>
    <row r="4015" spans="1:12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6"/>
      <c r="L4015" s="456" t="e">
        <f>IF(K4015=0,#REF!,0)</f>
        <v>#REF!</v>
      </c>
    </row>
    <row r="4016" spans="1:12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6"/>
      <c r="L4016" s="456" t="e">
        <f>IF(K4016=0,#REF!,0)</f>
        <v>#REF!</v>
      </c>
    </row>
    <row r="4017" spans="1:12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6"/>
      <c r="L4017" s="456" t="e">
        <f>IF(K4017=0,#REF!,0)</f>
        <v>#REF!</v>
      </c>
    </row>
    <row r="4018" spans="1:12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6"/>
      <c r="L4018" s="456" t="e">
        <f>IF(K4018=0,#REF!,0)</f>
        <v>#REF!</v>
      </c>
    </row>
    <row r="4019" spans="1:12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6"/>
      <c r="L4019" s="456" t="e">
        <f>IF(K4019=0,#REF!,0)</f>
        <v>#REF!</v>
      </c>
    </row>
    <row r="4020" spans="1:12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6">
        <v>9550.1089774941229</v>
      </c>
      <c r="L4020" s="456">
        <f>IF(K4020=0,#REF!,0)</f>
        <v>0</v>
      </c>
    </row>
    <row r="4021" spans="1:12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6">
        <v>16772.517391139911</v>
      </c>
      <c r="L4021" s="456">
        <f>IF(K4021=0,#REF!,0)</f>
        <v>0</v>
      </c>
    </row>
    <row r="4022" spans="1:12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6">
        <v>23742.488959048176</v>
      </c>
      <c r="L4022" s="456">
        <f>IF(K4022=0,#REF!,0)</f>
        <v>0</v>
      </c>
    </row>
    <row r="4023" spans="1:12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6">
        <v>13233.659793948782</v>
      </c>
      <c r="L4023" s="456">
        <f>IF(K4023=0,#REF!,0)</f>
        <v>0</v>
      </c>
    </row>
    <row r="4024" spans="1:12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6">
        <v>26132.534838730142</v>
      </c>
      <c r="L4024" s="456">
        <f>IF(K4024=0,#REF!,0)</f>
        <v>0</v>
      </c>
    </row>
    <row r="4025" spans="1:12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6">
        <v>19698.861858867389</v>
      </c>
      <c r="L4025" s="456">
        <f>IF(K4025=0,#REF!,0)</f>
        <v>0</v>
      </c>
    </row>
    <row r="4026" spans="1:12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6"/>
      <c r="L4026" s="456" t="e">
        <f>IF(K4026=0,#REF!,0)</f>
        <v>#REF!</v>
      </c>
    </row>
    <row r="4027" spans="1:12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6"/>
      <c r="L4027" s="456" t="e">
        <f>IF(K4027=0,#REF!,0)</f>
        <v>#REF!</v>
      </c>
    </row>
    <row r="4028" spans="1:12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6"/>
      <c r="L4028" s="456" t="e">
        <f>IF(K4028=0,#REF!,0)</f>
        <v>#REF!</v>
      </c>
    </row>
    <row r="4029" spans="1:12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6"/>
      <c r="L4029" s="456" t="e">
        <f>IF(K4029=0,#REF!,0)</f>
        <v>#REF!</v>
      </c>
    </row>
    <row r="4030" spans="1:12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6"/>
      <c r="L4030" s="456" t="e">
        <f>IF(K4030=0,#REF!,0)</f>
        <v>#REF!</v>
      </c>
    </row>
    <row r="4031" spans="1:12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6"/>
      <c r="L4031" s="456" t="e">
        <f>IF(K4031=0,#REF!,0)</f>
        <v>#REF!</v>
      </c>
    </row>
    <row r="4032" spans="1:12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6"/>
      <c r="L4032" s="456" t="e">
        <f>IF(K4032=0,#REF!,0)</f>
        <v>#REF!</v>
      </c>
    </row>
    <row r="4033" spans="1:12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6"/>
      <c r="L4033" s="456" t="e">
        <f>IF(K4033=0,#REF!,0)</f>
        <v>#REF!</v>
      </c>
    </row>
    <row r="4034" spans="1:12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6"/>
      <c r="L4034" s="456" t="e">
        <f>IF(K4034=0,#REF!,0)</f>
        <v>#REF!</v>
      </c>
    </row>
    <row r="4035" spans="1:12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6"/>
      <c r="L4035" s="456" t="e">
        <f>IF(K4035=0,#REF!,0)</f>
        <v>#REF!</v>
      </c>
    </row>
    <row r="4036" spans="1:12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6"/>
      <c r="L4036" s="456" t="e">
        <f>IF(K4036=0,#REF!,0)</f>
        <v>#REF!</v>
      </c>
    </row>
    <row r="4037" spans="1:12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6"/>
      <c r="L4037" s="456" t="e">
        <f>IF(K4037=0,#REF!,0)</f>
        <v>#REF!</v>
      </c>
    </row>
    <row r="4038" spans="1:12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6"/>
      <c r="L4038" s="456" t="e">
        <f>IF(K4038=0,#REF!,0)</f>
        <v>#REF!</v>
      </c>
    </row>
    <row r="4039" spans="1:12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6"/>
      <c r="L4039" s="456" t="e">
        <f>IF(K4039=0,#REF!,0)</f>
        <v>#REF!</v>
      </c>
    </row>
    <row r="4040" spans="1:12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6"/>
      <c r="L4040" s="456" t="e">
        <f>IF(K4040=0,#REF!,0)</f>
        <v>#REF!</v>
      </c>
    </row>
    <row r="4041" spans="1:12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6"/>
      <c r="L4041" s="456" t="e">
        <f>IF(K4041=0,#REF!,0)</f>
        <v>#REF!</v>
      </c>
    </row>
    <row r="4042" spans="1:12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6"/>
      <c r="L4042" s="456" t="e">
        <f>IF(K4042=0,#REF!,0)</f>
        <v>#REF!</v>
      </c>
    </row>
    <row r="4043" spans="1:12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6"/>
      <c r="L4043" s="456" t="e">
        <f>IF(K4043=0,#REF!,0)</f>
        <v>#REF!</v>
      </c>
    </row>
    <row r="4044" spans="1:12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6">
        <v>10473.751442180483</v>
      </c>
      <c r="L4044" s="456">
        <f>IF(K4044=0,#REF!,0)</f>
        <v>0</v>
      </c>
    </row>
    <row r="4045" spans="1:12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6">
        <v>29844.699778108996</v>
      </c>
      <c r="L4045" s="456">
        <f>IF(K4045=0,#REF!,0)</f>
        <v>0</v>
      </c>
    </row>
    <row r="4046" spans="1:12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6">
        <v>34568.178451436368</v>
      </c>
      <c r="L4046" s="456">
        <f>IF(K4046=0,#REF!,0)</f>
        <v>0</v>
      </c>
    </row>
    <row r="4047" spans="1:12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6">
        <v>16340.724237863926</v>
      </c>
      <c r="L4047" s="456">
        <f>IF(K4047=0,#REF!,0)</f>
        <v>0</v>
      </c>
    </row>
    <row r="4048" spans="1:12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6">
        <v>40287.221262992578</v>
      </c>
      <c r="L4048" s="456">
        <f>IF(K4048=0,#REF!,0)</f>
        <v>0</v>
      </c>
    </row>
    <row r="4049" spans="1:12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6">
        <v>25504.217103272433</v>
      </c>
      <c r="L4049" s="456">
        <f>IF(K4049=0,#REF!,0)</f>
        <v>0</v>
      </c>
    </row>
    <row r="4050" spans="1:12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6">
        <v>8536.5361192687033</v>
      </c>
      <c r="L4050" s="456">
        <f>IF(K4050=0,#REF!,0)</f>
        <v>0</v>
      </c>
    </row>
    <row r="4051" spans="1:12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6"/>
      <c r="L4051" s="456" t="e">
        <f>IF(K4051=0,#REF!,0)</f>
        <v>#REF!</v>
      </c>
    </row>
    <row r="4052" spans="1:12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6"/>
      <c r="L4052" s="456" t="e">
        <f>IF(K4052=0,#REF!,0)</f>
        <v>#REF!</v>
      </c>
    </row>
    <row r="4053" spans="1:12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6"/>
      <c r="L4053" s="456" t="e">
        <f>IF(K4053=0,#REF!,0)</f>
        <v>#REF!</v>
      </c>
    </row>
    <row r="4054" spans="1:12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6"/>
      <c r="L4054" s="456" t="e">
        <f>IF(K4054=0,#REF!,0)</f>
        <v>#REF!</v>
      </c>
    </row>
    <row r="4055" spans="1:12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6"/>
      <c r="L4055" s="456" t="e">
        <f>IF(K4055=0,#REF!,0)</f>
        <v>#REF!</v>
      </c>
    </row>
    <row r="4056" spans="1:12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6"/>
      <c r="L4056" s="456" t="e">
        <f>IF(K4056=0,#REF!,0)</f>
        <v>#REF!</v>
      </c>
    </row>
    <row r="4057" spans="1:12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6"/>
      <c r="L4057" s="456" t="e">
        <f>IF(K4057=0,#REF!,0)</f>
        <v>#REF!</v>
      </c>
    </row>
    <row r="4058" spans="1:12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6"/>
      <c r="L4058" s="456" t="e">
        <f>IF(K4058=0,#REF!,0)</f>
        <v>#REF!</v>
      </c>
    </row>
    <row r="4059" spans="1:12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6"/>
      <c r="L4059" s="456" t="e">
        <f>IF(K4059=0,#REF!,0)</f>
        <v>#REF!</v>
      </c>
    </row>
    <row r="4060" spans="1:12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6"/>
      <c r="L4060" s="456" t="e">
        <f>IF(K4060=0,#REF!,0)</f>
        <v>#REF!</v>
      </c>
    </row>
    <row r="4061" spans="1:12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6"/>
      <c r="L4061" s="456" t="e">
        <f>IF(K4061=0,#REF!,0)</f>
        <v>#REF!</v>
      </c>
    </row>
    <row r="4062" spans="1:12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6"/>
      <c r="L4062" s="456" t="e">
        <f>IF(K4062=0,#REF!,0)</f>
        <v>#REF!</v>
      </c>
    </row>
    <row r="4063" spans="1:12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6"/>
      <c r="L4063" s="456" t="e">
        <f>IF(K4063=0,#REF!,0)</f>
        <v>#REF!</v>
      </c>
    </row>
    <row r="4064" spans="1:12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6"/>
      <c r="L4064" s="456" t="e">
        <f>IF(K4064=0,#REF!,0)</f>
        <v>#REF!</v>
      </c>
    </row>
    <row r="4065" spans="1:12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6"/>
      <c r="L4065" s="456" t="e">
        <f>IF(K4065=0,#REF!,0)</f>
        <v>#REF!</v>
      </c>
    </row>
    <row r="4066" spans="1:12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6"/>
      <c r="L4066" s="456" t="e">
        <f>IF(K4066=0,#REF!,0)</f>
        <v>#REF!</v>
      </c>
    </row>
    <row r="4067" spans="1:12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6"/>
      <c r="L4067" s="456" t="e">
        <f>IF(K4067=0,#REF!,0)</f>
        <v>#REF!</v>
      </c>
    </row>
    <row r="4068" spans="1:12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6"/>
      <c r="L4068" s="456" t="e">
        <f>IF(K4068=0,#REF!,0)</f>
        <v>#REF!</v>
      </c>
    </row>
    <row r="4069" spans="1:12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6">
        <v>4605.3468259108322</v>
      </c>
      <c r="L4069" s="456">
        <f>IF(K4069=0,#REF!,0)</f>
        <v>0</v>
      </c>
    </row>
    <row r="4070" spans="1:12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6">
        <v>8274.7239685855766</v>
      </c>
      <c r="L4070" s="456">
        <f>IF(K4070=0,#REF!,0)</f>
        <v>0</v>
      </c>
    </row>
    <row r="4071" spans="1:12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6"/>
      <c r="L4071" s="456" t="e">
        <f>IF(K4071=0,#REF!,0)</f>
        <v>#REF!</v>
      </c>
    </row>
    <row r="4072" spans="1:12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6"/>
      <c r="L4072" s="456" t="e">
        <f>IF(K4072=0,#REF!,0)</f>
        <v>#REF!</v>
      </c>
    </row>
    <row r="4073" spans="1:12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6">
        <v>4690.0415512988775</v>
      </c>
      <c r="L4073" s="456">
        <f>IF(K4073=0,#REF!,0)</f>
        <v>0</v>
      </c>
    </row>
    <row r="4074" spans="1:12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6"/>
      <c r="L4074" s="456" t="e">
        <f>IF(K4074=0,#REF!,0)</f>
        <v>#REF!</v>
      </c>
    </row>
    <row r="4075" spans="1:12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6"/>
      <c r="L4075" s="456" t="e">
        <f>IF(K4075=0,#REF!,0)</f>
        <v>#REF!</v>
      </c>
    </row>
    <row r="4076" spans="1:12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6"/>
      <c r="L4076" s="456" t="e">
        <f>IF(K4076=0,#REF!,0)</f>
        <v>#REF!</v>
      </c>
    </row>
    <row r="4077" spans="1:12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6"/>
      <c r="L4077" s="456" t="e">
        <f>IF(K4077=0,#REF!,0)</f>
        <v>#REF!</v>
      </c>
    </row>
    <row r="4078" spans="1:12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6"/>
      <c r="L4078" s="456" t="e">
        <f>IF(K4078=0,#REF!,0)</f>
        <v>#REF!</v>
      </c>
    </row>
    <row r="4079" spans="1:12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6"/>
      <c r="L4079" s="456" t="e">
        <f>IF(K4079=0,#REF!,0)</f>
        <v>#REF!</v>
      </c>
    </row>
    <row r="4080" spans="1:12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6"/>
      <c r="L4080" s="456" t="e">
        <f>IF(K4080=0,#REF!,0)</f>
        <v>#REF!</v>
      </c>
    </row>
    <row r="4081" spans="1:12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6"/>
      <c r="L4081" s="456" t="e">
        <f>IF(K4081=0,#REF!,0)</f>
        <v>#REF!</v>
      </c>
    </row>
    <row r="4082" spans="1:12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6"/>
      <c r="L4082" s="456" t="e">
        <f>IF(K4082=0,#REF!,0)</f>
        <v>#REF!</v>
      </c>
    </row>
    <row r="4083" spans="1:12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6"/>
      <c r="L4083" s="456" t="e">
        <f>IF(K4083=0,#REF!,0)</f>
        <v>#REF!</v>
      </c>
    </row>
    <row r="4084" spans="1:12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6"/>
      <c r="L4084" s="456" t="e">
        <f>IF(K4084=0,#REF!,0)</f>
        <v>#REF!</v>
      </c>
    </row>
    <row r="4085" spans="1:12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6"/>
      <c r="L4085" s="456" t="e">
        <f>IF(K4085=0,#REF!,0)</f>
        <v>#REF!</v>
      </c>
    </row>
    <row r="4086" spans="1:12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6"/>
      <c r="L4086" s="456" t="e">
        <f>IF(K4086=0,#REF!,0)</f>
        <v>#REF!</v>
      </c>
    </row>
    <row r="4087" spans="1:12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6"/>
      <c r="L4087" s="456" t="e">
        <f>IF(K4087=0,#REF!,0)</f>
        <v>#REF!</v>
      </c>
    </row>
    <row r="4088" spans="1:12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6"/>
      <c r="L4088" s="456" t="e">
        <f>IF(K4088=0,#REF!,0)</f>
        <v>#REF!</v>
      </c>
    </row>
    <row r="4089" spans="1:12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6"/>
      <c r="L4089" s="456" t="e">
        <f>IF(K4089=0,#REF!,0)</f>
        <v>#REF!</v>
      </c>
    </row>
    <row r="4090" spans="1:12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6"/>
      <c r="L4090" s="456" t="e">
        <f>IF(K4090=0,#REF!,0)</f>
        <v>#REF!</v>
      </c>
    </row>
    <row r="4091" spans="1:12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6"/>
      <c r="L4091" s="456" t="e">
        <f>IF(K4091=0,#REF!,0)</f>
        <v>#REF!</v>
      </c>
    </row>
    <row r="4092" spans="1:12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6"/>
      <c r="L4092" s="456" t="e">
        <f>IF(K4092=0,#REF!,0)</f>
        <v>#REF!</v>
      </c>
    </row>
    <row r="4093" spans="1:12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6"/>
      <c r="L4093" s="456" t="e">
        <f>IF(K4093=0,#REF!,0)</f>
        <v>#REF!</v>
      </c>
    </row>
    <row r="4094" spans="1:12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6"/>
      <c r="L4094" s="456" t="e">
        <f>IF(K4094=0,#REF!,0)</f>
        <v>#REF!</v>
      </c>
    </row>
    <row r="4095" spans="1:12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6"/>
      <c r="L4095" s="456" t="e">
        <f>IF(K4095=0,#REF!,0)</f>
        <v>#REF!</v>
      </c>
    </row>
    <row r="4096" spans="1:12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6"/>
      <c r="L4096" s="456" t="e">
        <f>IF(K4096=0,#REF!,0)</f>
        <v>#REF!</v>
      </c>
    </row>
    <row r="4097" spans="1:12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6"/>
      <c r="L4097" s="456" t="e">
        <f>IF(K4097=0,#REF!,0)</f>
        <v>#REF!</v>
      </c>
    </row>
    <row r="4098" spans="1:12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6"/>
      <c r="L4098" s="456" t="e">
        <f>IF(K4098=0,#REF!,0)</f>
        <v>#REF!</v>
      </c>
    </row>
    <row r="4099" spans="1:12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6"/>
      <c r="L4099" s="456" t="e">
        <f>IF(K4099=0,#REF!,0)</f>
        <v>#REF!</v>
      </c>
    </row>
    <row r="4100" spans="1:12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6"/>
      <c r="L4100" s="456" t="e">
        <f>IF(K4100=0,#REF!,0)</f>
        <v>#REF!</v>
      </c>
    </row>
    <row r="4101" spans="1:12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6"/>
      <c r="L4101" s="456" t="e">
        <f>IF(K4101=0,#REF!,0)</f>
        <v>#REF!</v>
      </c>
    </row>
    <row r="4102" spans="1:12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6"/>
      <c r="L4102" s="456" t="e">
        <f>IF(K4102=0,#REF!,0)</f>
        <v>#REF!</v>
      </c>
    </row>
    <row r="4103" spans="1:12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6"/>
      <c r="L4103" s="456" t="e">
        <f>IF(K4103=0,#REF!,0)</f>
        <v>#REF!</v>
      </c>
    </row>
    <row r="4104" spans="1:12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6"/>
      <c r="L4104" s="456" t="e">
        <f>IF(K4104=0,#REF!,0)</f>
        <v>#REF!</v>
      </c>
    </row>
    <row r="4105" spans="1:12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6"/>
      <c r="L4105" s="456" t="e">
        <f>IF(K4105=0,#REF!,0)</f>
        <v>#REF!</v>
      </c>
    </row>
    <row r="4106" spans="1:12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6"/>
      <c r="L4106" s="456" t="e">
        <f>IF(K4106=0,#REF!,0)</f>
        <v>#REF!</v>
      </c>
    </row>
    <row r="4107" spans="1:12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6"/>
      <c r="L4107" s="456" t="e">
        <f>IF(K4107=0,#REF!,0)</f>
        <v>#REF!</v>
      </c>
    </row>
    <row r="4108" spans="1:12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6"/>
      <c r="L4108" s="456" t="e">
        <f>IF(K4108=0,#REF!,0)</f>
        <v>#REF!</v>
      </c>
    </row>
    <row r="4109" spans="1:12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6"/>
      <c r="L4109" s="456" t="e">
        <f>IF(K4109=0,#REF!,0)</f>
        <v>#REF!</v>
      </c>
    </row>
    <row r="4110" spans="1:12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6"/>
      <c r="L4110" s="456" t="e">
        <f>IF(K4110=0,#REF!,0)</f>
        <v>#REF!</v>
      </c>
    </row>
    <row r="4111" spans="1:12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6"/>
      <c r="L4111" s="456" t="e">
        <f>IF(K4111=0,#REF!,0)</f>
        <v>#REF!</v>
      </c>
    </row>
    <row r="4112" spans="1:12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6"/>
      <c r="L4112" s="456" t="e">
        <f>IF(K4112=0,#REF!,0)</f>
        <v>#REF!</v>
      </c>
    </row>
    <row r="4113" spans="1:12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6"/>
      <c r="L4113" s="456" t="e">
        <f>IF(K4113=0,#REF!,0)</f>
        <v>#REF!</v>
      </c>
    </row>
    <row r="4114" spans="1:12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6"/>
      <c r="L4114" s="456" t="e">
        <f>IF(K4114=0,#REF!,0)</f>
        <v>#REF!</v>
      </c>
    </row>
    <row r="4115" spans="1:12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6"/>
      <c r="L4115" s="456" t="e">
        <f>IF(K4115=0,#REF!,0)</f>
        <v>#REF!</v>
      </c>
    </row>
    <row r="4116" spans="1:12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6"/>
      <c r="L4116" s="456" t="e">
        <f>IF(K4116=0,#REF!,0)</f>
        <v>#REF!</v>
      </c>
    </row>
    <row r="4117" spans="1:12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6"/>
      <c r="L4117" s="456" t="e">
        <f>IF(K4117=0,#REF!,0)</f>
        <v>#REF!</v>
      </c>
    </row>
    <row r="4118" spans="1:12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6"/>
      <c r="L4118" s="456" t="e">
        <f>IF(K4118=0,#REF!,0)</f>
        <v>#REF!</v>
      </c>
    </row>
    <row r="4119" spans="1:12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6"/>
      <c r="L4119" s="456" t="e">
        <f>IF(K4119=0,#REF!,0)</f>
        <v>#REF!</v>
      </c>
    </row>
    <row r="4120" spans="1:12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6"/>
      <c r="L4120" s="456" t="e">
        <f>IF(K4120=0,#REF!,0)</f>
        <v>#REF!</v>
      </c>
    </row>
    <row r="4121" spans="1:12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6"/>
      <c r="L4121" s="456" t="e">
        <f>IF(K4121=0,#REF!,0)</f>
        <v>#REF!</v>
      </c>
    </row>
    <row r="4122" spans="1:12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6"/>
      <c r="L4122" s="456" t="e">
        <f>IF(K4122=0,#REF!,0)</f>
        <v>#REF!</v>
      </c>
    </row>
    <row r="4123" spans="1:12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6"/>
      <c r="L4123" s="456" t="e">
        <f>IF(K4123=0,#REF!,0)</f>
        <v>#REF!</v>
      </c>
    </row>
    <row r="4124" spans="1:12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6"/>
      <c r="L4124" s="456" t="e">
        <f>IF(K4124=0,#REF!,0)</f>
        <v>#REF!</v>
      </c>
    </row>
    <row r="4125" spans="1:12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6"/>
      <c r="L4125" s="456" t="e">
        <f>IF(K4125=0,#REF!,0)</f>
        <v>#REF!</v>
      </c>
    </row>
    <row r="4126" spans="1:12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6"/>
      <c r="L4126" s="456" t="e">
        <f>IF(K4126=0,#REF!,0)</f>
        <v>#REF!</v>
      </c>
    </row>
    <row r="4127" spans="1:12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6"/>
      <c r="L4127" s="456" t="e">
        <f>IF(K4127=0,#REF!,0)</f>
        <v>#REF!</v>
      </c>
    </row>
    <row r="4128" spans="1:12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6"/>
      <c r="L4128" s="456" t="e">
        <f>IF(K4128=0,#REF!,0)</f>
        <v>#REF!</v>
      </c>
    </row>
    <row r="4129" spans="1:12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6"/>
      <c r="L4129" s="456" t="e">
        <f>IF(K4129=0,#REF!,0)</f>
        <v>#REF!</v>
      </c>
    </row>
    <row r="4130" spans="1:12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6"/>
      <c r="L4130" s="456" t="e">
        <f>IF(K4130=0,#REF!,0)</f>
        <v>#REF!</v>
      </c>
    </row>
    <row r="4131" spans="1:12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6"/>
      <c r="L4131" s="456" t="e">
        <f>IF(K4131=0,#REF!,0)</f>
        <v>#REF!</v>
      </c>
    </row>
    <row r="4132" spans="1:12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6"/>
      <c r="L4132" s="456" t="e">
        <f>IF(K4132=0,#REF!,0)</f>
        <v>#REF!</v>
      </c>
    </row>
    <row r="4133" spans="1:12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6"/>
      <c r="L4133" s="456" t="e">
        <f>IF(K4133=0,#REF!,0)</f>
        <v>#REF!</v>
      </c>
    </row>
    <row r="4134" spans="1:12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6"/>
      <c r="L4134" s="456" t="e">
        <f>IF(K4134=0,#REF!,0)</f>
        <v>#REF!</v>
      </c>
    </row>
    <row r="4135" spans="1:12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6"/>
      <c r="L4135" s="456" t="e">
        <f>IF(K4135=0,#REF!,0)</f>
        <v>#REF!</v>
      </c>
    </row>
    <row r="4136" spans="1:12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6"/>
      <c r="L4136" s="456" t="e">
        <f>IF(K4136=0,#REF!,0)</f>
        <v>#REF!</v>
      </c>
    </row>
    <row r="4137" spans="1:12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6"/>
      <c r="L4137" s="456" t="e">
        <f>IF(K4137=0,#REF!,0)</f>
        <v>#REF!</v>
      </c>
    </row>
    <row r="4138" spans="1:12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6"/>
      <c r="L4138" s="456" t="e">
        <f>IF(K4138=0,#REF!,0)</f>
        <v>#REF!</v>
      </c>
    </row>
    <row r="4139" spans="1:12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6"/>
      <c r="L4139" s="456" t="e">
        <f>IF(K4139=0,#REF!,0)</f>
        <v>#REF!</v>
      </c>
    </row>
    <row r="4140" spans="1:12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6"/>
      <c r="L4140" s="456" t="e">
        <f>IF(K4140=0,#REF!,0)</f>
        <v>#REF!</v>
      </c>
    </row>
    <row r="4141" spans="1:12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6"/>
      <c r="L4141" s="456" t="e">
        <f>IF(K4141=0,#REF!,0)</f>
        <v>#REF!</v>
      </c>
    </row>
    <row r="4142" spans="1:12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6">
        <v>5832.0296256940019</v>
      </c>
      <c r="L4142" s="456">
        <f>IF(K4142=0,#REF!,0)</f>
        <v>0</v>
      </c>
    </row>
    <row r="4143" spans="1:12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6"/>
      <c r="L4143" s="456" t="e">
        <f>IF(K4143=0,#REF!,0)</f>
        <v>#REF!</v>
      </c>
    </row>
    <row r="4144" spans="1:12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6">
        <v>3858.4179618098415</v>
      </c>
      <c r="L4144" s="456">
        <f>IF(K4144=0,#REF!,0)</f>
        <v>0</v>
      </c>
    </row>
    <row r="4145" spans="1:12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6">
        <v>1017.3298889234236</v>
      </c>
      <c r="L4145" s="456">
        <f>IF(K4145=0,#REF!,0)</f>
        <v>0</v>
      </c>
    </row>
    <row r="4146" spans="1:12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6"/>
      <c r="L4146" s="456" t="e">
        <f>IF(K4146=0,#REF!,0)</f>
        <v>#REF!</v>
      </c>
    </row>
    <row r="4147" spans="1:12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6"/>
      <c r="L4147" s="456" t="e">
        <f>IF(K4147=0,#REF!,0)</f>
        <v>#REF!</v>
      </c>
    </row>
    <row r="4148" spans="1:12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6"/>
      <c r="L4148" s="456" t="e">
        <f>IF(K4148=0,#REF!,0)</f>
        <v>#REF!</v>
      </c>
    </row>
    <row r="4149" spans="1:12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6"/>
      <c r="L4149" s="456" t="e">
        <f>IF(K4149=0,#REF!,0)</f>
        <v>#REF!</v>
      </c>
    </row>
    <row r="4150" spans="1:12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6"/>
      <c r="L4150" s="456" t="e">
        <f>IF(K4150=0,#REF!,0)</f>
        <v>#REF!</v>
      </c>
    </row>
    <row r="4151" spans="1:12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6"/>
      <c r="L4151" s="456" t="e">
        <f>IF(K4151=0,#REF!,0)</f>
        <v>#REF!</v>
      </c>
    </row>
    <row r="4152" spans="1:12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6"/>
      <c r="L4152" s="456" t="e">
        <f>IF(K4152=0,#REF!,0)</f>
        <v>#REF!</v>
      </c>
    </row>
    <row r="4153" spans="1:12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6"/>
      <c r="L4153" s="456" t="e">
        <f>IF(K4153=0,#REF!,0)</f>
        <v>#REF!</v>
      </c>
    </row>
    <row r="4154" spans="1:12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6"/>
      <c r="L4154" s="456" t="e">
        <f>IF(K4154=0,#REF!,0)</f>
        <v>#REF!</v>
      </c>
    </row>
    <row r="4155" spans="1:12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6"/>
      <c r="L4155" s="456" t="e">
        <f>IF(K4155=0,#REF!,0)</f>
        <v>#REF!</v>
      </c>
    </row>
    <row r="4156" spans="1:12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6"/>
      <c r="L4156" s="456" t="e">
        <f>IF(K4156=0,#REF!,0)</f>
        <v>#REF!</v>
      </c>
    </row>
    <row r="4157" spans="1:12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6"/>
      <c r="L4157" s="456" t="e">
        <f>IF(K4157=0,#REF!,0)</f>
        <v>#REF!</v>
      </c>
    </row>
    <row r="4158" spans="1:12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6"/>
      <c r="L4158" s="456" t="e">
        <f>IF(K4158=0,#REF!,0)</f>
        <v>#REF!</v>
      </c>
    </row>
    <row r="4159" spans="1:12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6"/>
      <c r="L4159" s="456" t="e">
        <f>IF(K4159=0,#REF!,0)</f>
        <v>#REF!</v>
      </c>
    </row>
    <row r="4160" spans="1:12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6"/>
      <c r="L4160" s="456" t="e">
        <f>IF(K4160=0,#REF!,0)</f>
        <v>#REF!</v>
      </c>
    </row>
    <row r="4161" spans="1:12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6"/>
      <c r="L4161" s="456" t="e">
        <f>IF(K4161=0,#REF!,0)</f>
        <v>#REF!</v>
      </c>
    </row>
    <row r="4162" spans="1:12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6"/>
      <c r="L4162" s="456" t="e">
        <f>IF(K4162=0,#REF!,0)</f>
        <v>#REF!</v>
      </c>
    </row>
    <row r="4163" spans="1:12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6"/>
      <c r="L4163" s="456" t="e">
        <f>IF(K4163=0,#REF!,0)</f>
        <v>#REF!</v>
      </c>
    </row>
    <row r="4164" spans="1:12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6"/>
      <c r="L4164" s="456" t="e">
        <f>IF(K4164=0,#REF!,0)</f>
        <v>#REF!</v>
      </c>
    </row>
    <row r="4165" spans="1:12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6"/>
      <c r="L4165" s="456" t="e">
        <f>IF(K4165=0,#REF!,0)</f>
        <v>#REF!</v>
      </c>
    </row>
    <row r="4166" spans="1:12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6"/>
      <c r="L4166" s="456" t="e">
        <f>IF(K4166=0,#REF!,0)</f>
        <v>#REF!</v>
      </c>
    </row>
    <row r="4167" spans="1:12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6"/>
      <c r="L4167" s="456" t="e">
        <f>IF(K4167=0,#REF!,0)</f>
        <v>#REF!</v>
      </c>
    </row>
    <row r="4168" spans="1:12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6">
        <v>2370.5561410689106</v>
      </c>
      <c r="L4168" s="456">
        <f>IF(K4168=0,#REF!,0)</f>
        <v>0</v>
      </c>
    </row>
    <row r="4169" spans="1:12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6"/>
      <c r="L4169" s="456" t="e">
        <f>IF(K4169=0,#REF!,0)</f>
        <v>#REF!</v>
      </c>
    </row>
    <row r="4170" spans="1:12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6"/>
      <c r="L4170" s="456" t="e">
        <f>IF(K4170=0,#REF!,0)</f>
        <v>#REF!</v>
      </c>
    </row>
    <row r="4171" spans="1:12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6"/>
      <c r="L4171" s="456" t="e">
        <f>IF(K4171=0,#REF!,0)</f>
        <v>#REF!</v>
      </c>
    </row>
    <row r="4172" spans="1:12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6"/>
      <c r="L4172" s="456" t="e">
        <f>IF(K4172=0,#REF!,0)</f>
        <v>#REF!</v>
      </c>
    </row>
    <row r="4173" spans="1:12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6"/>
      <c r="L4173" s="456" t="e">
        <f>IF(K4173=0,#REF!,0)</f>
        <v>#REF!</v>
      </c>
    </row>
    <row r="4174" spans="1:12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6"/>
      <c r="L4174" s="456" t="e">
        <f>IF(K4174=0,#REF!,0)</f>
        <v>#REF!</v>
      </c>
    </row>
    <row r="4175" spans="1:12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6"/>
      <c r="L4175" s="456" t="e">
        <f>IF(K4175=0,#REF!,0)</f>
        <v>#REF!</v>
      </c>
    </row>
    <row r="4176" spans="1:12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6"/>
      <c r="L4176" s="456" t="e">
        <f>IF(K4176=0,#REF!,0)</f>
        <v>#REF!</v>
      </c>
    </row>
    <row r="4177" spans="1:12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6"/>
      <c r="L4177" s="456" t="e">
        <f>IF(K4177=0,#REF!,0)</f>
        <v>#REF!</v>
      </c>
    </row>
    <row r="4178" spans="1:12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6"/>
      <c r="L4178" s="456" t="e">
        <f>IF(K4178=0,#REF!,0)</f>
        <v>#REF!</v>
      </c>
    </row>
    <row r="4179" spans="1:12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6"/>
      <c r="L4179" s="456" t="e">
        <f>IF(K4179=0,#REF!,0)</f>
        <v>#REF!</v>
      </c>
    </row>
    <row r="4180" spans="1:12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6"/>
      <c r="L4180" s="456" t="e">
        <f>IF(K4180=0,#REF!,0)</f>
        <v>#REF!</v>
      </c>
    </row>
    <row r="4181" spans="1:12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6"/>
      <c r="L4181" s="456" t="e">
        <f>IF(K4181=0,#REF!,0)</f>
        <v>#REF!</v>
      </c>
    </row>
    <row r="4182" spans="1:12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6"/>
      <c r="L4182" s="456" t="e">
        <f>IF(K4182=0,#REF!,0)</f>
        <v>#REF!</v>
      </c>
    </row>
    <row r="4183" spans="1:12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6"/>
      <c r="L4183" s="456" t="e">
        <f>IF(K4183=0,#REF!,0)</f>
        <v>#REF!</v>
      </c>
    </row>
    <row r="4184" spans="1:12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6"/>
      <c r="L4184" s="456" t="e">
        <f>IF(K4184=0,#REF!,0)</f>
        <v>#REF!</v>
      </c>
    </row>
    <row r="4185" spans="1:12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6"/>
      <c r="L4185" s="456" t="e">
        <f>IF(K4185=0,#REF!,0)</f>
        <v>#REF!</v>
      </c>
    </row>
    <row r="4186" spans="1:12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6"/>
      <c r="L4186" s="456" t="e">
        <f>IF(K4186=0,#REF!,0)</f>
        <v>#REF!</v>
      </c>
    </row>
    <row r="4187" spans="1:12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6"/>
      <c r="L4187" s="456" t="e">
        <f>IF(K4187=0,#REF!,0)</f>
        <v>#REF!</v>
      </c>
    </row>
    <row r="4188" spans="1:12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6"/>
      <c r="L4188" s="456" t="e">
        <f>IF(K4188=0,#REF!,0)</f>
        <v>#REF!</v>
      </c>
    </row>
    <row r="4189" spans="1:12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6"/>
      <c r="L4189" s="456" t="e">
        <f>IF(K4189=0,#REF!,0)</f>
        <v>#REF!</v>
      </c>
    </row>
    <row r="4190" spans="1:12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6"/>
      <c r="L4190" s="456" t="e">
        <f>IF(K4190=0,#REF!,0)</f>
        <v>#REF!</v>
      </c>
    </row>
    <row r="4191" spans="1:12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6"/>
      <c r="L4191" s="456" t="e">
        <f>IF(K4191=0,#REF!,0)</f>
        <v>#REF!</v>
      </c>
    </row>
    <row r="4192" spans="1:12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6"/>
      <c r="L4192" s="456" t="e">
        <f>IF(K4192=0,#REF!,0)</f>
        <v>#REF!</v>
      </c>
    </row>
    <row r="4193" spans="1:12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6"/>
      <c r="L4193" s="456" t="e">
        <f>IF(K4193=0,#REF!,0)</f>
        <v>#REF!</v>
      </c>
    </row>
    <row r="4194" spans="1:12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6"/>
      <c r="L4194" s="456" t="e">
        <f>IF(K4194=0,#REF!,0)</f>
        <v>#REF!</v>
      </c>
    </row>
    <row r="4195" spans="1:12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6"/>
      <c r="L4195" s="456" t="e">
        <f>IF(K4195=0,#REF!,0)</f>
        <v>#REF!</v>
      </c>
    </row>
    <row r="4196" spans="1:12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6"/>
      <c r="L4196" s="456" t="e">
        <f>IF(K4196=0,#REF!,0)</f>
        <v>#REF!</v>
      </c>
    </row>
    <row r="4197" spans="1:12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6"/>
      <c r="L4197" s="456" t="e">
        <f>IF(K4197=0,#REF!,0)</f>
        <v>#REF!</v>
      </c>
    </row>
    <row r="4198" spans="1:12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6"/>
      <c r="L4198" s="456" t="e">
        <f>IF(K4198=0,#REF!,0)</f>
        <v>#REF!</v>
      </c>
    </row>
    <row r="4199" spans="1:12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6"/>
      <c r="L4199" s="456" t="e">
        <f>IF(K4199=0,#REF!,0)</f>
        <v>#REF!</v>
      </c>
    </row>
    <row r="4200" spans="1:12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6"/>
      <c r="L4200" s="456" t="e">
        <f>IF(K4200=0,#REF!,0)</f>
        <v>#REF!</v>
      </c>
    </row>
    <row r="4201" spans="1:12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6"/>
      <c r="L4201" s="456" t="e">
        <f>IF(K4201=0,#REF!,0)</f>
        <v>#REF!</v>
      </c>
    </row>
    <row r="4202" spans="1:12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6"/>
      <c r="L4202" s="456" t="e">
        <f>IF(K4202=0,#REF!,0)</f>
        <v>#REF!</v>
      </c>
    </row>
    <row r="4203" spans="1:12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6"/>
      <c r="L4203" s="456" t="e">
        <f>IF(K4203=0,#REF!,0)</f>
        <v>#REF!</v>
      </c>
    </row>
    <row r="4204" spans="1:12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6"/>
      <c r="L4204" s="456" t="e">
        <f>IF(K4204=0,#REF!,0)</f>
        <v>#REF!</v>
      </c>
    </row>
    <row r="4205" spans="1:12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6"/>
      <c r="L4205" s="456" t="e">
        <f>IF(K4205=0,#REF!,0)</f>
        <v>#REF!</v>
      </c>
    </row>
    <row r="4206" spans="1:12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6"/>
      <c r="L4206" s="456" t="e">
        <f>IF(K4206=0,#REF!,0)</f>
        <v>#REF!</v>
      </c>
    </row>
    <row r="4207" spans="1:12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6"/>
      <c r="L4207" s="456" t="e">
        <f>IF(K4207=0,#REF!,0)</f>
        <v>#REF!</v>
      </c>
    </row>
    <row r="4208" spans="1:12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6"/>
      <c r="L4208" s="456" t="e">
        <f>IF(K4208=0,#REF!,0)</f>
        <v>#REF!</v>
      </c>
    </row>
    <row r="4209" spans="1:12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6"/>
      <c r="L4209" s="456" t="e">
        <f>IF(K4209=0,#REF!,0)</f>
        <v>#REF!</v>
      </c>
    </row>
    <row r="4210" spans="1:12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6"/>
      <c r="L4210" s="456" t="e">
        <f>IF(K4210=0,#REF!,0)</f>
        <v>#REF!</v>
      </c>
    </row>
    <row r="4211" spans="1:12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6"/>
      <c r="L4211" s="456" t="e">
        <f>IF(K4211=0,#REF!,0)</f>
        <v>#REF!</v>
      </c>
    </row>
    <row r="4212" spans="1:12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6"/>
      <c r="L4212" s="456" t="e">
        <f>IF(K4212=0,#REF!,0)</f>
        <v>#REF!</v>
      </c>
    </row>
    <row r="4213" spans="1:12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6"/>
      <c r="L4213" s="456" t="e">
        <f>IF(K4213=0,#REF!,0)</f>
        <v>#REF!</v>
      </c>
    </row>
    <row r="4214" spans="1:12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6"/>
      <c r="L4214" s="456" t="e">
        <f>IF(K4214=0,#REF!,0)</f>
        <v>#REF!</v>
      </c>
    </row>
    <row r="4215" spans="1:12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6"/>
      <c r="L4215" s="456" t="e">
        <f>IF(K4215=0,#REF!,0)</f>
        <v>#REF!</v>
      </c>
    </row>
    <row r="4216" spans="1:12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6"/>
      <c r="L4216" s="456" t="e">
        <f>IF(K4216=0,#REF!,0)</f>
        <v>#REF!</v>
      </c>
    </row>
    <row r="4217" spans="1:12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6"/>
      <c r="L4217" s="456" t="e">
        <f>IF(K4217=0,#REF!,0)</f>
        <v>#REF!</v>
      </c>
    </row>
    <row r="4218" spans="1:12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6"/>
      <c r="L4218" s="456" t="e">
        <f>IF(K4218=0,#REF!,0)</f>
        <v>#REF!</v>
      </c>
    </row>
    <row r="4219" spans="1:12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6"/>
      <c r="L4219" s="456" t="e">
        <f>IF(K4219=0,#REF!,0)</f>
        <v>#REF!</v>
      </c>
    </row>
    <row r="4220" spans="1:12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6"/>
      <c r="L4220" s="456" t="e">
        <f>IF(K4220=0,#REF!,0)</f>
        <v>#REF!</v>
      </c>
    </row>
    <row r="4221" spans="1:12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6"/>
      <c r="L4221" s="456" t="e">
        <f>IF(K4221=0,#REF!,0)</f>
        <v>#REF!</v>
      </c>
    </row>
    <row r="4222" spans="1:12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6"/>
      <c r="L4222" s="456" t="e">
        <f>IF(K4222=0,#REF!,0)</f>
        <v>#REF!</v>
      </c>
    </row>
    <row r="4223" spans="1:12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6"/>
      <c r="L4223" s="456" t="e">
        <f>IF(K4223=0,#REF!,0)</f>
        <v>#REF!</v>
      </c>
    </row>
    <row r="4224" spans="1:12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6"/>
      <c r="L4224" s="456" t="e">
        <f>IF(K4224=0,#REF!,0)</f>
        <v>#REF!</v>
      </c>
    </row>
    <row r="4225" spans="1:12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6"/>
      <c r="L4225" s="456" t="e">
        <f>IF(K4225=0,#REF!,0)</f>
        <v>#REF!</v>
      </c>
    </row>
    <row r="4226" spans="1:12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6"/>
      <c r="L4226" s="456" t="e">
        <f>IF(K4226=0,#REF!,0)</f>
        <v>#REF!</v>
      </c>
    </row>
    <row r="4227" spans="1:12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6"/>
      <c r="L4227" s="456" t="e">
        <f>IF(K4227=0,#REF!,0)</f>
        <v>#REF!</v>
      </c>
    </row>
    <row r="4228" spans="1:12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6"/>
      <c r="L4228" s="456" t="e">
        <f>IF(K4228=0,#REF!,0)</f>
        <v>#REF!</v>
      </c>
    </row>
    <row r="4229" spans="1:12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6"/>
      <c r="L4229" s="456" t="e">
        <f>IF(K4229=0,#REF!,0)</f>
        <v>#REF!</v>
      </c>
    </row>
    <row r="4230" spans="1:12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6"/>
      <c r="L4230" s="456" t="e">
        <f>IF(K4230=0,#REF!,0)</f>
        <v>#REF!</v>
      </c>
    </row>
    <row r="4231" spans="1:12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6"/>
      <c r="L4231" s="456" t="e">
        <f>IF(K4231=0,#REF!,0)</f>
        <v>#REF!</v>
      </c>
    </row>
    <row r="4232" spans="1:12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6"/>
      <c r="L4232" s="456" t="e">
        <f>IF(K4232=0,#REF!,0)</f>
        <v>#REF!</v>
      </c>
    </row>
    <row r="4233" spans="1:12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6"/>
      <c r="L4233" s="456" t="e">
        <f>IF(K4233=0,#REF!,0)</f>
        <v>#REF!</v>
      </c>
    </row>
    <row r="4234" spans="1:12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6"/>
      <c r="L4234" s="456" t="e">
        <f>IF(K4234=0,#REF!,0)</f>
        <v>#REF!</v>
      </c>
    </row>
    <row r="4235" spans="1:12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6"/>
      <c r="L4235" s="456" t="e">
        <f>IF(K4235=0,#REF!,0)</f>
        <v>#REF!</v>
      </c>
    </row>
    <row r="4236" spans="1:12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6"/>
      <c r="L4236" s="456" t="e">
        <f>IF(K4236=0,#REF!,0)</f>
        <v>#REF!</v>
      </c>
    </row>
    <row r="4237" spans="1:12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6"/>
      <c r="L4237" s="456" t="e">
        <f>IF(K4237=0,#REF!,0)</f>
        <v>#REF!</v>
      </c>
    </row>
    <row r="4238" spans="1:12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6"/>
      <c r="L4238" s="456" t="e">
        <f>IF(K4238=0,#REF!,0)</f>
        <v>#REF!</v>
      </c>
    </row>
    <row r="4239" spans="1:12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6"/>
      <c r="L4239" s="456" t="e">
        <f>IF(K4239=0,#REF!,0)</f>
        <v>#REF!</v>
      </c>
    </row>
    <row r="4240" spans="1:12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6"/>
      <c r="L4240" s="456" t="e">
        <f>IF(K4240=0,#REF!,0)</f>
        <v>#REF!</v>
      </c>
    </row>
    <row r="4241" spans="1:12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6"/>
      <c r="L4241" s="456" t="e">
        <f>IF(K4241=0,#REF!,0)</f>
        <v>#REF!</v>
      </c>
    </row>
    <row r="4242" spans="1:12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6"/>
      <c r="L4242" s="456" t="e">
        <f>IF(K4242=0,#REF!,0)</f>
        <v>#REF!</v>
      </c>
    </row>
    <row r="4243" spans="1:12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6"/>
      <c r="L4243" s="456" t="e">
        <f>IF(K4243=0,#REF!,0)</f>
        <v>#REF!</v>
      </c>
    </row>
    <row r="4244" spans="1:12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6"/>
      <c r="L4244" s="456" t="e">
        <f>IF(K4244=0,#REF!,0)</f>
        <v>#REF!</v>
      </c>
    </row>
    <row r="4245" spans="1:12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6"/>
      <c r="L4245" s="456" t="e">
        <f>IF(K4245=0,#REF!,0)</f>
        <v>#REF!</v>
      </c>
    </row>
    <row r="4246" spans="1:12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6"/>
      <c r="L4246" s="456" t="e">
        <f>IF(K4246=0,#REF!,0)</f>
        <v>#REF!</v>
      </c>
    </row>
    <row r="4247" spans="1:12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6"/>
      <c r="L4247" s="456" t="e">
        <f>IF(K4247=0,#REF!,0)</f>
        <v>#REF!</v>
      </c>
    </row>
    <row r="4248" spans="1:12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6"/>
      <c r="L4248" s="456" t="e">
        <f>IF(K4248=0,#REF!,0)</f>
        <v>#REF!</v>
      </c>
    </row>
    <row r="4249" spans="1:12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6"/>
      <c r="L4249" s="456" t="e">
        <f>IF(K4249=0,#REF!,0)</f>
        <v>#REF!</v>
      </c>
    </row>
    <row r="4250" spans="1:12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6"/>
      <c r="L4250" s="456" t="e">
        <f>IF(K4250=0,#REF!,0)</f>
        <v>#REF!</v>
      </c>
    </row>
    <row r="4251" spans="1:12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6"/>
      <c r="L4251" s="456" t="e">
        <f>IF(K4251=0,#REF!,0)</f>
        <v>#REF!</v>
      </c>
    </row>
    <row r="4252" spans="1:12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6"/>
      <c r="L4252" s="456" t="e">
        <f>IF(K4252=0,#REF!,0)</f>
        <v>#REF!</v>
      </c>
    </row>
    <row r="4253" spans="1:12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6"/>
      <c r="L4253" s="456" t="e">
        <f>IF(K4253=0,#REF!,0)</f>
        <v>#REF!</v>
      </c>
    </row>
    <row r="4254" spans="1:12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6"/>
      <c r="L4254" s="456" t="e">
        <f>IF(K4254=0,#REF!,0)</f>
        <v>#REF!</v>
      </c>
    </row>
    <row r="4255" spans="1:12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6"/>
      <c r="L4255" s="456" t="e">
        <f>IF(K4255=0,#REF!,0)</f>
        <v>#REF!</v>
      </c>
    </row>
    <row r="4256" spans="1:12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6"/>
      <c r="L4256" s="456" t="e">
        <f>IF(K4256=0,#REF!,0)</f>
        <v>#REF!</v>
      </c>
    </row>
    <row r="4257" spans="1:12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6"/>
      <c r="L4257" s="456" t="e">
        <f>IF(K4257=0,#REF!,0)</f>
        <v>#REF!</v>
      </c>
    </row>
    <row r="4258" spans="1:12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6"/>
      <c r="L4258" s="456" t="e">
        <f>IF(K4258=0,#REF!,0)</f>
        <v>#REF!</v>
      </c>
    </row>
    <row r="4259" spans="1:12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6"/>
      <c r="L4259" s="456" t="e">
        <f>IF(K4259=0,#REF!,0)</f>
        <v>#REF!</v>
      </c>
    </row>
    <row r="4260" spans="1:12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6"/>
      <c r="L4260" s="456" t="e">
        <f>IF(K4260=0,#REF!,0)</f>
        <v>#REF!</v>
      </c>
    </row>
    <row r="4261" spans="1:12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6"/>
      <c r="L4261" s="456" t="e">
        <f>IF(K4261=0,#REF!,0)</f>
        <v>#REF!</v>
      </c>
    </row>
    <row r="4262" spans="1:12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6"/>
      <c r="L4262" s="456" t="e">
        <f>IF(K4262=0,#REF!,0)</f>
        <v>#REF!</v>
      </c>
    </row>
    <row r="4263" spans="1:12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6"/>
      <c r="L4263" s="456" t="e">
        <f>IF(K4263=0,#REF!,0)</f>
        <v>#REF!</v>
      </c>
    </row>
    <row r="4264" spans="1:12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6"/>
      <c r="L4264" s="456" t="e">
        <f>IF(K4264=0,#REF!,0)</f>
        <v>#REF!</v>
      </c>
    </row>
    <row r="4265" spans="1:12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6"/>
      <c r="L4265" s="456" t="e">
        <f>IF(K4265=0,#REF!,0)</f>
        <v>#REF!</v>
      </c>
    </row>
    <row r="4266" spans="1:12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6"/>
      <c r="L4266" s="456" t="e">
        <f>IF(K4266=0,#REF!,0)</f>
        <v>#REF!</v>
      </c>
    </row>
    <row r="4267" spans="1:12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6"/>
      <c r="L4267" s="456" t="e">
        <f>IF(K4267=0,#REF!,0)</f>
        <v>#REF!</v>
      </c>
    </row>
    <row r="4268" spans="1:12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6"/>
      <c r="L4268" s="456" t="e">
        <f>IF(K4268=0,#REF!,0)</f>
        <v>#REF!</v>
      </c>
    </row>
    <row r="4269" spans="1:12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6"/>
      <c r="L4269" s="456" t="e">
        <f>IF(K4269=0,#REF!,0)</f>
        <v>#REF!</v>
      </c>
    </row>
    <row r="4270" spans="1:12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6"/>
      <c r="L4270" s="456" t="e">
        <f>IF(K4270=0,#REF!,0)</f>
        <v>#REF!</v>
      </c>
    </row>
    <row r="4271" spans="1:12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6"/>
      <c r="L4271" s="456" t="e">
        <f>IF(K4271=0,#REF!,0)</f>
        <v>#REF!</v>
      </c>
    </row>
    <row r="4272" spans="1:12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6"/>
      <c r="L4272" s="456" t="e">
        <f>IF(K4272=0,#REF!,0)</f>
        <v>#REF!</v>
      </c>
    </row>
    <row r="4273" spans="1:12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6"/>
      <c r="L4273" s="456" t="e">
        <f>IF(K4273=0,#REF!,0)</f>
        <v>#REF!</v>
      </c>
    </row>
    <row r="4274" spans="1:12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6"/>
      <c r="L4274" s="456" t="e">
        <f>IF(K4274=0,#REF!,0)</f>
        <v>#REF!</v>
      </c>
    </row>
    <row r="4275" spans="1:12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6"/>
      <c r="L4275" s="456" t="e">
        <f>IF(K4275=0,#REF!,0)</f>
        <v>#REF!</v>
      </c>
    </row>
    <row r="4276" spans="1:12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6"/>
      <c r="L4276" s="456" t="e">
        <f>IF(K4276=0,#REF!,0)</f>
        <v>#REF!</v>
      </c>
    </row>
    <row r="4277" spans="1:12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6"/>
      <c r="L4277" s="456" t="e">
        <f>IF(K4277=0,#REF!,0)</f>
        <v>#REF!</v>
      </c>
    </row>
    <row r="4278" spans="1:12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6"/>
      <c r="L4278" s="456" t="e">
        <f>IF(K4278=0,#REF!,0)</f>
        <v>#REF!</v>
      </c>
    </row>
    <row r="4279" spans="1:12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6"/>
      <c r="L4279" s="456" t="e">
        <f>IF(K4279=0,#REF!,0)</f>
        <v>#REF!</v>
      </c>
    </row>
    <row r="4280" spans="1:12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6"/>
      <c r="L4280" s="456" t="e">
        <f>IF(K4280=0,#REF!,0)</f>
        <v>#REF!</v>
      </c>
    </row>
    <row r="4281" spans="1:12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6"/>
      <c r="L4281" s="456" t="e">
        <f>IF(K4281=0,#REF!,0)</f>
        <v>#REF!</v>
      </c>
    </row>
    <row r="4282" spans="1:12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6"/>
      <c r="L4282" s="456" t="e">
        <f>IF(K4282=0,#REF!,0)</f>
        <v>#REF!</v>
      </c>
    </row>
    <row r="4283" spans="1:12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6"/>
      <c r="L4283" s="456" t="e">
        <f>IF(K4283=0,#REF!,0)</f>
        <v>#REF!</v>
      </c>
    </row>
    <row r="4284" spans="1:12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6"/>
      <c r="L4284" s="456" t="e">
        <f>IF(K4284=0,#REF!,0)</f>
        <v>#REF!</v>
      </c>
    </row>
    <row r="4285" spans="1:12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6"/>
      <c r="L4285" s="456" t="e">
        <f>IF(K4285=0,#REF!,0)</f>
        <v>#REF!</v>
      </c>
    </row>
    <row r="4286" spans="1:12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6"/>
      <c r="L4286" s="456" t="e">
        <f>IF(K4286=0,#REF!,0)</f>
        <v>#REF!</v>
      </c>
    </row>
    <row r="4287" spans="1:12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6"/>
      <c r="L4287" s="456" t="e">
        <f>IF(K4287=0,#REF!,0)</f>
        <v>#REF!</v>
      </c>
    </row>
    <row r="4288" spans="1:12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6"/>
      <c r="L4288" s="456" t="e">
        <f>IF(K4288=0,#REF!,0)</f>
        <v>#REF!</v>
      </c>
    </row>
    <row r="4289" spans="1:12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6"/>
      <c r="L4289" s="456" t="e">
        <f>IF(K4289=0,#REF!,0)</f>
        <v>#REF!</v>
      </c>
    </row>
    <row r="4290" spans="1:12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6"/>
      <c r="L4290" s="456" t="e">
        <f>IF(K4290=0,#REF!,0)</f>
        <v>#REF!</v>
      </c>
    </row>
    <row r="4291" spans="1:12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6"/>
      <c r="L4291" s="456" t="e">
        <f>IF(K4291=0,#REF!,0)</f>
        <v>#REF!</v>
      </c>
    </row>
    <row r="4292" spans="1:12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6"/>
      <c r="L4292" s="456" t="e">
        <f>IF(K4292=0,#REF!,0)</f>
        <v>#REF!</v>
      </c>
    </row>
    <row r="4293" spans="1:12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6"/>
      <c r="L4293" s="456" t="e">
        <f>IF(K4293=0,#REF!,0)</f>
        <v>#REF!</v>
      </c>
    </row>
    <row r="4294" spans="1:12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6"/>
      <c r="L4294" s="456" t="e">
        <f>IF(K4294=0,#REF!,0)</f>
        <v>#REF!</v>
      </c>
    </row>
    <row r="4295" spans="1:12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6"/>
      <c r="L4295" s="456" t="e">
        <f>IF(K4295=0,#REF!,0)</f>
        <v>#REF!</v>
      </c>
    </row>
    <row r="4296" spans="1:12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6"/>
      <c r="L4296" s="456" t="e">
        <f>IF(K4296=0,#REF!,0)</f>
        <v>#REF!</v>
      </c>
    </row>
    <row r="4297" spans="1:12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6"/>
      <c r="L4297" s="456" t="e">
        <f>IF(K4297=0,#REF!,0)</f>
        <v>#REF!</v>
      </c>
    </row>
    <row r="4298" spans="1:12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6"/>
      <c r="L4298" s="456" t="e">
        <f>IF(K4298=0,#REF!,0)</f>
        <v>#REF!</v>
      </c>
    </row>
    <row r="4299" spans="1:12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6"/>
      <c r="L4299" s="456" t="e">
        <f>IF(K4299=0,#REF!,0)</f>
        <v>#REF!</v>
      </c>
    </row>
    <row r="4300" spans="1:12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6"/>
      <c r="L4300" s="456" t="e">
        <f>IF(K4300=0,#REF!,0)</f>
        <v>#REF!</v>
      </c>
    </row>
    <row r="4301" spans="1:12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6"/>
      <c r="L4301" s="456" t="e">
        <f>IF(K4301=0,#REF!,0)</f>
        <v>#REF!</v>
      </c>
    </row>
    <row r="4302" spans="1:12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6"/>
      <c r="L4302" s="456" t="e">
        <f>IF(K4302=0,#REF!,0)</f>
        <v>#REF!</v>
      </c>
    </row>
    <row r="4303" spans="1:12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6"/>
      <c r="L4303" s="456" t="e">
        <f>IF(K4303=0,#REF!,0)</f>
        <v>#REF!</v>
      </c>
    </row>
    <row r="4304" spans="1:12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6"/>
      <c r="L4304" s="456" t="e">
        <f>IF(K4304=0,#REF!,0)</f>
        <v>#REF!</v>
      </c>
    </row>
    <row r="4305" spans="1:12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6"/>
      <c r="L4305" s="456" t="e">
        <f>IF(K4305=0,#REF!,0)</f>
        <v>#REF!</v>
      </c>
    </row>
    <row r="4306" spans="1:12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6"/>
      <c r="L4306" s="456" t="e">
        <f>IF(K4306=0,#REF!,0)</f>
        <v>#REF!</v>
      </c>
    </row>
    <row r="4307" spans="1:12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6"/>
      <c r="L4307" s="456" t="e">
        <f>IF(K4307=0,#REF!,0)</f>
        <v>#REF!</v>
      </c>
    </row>
    <row r="4308" spans="1:12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6"/>
      <c r="L4308" s="456" t="e">
        <f>IF(K4308=0,#REF!,0)</f>
        <v>#REF!</v>
      </c>
    </row>
    <row r="4309" spans="1:12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6"/>
      <c r="L4309" s="456" t="e">
        <f>IF(K4309=0,#REF!,0)</f>
        <v>#REF!</v>
      </c>
    </row>
    <row r="4310" spans="1:12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6"/>
      <c r="L4310" s="456" t="e">
        <f>IF(K4310=0,#REF!,0)</f>
        <v>#REF!</v>
      </c>
    </row>
    <row r="4311" spans="1:12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6"/>
      <c r="L4311" s="456" t="e">
        <f>IF(K4311=0,#REF!,0)</f>
        <v>#REF!</v>
      </c>
    </row>
    <row r="4312" spans="1:12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6"/>
      <c r="L4312" s="456" t="e">
        <f>IF(K4312=0,#REF!,0)</f>
        <v>#REF!</v>
      </c>
    </row>
    <row r="4313" spans="1:12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6"/>
      <c r="L4313" s="456" t="e">
        <f>IF(K4313=0,#REF!,0)</f>
        <v>#REF!</v>
      </c>
    </row>
    <row r="4314" spans="1:12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6"/>
      <c r="L4314" s="456" t="e">
        <f>IF(K4314=0,#REF!,0)</f>
        <v>#REF!</v>
      </c>
    </row>
    <row r="4315" spans="1:12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6"/>
      <c r="L4315" s="456" t="e">
        <f>IF(K4315=0,#REF!,0)</f>
        <v>#REF!</v>
      </c>
    </row>
    <row r="4316" spans="1:12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6"/>
      <c r="L4316" s="456" t="e">
        <f>IF(K4316=0,#REF!,0)</f>
        <v>#REF!</v>
      </c>
    </row>
    <row r="4317" spans="1:12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6"/>
      <c r="L4317" s="456" t="e">
        <f>IF(K4317=0,#REF!,0)</f>
        <v>#REF!</v>
      </c>
    </row>
    <row r="4318" spans="1:12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6"/>
      <c r="L4318" s="456" t="e">
        <f>IF(K4318=0,#REF!,0)</f>
        <v>#REF!</v>
      </c>
    </row>
    <row r="4319" spans="1:12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6"/>
      <c r="L4319" s="456" t="e">
        <f>IF(K4319=0,#REF!,0)</f>
        <v>#REF!</v>
      </c>
    </row>
    <row r="4320" spans="1:12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6"/>
      <c r="L4320" s="456" t="e">
        <f>IF(K4320=0,#REF!,0)</f>
        <v>#REF!</v>
      </c>
    </row>
    <row r="4321" spans="1:12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6"/>
      <c r="L4321" s="456" t="e">
        <f>IF(K4321=0,#REF!,0)</f>
        <v>#REF!</v>
      </c>
    </row>
    <row r="4322" spans="1:12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6"/>
      <c r="L4322" s="456" t="e">
        <f>IF(K4322=0,#REF!,0)</f>
        <v>#REF!</v>
      </c>
    </row>
    <row r="4323" spans="1:12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6"/>
      <c r="L4323" s="456" t="e">
        <f>IF(K4323=0,#REF!,0)</f>
        <v>#REF!</v>
      </c>
    </row>
    <row r="4324" spans="1:12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6"/>
      <c r="L4324" s="456" t="e">
        <f>IF(K4324=0,#REF!,0)</f>
        <v>#REF!</v>
      </c>
    </row>
    <row r="4325" spans="1:12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6"/>
      <c r="L4325" s="456" t="e">
        <f>IF(K4325=0,#REF!,0)</f>
        <v>#REF!</v>
      </c>
    </row>
    <row r="4326" spans="1:12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6"/>
      <c r="L4326" s="456" t="e">
        <f>IF(K4326=0,#REF!,0)</f>
        <v>#REF!</v>
      </c>
    </row>
    <row r="4327" spans="1:12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6"/>
      <c r="L4327" s="456" t="e">
        <f>IF(K4327=0,#REF!,0)</f>
        <v>#REF!</v>
      </c>
    </row>
    <row r="4328" spans="1:12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6"/>
      <c r="L4328" s="456" t="e">
        <f>IF(K4328=0,#REF!,0)</f>
        <v>#REF!</v>
      </c>
    </row>
    <row r="4329" spans="1:12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6"/>
      <c r="L4329" s="456" t="e">
        <f>IF(K4329=0,#REF!,0)</f>
        <v>#REF!</v>
      </c>
    </row>
    <row r="4330" spans="1:12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6"/>
      <c r="L4330" s="456" t="e">
        <f>IF(K4330=0,#REF!,0)</f>
        <v>#REF!</v>
      </c>
    </row>
    <row r="4331" spans="1:12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6"/>
      <c r="L4331" s="456" t="e">
        <f>IF(K4331=0,#REF!,0)</f>
        <v>#REF!</v>
      </c>
    </row>
    <row r="4332" spans="1:12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6"/>
      <c r="L4332" s="456" t="e">
        <f>IF(K4332=0,#REF!,0)</f>
        <v>#REF!</v>
      </c>
    </row>
    <row r="4333" spans="1:12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6"/>
      <c r="L4333" s="456" t="e">
        <f>IF(K4333=0,#REF!,0)</f>
        <v>#REF!</v>
      </c>
    </row>
    <row r="4334" spans="1:12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6"/>
      <c r="L4334" s="456" t="e">
        <f>IF(K4334=0,#REF!,0)</f>
        <v>#REF!</v>
      </c>
    </row>
    <row r="4335" spans="1:12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6"/>
      <c r="L4335" s="456" t="e">
        <f>IF(K4335=0,#REF!,0)</f>
        <v>#REF!</v>
      </c>
    </row>
    <row r="4336" spans="1:12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6"/>
      <c r="L4336" s="456" t="e">
        <f>IF(K4336=0,#REF!,0)</f>
        <v>#REF!</v>
      </c>
    </row>
    <row r="4337" spans="1:12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6"/>
      <c r="L4337" s="456" t="e">
        <f>IF(K4337=0,#REF!,0)</f>
        <v>#REF!</v>
      </c>
    </row>
    <row r="4338" spans="1:12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6"/>
      <c r="L4338" s="456" t="e">
        <f>IF(K4338=0,#REF!,0)</f>
        <v>#REF!</v>
      </c>
    </row>
    <row r="4339" spans="1:12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6"/>
      <c r="L4339" s="456" t="e">
        <f>IF(K4339=0,#REF!,0)</f>
        <v>#REF!</v>
      </c>
    </row>
    <row r="4340" spans="1:12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6"/>
      <c r="L4340" s="456" t="e">
        <f>IF(K4340=0,#REF!,0)</f>
        <v>#REF!</v>
      </c>
    </row>
    <row r="4341" spans="1:12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6"/>
      <c r="L4341" s="456" t="e">
        <f>IF(K4341=0,#REF!,0)</f>
        <v>#REF!</v>
      </c>
    </row>
    <row r="4342" spans="1:12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6"/>
      <c r="L4342" s="456" t="e">
        <f>IF(K4342=0,#REF!,0)</f>
        <v>#REF!</v>
      </c>
    </row>
    <row r="4343" spans="1:12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6"/>
      <c r="L4343" s="456" t="e">
        <f>IF(K4343=0,#REF!,0)</f>
        <v>#REF!</v>
      </c>
    </row>
    <row r="4344" spans="1:12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6"/>
      <c r="L4344" s="456" t="e">
        <f>IF(K4344=0,#REF!,0)</f>
        <v>#REF!</v>
      </c>
    </row>
    <row r="4345" spans="1:12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6"/>
      <c r="L4345" s="456" t="e">
        <f>IF(K4345=0,#REF!,0)</f>
        <v>#REF!</v>
      </c>
    </row>
    <row r="4346" spans="1:12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6"/>
      <c r="L4346" s="456" t="e">
        <f>IF(K4346=0,#REF!,0)</f>
        <v>#REF!</v>
      </c>
    </row>
    <row r="4347" spans="1:12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6"/>
      <c r="L4347" s="456" t="e">
        <f>IF(K4347=0,#REF!,0)</f>
        <v>#REF!</v>
      </c>
    </row>
    <row r="4348" spans="1:12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6"/>
      <c r="L4348" s="456" t="e">
        <f>IF(K4348=0,#REF!,0)</f>
        <v>#REF!</v>
      </c>
    </row>
    <row r="4349" spans="1:12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6"/>
      <c r="L4349" s="456" t="e">
        <f>IF(K4349=0,#REF!,0)</f>
        <v>#REF!</v>
      </c>
    </row>
    <row r="4350" spans="1:12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6"/>
      <c r="L4350" s="456" t="e">
        <f>IF(K4350=0,#REF!,0)</f>
        <v>#REF!</v>
      </c>
    </row>
    <row r="4351" spans="1:12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6"/>
      <c r="L4351" s="456" t="e">
        <f>IF(K4351=0,#REF!,0)</f>
        <v>#REF!</v>
      </c>
    </row>
    <row r="4352" spans="1:12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6"/>
      <c r="L4352" s="456" t="e">
        <f>IF(K4352=0,#REF!,0)</f>
        <v>#REF!</v>
      </c>
    </row>
    <row r="4353" spans="1:12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6"/>
      <c r="L4353" s="456" t="e">
        <f>IF(K4353=0,#REF!,0)</f>
        <v>#REF!</v>
      </c>
    </row>
    <row r="4354" spans="1:12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6"/>
      <c r="L4354" s="456" t="e">
        <f>IF(K4354=0,#REF!,0)</f>
        <v>#REF!</v>
      </c>
    </row>
    <row r="4355" spans="1:12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6"/>
      <c r="L4355" s="456" t="e">
        <f>IF(K4355=0,#REF!,0)</f>
        <v>#REF!</v>
      </c>
    </row>
    <row r="4356" spans="1:12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6"/>
      <c r="L4356" s="456" t="e">
        <f>IF(K4356=0,#REF!,0)</f>
        <v>#REF!</v>
      </c>
    </row>
    <row r="4357" spans="1:12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6"/>
      <c r="L4357" s="456" t="e">
        <f>IF(K4357=0,#REF!,0)</f>
        <v>#REF!</v>
      </c>
    </row>
    <row r="4358" spans="1:12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6"/>
      <c r="L4358" s="456" t="e">
        <f>IF(K4358=0,#REF!,0)</f>
        <v>#REF!</v>
      </c>
    </row>
    <row r="4359" spans="1:12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6"/>
      <c r="L4359" s="456" t="e">
        <f>IF(K4359=0,#REF!,0)</f>
        <v>#REF!</v>
      </c>
    </row>
    <row r="4360" spans="1:12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6"/>
      <c r="L4360" s="456" t="e">
        <f>IF(K4360=0,#REF!,0)</f>
        <v>#REF!</v>
      </c>
    </row>
    <row r="4361" spans="1:12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6"/>
      <c r="L4361" s="456" t="e">
        <f>IF(K4361=0,#REF!,0)</f>
        <v>#REF!</v>
      </c>
    </row>
    <row r="4362" spans="1:12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6"/>
      <c r="L4362" s="456" t="e">
        <f>IF(K4362=0,#REF!,0)</f>
        <v>#REF!</v>
      </c>
    </row>
    <row r="4363" spans="1:12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6"/>
      <c r="L4363" s="456" t="e">
        <f>IF(K4363=0,#REF!,0)</f>
        <v>#REF!</v>
      </c>
    </row>
    <row r="4364" spans="1:12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6"/>
      <c r="L4364" s="456" t="e">
        <f>IF(K4364=0,#REF!,0)</f>
        <v>#REF!</v>
      </c>
    </row>
    <row r="4365" spans="1:12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6"/>
      <c r="L4365" s="456" t="e">
        <f>IF(K4365=0,#REF!,0)</f>
        <v>#REF!</v>
      </c>
    </row>
    <row r="4366" spans="1:12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6"/>
      <c r="L4366" s="456" t="e">
        <f>IF(K4366=0,#REF!,0)</f>
        <v>#REF!</v>
      </c>
    </row>
    <row r="4367" spans="1:12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6"/>
      <c r="L4367" s="456" t="e">
        <f>IF(K4367=0,#REF!,0)</f>
        <v>#REF!</v>
      </c>
    </row>
    <row r="4368" spans="1:12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6"/>
      <c r="L4368" s="456" t="e">
        <f>IF(K4368=0,#REF!,0)</f>
        <v>#REF!</v>
      </c>
    </row>
    <row r="4369" spans="1:12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6"/>
      <c r="L4369" s="456" t="e">
        <f>IF(K4369=0,#REF!,0)</f>
        <v>#REF!</v>
      </c>
    </row>
    <row r="4370" spans="1:12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6"/>
      <c r="L4370" s="456" t="e">
        <f>IF(K4370=0,#REF!,0)</f>
        <v>#REF!</v>
      </c>
    </row>
    <row r="4371" spans="1:12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6"/>
      <c r="L4371" s="456" t="e">
        <f>IF(K4371=0,#REF!,0)</f>
        <v>#REF!</v>
      </c>
    </row>
    <row r="4372" spans="1:12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6"/>
      <c r="L4372" s="456" t="e">
        <f>IF(K4372=0,#REF!,0)</f>
        <v>#REF!</v>
      </c>
    </row>
    <row r="4373" spans="1:12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6"/>
      <c r="L4373" s="456" t="e">
        <f>IF(K4373=0,#REF!,0)</f>
        <v>#REF!</v>
      </c>
    </row>
    <row r="4374" spans="1:12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6"/>
      <c r="L4374" s="456" t="e">
        <f>IF(K4374=0,#REF!,0)</f>
        <v>#REF!</v>
      </c>
    </row>
    <row r="4375" spans="1:12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6"/>
      <c r="L4375" s="456" t="e">
        <f>IF(K4375=0,#REF!,0)</f>
        <v>#REF!</v>
      </c>
    </row>
    <row r="4376" spans="1:12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6"/>
      <c r="L4376" s="456" t="e">
        <f>IF(K4376=0,#REF!,0)</f>
        <v>#REF!</v>
      </c>
    </row>
    <row r="4377" spans="1:12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6"/>
      <c r="L4377" s="456" t="e">
        <f>IF(K4377=0,#REF!,0)</f>
        <v>#REF!</v>
      </c>
    </row>
    <row r="4378" spans="1:12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6"/>
      <c r="L4378" s="456" t="e">
        <f>IF(K4378=0,#REF!,0)</f>
        <v>#REF!</v>
      </c>
    </row>
    <row r="4379" spans="1:12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6"/>
      <c r="L4379" s="456" t="e">
        <f>IF(K4379=0,#REF!,0)</f>
        <v>#REF!</v>
      </c>
    </row>
    <row r="4380" spans="1:12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6"/>
      <c r="L4380" s="456" t="e">
        <f>IF(K4380=0,#REF!,0)</f>
        <v>#REF!</v>
      </c>
    </row>
    <row r="4381" spans="1:12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6"/>
      <c r="L4381" s="456" t="e">
        <f>IF(K4381=0,#REF!,0)</f>
        <v>#REF!</v>
      </c>
    </row>
    <row r="4382" spans="1:12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6"/>
      <c r="L4382" s="456" t="e">
        <f>IF(K4382=0,#REF!,0)</f>
        <v>#REF!</v>
      </c>
    </row>
    <row r="4383" spans="1:12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6"/>
      <c r="L4383" s="456" t="e">
        <f>IF(K4383=0,#REF!,0)</f>
        <v>#REF!</v>
      </c>
    </row>
    <row r="4384" spans="1:12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6"/>
      <c r="L4384" s="456" t="e">
        <f>IF(K4384=0,#REF!,0)</f>
        <v>#REF!</v>
      </c>
    </row>
    <row r="4385" spans="1:12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6"/>
      <c r="L4385" s="456" t="e">
        <f>IF(K4385=0,#REF!,0)</f>
        <v>#REF!</v>
      </c>
    </row>
    <row r="4386" spans="1:12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6"/>
      <c r="L4386" s="456" t="e">
        <f>IF(K4386=0,#REF!,0)</f>
        <v>#REF!</v>
      </c>
    </row>
    <row r="4387" spans="1:12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6"/>
      <c r="L4387" s="456" t="e">
        <f>IF(K4387=0,#REF!,0)</f>
        <v>#REF!</v>
      </c>
    </row>
    <row r="4388" spans="1:12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6"/>
      <c r="L4388" s="456" t="e">
        <f>IF(K4388=0,#REF!,0)</f>
        <v>#REF!</v>
      </c>
    </row>
    <row r="4389" spans="1:12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6"/>
      <c r="L4389" s="456" t="e">
        <f>IF(K4389=0,#REF!,0)</f>
        <v>#REF!</v>
      </c>
    </row>
    <row r="4390" spans="1:12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6"/>
      <c r="L4390" s="456" t="e">
        <f>IF(K4390=0,#REF!,0)</f>
        <v>#REF!</v>
      </c>
    </row>
    <row r="4391" spans="1:12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6"/>
      <c r="L4391" s="456" t="e">
        <f>IF(K4391=0,#REF!,0)</f>
        <v>#REF!</v>
      </c>
    </row>
    <row r="4392" spans="1:12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6"/>
      <c r="L4392" s="456" t="e">
        <f>IF(K4392=0,#REF!,0)</f>
        <v>#REF!</v>
      </c>
    </row>
    <row r="4393" spans="1:12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6"/>
      <c r="L4393" s="456" t="e">
        <f>IF(K4393=0,#REF!,0)</f>
        <v>#REF!</v>
      </c>
    </row>
    <row r="4394" spans="1:12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6"/>
      <c r="L4394" s="456" t="e">
        <f>IF(K4394=0,#REF!,0)</f>
        <v>#REF!</v>
      </c>
    </row>
    <row r="4395" spans="1:12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6"/>
      <c r="L4395" s="456" t="e">
        <f>IF(K4395=0,#REF!,0)</f>
        <v>#REF!</v>
      </c>
    </row>
    <row r="4396" spans="1:12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6"/>
      <c r="L4396" s="456" t="e">
        <f>IF(K4396=0,#REF!,0)</f>
        <v>#REF!</v>
      </c>
    </row>
    <row r="4397" spans="1:12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6"/>
      <c r="L4397" s="456" t="e">
        <f>IF(K4397=0,#REF!,0)</f>
        <v>#REF!</v>
      </c>
    </row>
    <row r="4398" spans="1:12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6"/>
      <c r="L4398" s="456" t="e">
        <f>IF(K4398=0,#REF!,0)</f>
        <v>#REF!</v>
      </c>
    </row>
    <row r="4399" spans="1:12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6"/>
      <c r="L4399" s="456" t="e">
        <f>IF(K4399=0,#REF!,0)</f>
        <v>#REF!</v>
      </c>
    </row>
    <row r="4400" spans="1:12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6"/>
      <c r="L4400" s="456" t="e">
        <f>IF(K4400=0,#REF!,0)</f>
        <v>#REF!</v>
      </c>
    </row>
    <row r="4401" spans="1:12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6"/>
      <c r="L4401" s="456" t="e">
        <f>IF(K4401=0,#REF!,0)</f>
        <v>#REF!</v>
      </c>
    </row>
    <row r="4402" spans="1:12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6"/>
      <c r="L4402" s="456" t="e">
        <f>IF(K4402=0,#REF!,0)</f>
        <v>#REF!</v>
      </c>
    </row>
    <row r="4403" spans="1:12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6"/>
      <c r="L4403" s="456" t="e">
        <f>IF(K4403=0,#REF!,0)</f>
        <v>#REF!</v>
      </c>
    </row>
    <row r="4404" spans="1:12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6"/>
      <c r="L4404" s="456" t="e">
        <f>IF(K4404=0,#REF!,0)</f>
        <v>#REF!</v>
      </c>
    </row>
    <row r="4405" spans="1:12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6"/>
      <c r="L4405" s="456" t="e">
        <f>IF(K4405=0,#REF!,0)</f>
        <v>#REF!</v>
      </c>
    </row>
    <row r="4406" spans="1:12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6"/>
      <c r="L4406" s="456" t="e">
        <f>IF(K4406=0,#REF!,0)</f>
        <v>#REF!</v>
      </c>
    </row>
    <row r="4407" spans="1:12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6"/>
      <c r="L4407" s="456" t="e">
        <f>IF(K4407=0,#REF!,0)</f>
        <v>#REF!</v>
      </c>
    </row>
    <row r="4408" spans="1:12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6"/>
      <c r="L4408" s="456" t="e">
        <f>IF(K4408=0,#REF!,0)</f>
        <v>#REF!</v>
      </c>
    </row>
    <row r="4409" spans="1:12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6"/>
      <c r="L4409" s="456" t="e">
        <f>IF(K4409=0,#REF!,0)</f>
        <v>#REF!</v>
      </c>
    </row>
    <row r="4410" spans="1:12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6"/>
      <c r="L4410" s="456" t="e">
        <f>IF(K4410=0,#REF!,0)</f>
        <v>#REF!</v>
      </c>
    </row>
    <row r="4411" spans="1:12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6"/>
      <c r="L4411" s="456" t="e">
        <f>IF(K4411=0,#REF!,0)</f>
        <v>#REF!</v>
      </c>
    </row>
    <row r="4412" spans="1:12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6"/>
      <c r="L4412" s="456" t="e">
        <f>IF(K4412=0,#REF!,0)</f>
        <v>#REF!</v>
      </c>
    </row>
    <row r="4413" spans="1:12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6"/>
      <c r="L4413" s="456" t="e">
        <f>IF(K4413=0,#REF!,0)</f>
        <v>#REF!</v>
      </c>
    </row>
    <row r="4414" spans="1:12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6"/>
      <c r="L4414" s="456" t="e">
        <f>IF(K4414=0,#REF!,0)</f>
        <v>#REF!</v>
      </c>
    </row>
    <row r="4415" spans="1:12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6"/>
      <c r="L4415" s="456" t="e">
        <f>IF(K4415=0,#REF!,0)</f>
        <v>#REF!</v>
      </c>
    </row>
    <row r="4416" spans="1:12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6"/>
      <c r="L4416" s="456" t="e">
        <f>IF(K4416=0,#REF!,0)</f>
        <v>#REF!</v>
      </c>
    </row>
    <row r="4417" spans="1:12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6"/>
      <c r="L4417" s="456" t="e">
        <f>IF(K4417=0,#REF!,0)</f>
        <v>#REF!</v>
      </c>
    </row>
    <row r="4418" spans="1:12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6"/>
      <c r="L4418" s="456" t="e">
        <f>IF(K4418=0,#REF!,0)</f>
        <v>#REF!</v>
      </c>
    </row>
    <row r="4419" spans="1:12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6"/>
      <c r="L4419" s="456" t="e">
        <f>IF(K4419=0,#REF!,0)</f>
        <v>#REF!</v>
      </c>
    </row>
    <row r="4420" spans="1:12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6"/>
      <c r="L4420" s="456" t="e">
        <f>IF(K4420=0,#REF!,0)</f>
        <v>#REF!</v>
      </c>
    </row>
    <row r="4421" spans="1:12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6"/>
      <c r="L4421" s="456" t="e">
        <f>IF(K4421=0,#REF!,0)</f>
        <v>#REF!</v>
      </c>
    </row>
    <row r="4422" spans="1:12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6"/>
      <c r="L4422" s="456" t="e">
        <f>IF(K4422=0,#REF!,0)</f>
        <v>#REF!</v>
      </c>
    </row>
    <row r="4423" spans="1:12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6"/>
      <c r="L4423" s="456" t="e">
        <f>IF(K4423=0,#REF!,0)</f>
        <v>#REF!</v>
      </c>
    </row>
    <row r="4424" spans="1:12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6"/>
      <c r="L4424" s="456" t="e">
        <f>IF(K4424=0,#REF!,0)</f>
        <v>#REF!</v>
      </c>
    </row>
    <row r="4425" spans="1:12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6"/>
      <c r="L4425" s="456" t="e">
        <f>IF(K4425=0,#REF!,0)</f>
        <v>#REF!</v>
      </c>
    </row>
    <row r="4426" spans="1:12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6"/>
      <c r="L4426" s="456" t="e">
        <f>IF(K4426=0,#REF!,0)</f>
        <v>#REF!</v>
      </c>
    </row>
    <row r="4427" spans="1:12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6"/>
      <c r="L4427" s="456" t="e">
        <f>IF(K4427=0,#REF!,0)</f>
        <v>#REF!</v>
      </c>
    </row>
    <row r="4428" spans="1:12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6"/>
      <c r="L4428" s="456" t="e">
        <f>IF(K4428=0,#REF!,0)</f>
        <v>#REF!</v>
      </c>
    </row>
    <row r="4429" spans="1:12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6"/>
      <c r="L4429" s="456" t="e">
        <f>IF(K4429=0,#REF!,0)</f>
        <v>#REF!</v>
      </c>
    </row>
    <row r="4430" spans="1:12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6"/>
      <c r="L4430" s="456" t="e">
        <f>IF(K4430=0,#REF!,0)</f>
        <v>#REF!</v>
      </c>
    </row>
    <row r="4431" spans="1:12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6"/>
      <c r="L4431" s="456" t="e">
        <f>IF(K4431=0,#REF!,0)</f>
        <v>#REF!</v>
      </c>
    </row>
    <row r="4432" spans="1:12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6"/>
      <c r="L4432" s="456" t="e">
        <f>IF(K4432=0,#REF!,0)</f>
        <v>#REF!</v>
      </c>
    </row>
    <row r="4433" spans="1:12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6"/>
      <c r="L4433" s="456" t="e">
        <f>IF(K4433=0,#REF!,0)</f>
        <v>#REF!</v>
      </c>
    </row>
    <row r="4434" spans="1:12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6"/>
      <c r="L4434" s="456" t="e">
        <f>IF(K4434=0,#REF!,0)</f>
        <v>#REF!</v>
      </c>
    </row>
    <row r="4435" spans="1:12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6"/>
      <c r="L4435" s="456" t="e">
        <f>IF(K4435=0,#REF!,0)</f>
        <v>#REF!</v>
      </c>
    </row>
    <row r="4436" spans="1:12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6"/>
      <c r="L4436" s="456" t="e">
        <f>IF(K4436=0,#REF!,0)</f>
        <v>#REF!</v>
      </c>
    </row>
    <row r="4437" spans="1:12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6"/>
      <c r="L4437" s="456" t="e">
        <f>IF(K4437=0,#REF!,0)</f>
        <v>#REF!</v>
      </c>
    </row>
    <row r="4438" spans="1:12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6"/>
      <c r="L4438" s="456" t="e">
        <f>IF(K4438=0,#REF!,0)</f>
        <v>#REF!</v>
      </c>
    </row>
    <row r="4439" spans="1:12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6"/>
      <c r="L4439" s="456" t="e">
        <f>IF(K4439=0,#REF!,0)</f>
        <v>#REF!</v>
      </c>
    </row>
    <row r="4440" spans="1:12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6"/>
      <c r="L4440" s="456" t="e">
        <f>IF(K4440=0,#REF!,0)</f>
        <v>#REF!</v>
      </c>
    </row>
    <row r="4441" spans="1:12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6"/>
      <c r="L4441" s="456" t="e">
        <f>IF(K4441=0,#REF!,0)</f>
        <v>#REF!</v>
      </c>
    </row>
    <row r="4442" spans="1:12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6"/>
      <c r="L4442" s="456" t="e">
        <f>IF(K4442=0,#REF!,0)</f>
        <v>#REF!</v>
      </c>
    </row>
    <row r="4443" spans="1:12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6"/>
      <c r="L4443" s="456" t="e">
        <f>IF(K4443=0,#REF!,0)</f>
        <v>#REF!</v>
      </c>
    </row>
    <row r="4444" spans="1:12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6"/>
      <c r="L4444" s="456" t="e">
        <f>IF(K4444=0,#REF!,0)</f>
        <v>#REF!</v>
      </c>
    </row>
    <row r="4445" spans="1:12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6"/>
      <c r="L4445" s="456" t="e">
        <f>IF(K4445=0,#REF!,0)</f>
        <v>#REF!</v>
      </c>
    </row>
    <row r="4446" spans="1:12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6"/>
      <c r="L4446" s="456" t="e">
        <f>IF(K4446=0,#REF!,0)</f>
        <v>#REF!</v>
      </c>
    </row>
    <row r="4447" spans="1:12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6"/>
      <c r="L4447" s="456" t="e">
        <f>IF(K4447=0,#REF!,0)</f>
        <v>#REF!</v>
      </c>
    </row>
    <row r="4448" spans="1:12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6"/>
      <c r="L4448" s="456" t="e">
        <f>IF(K4448=0,#REF!,0)</f>
        <v>#REF!</v>
      </c>
    </row>
    <row r="4449" spans="1:12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6"/>
      <c r="L4449" s="456" t="e">
        <f>IF(K4449=0,#REF!,0)</f>
        <v>#REF!</v>
      </c>
    </row>
    <row r="4450" spans="1:12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6"/>
      <c r="L4450" s="456" t="e">
        <f>IF(K4450=0,#REF!,0)</f>
        <v>#REF!</v>
      </c>
    </row>
    <row r="4451" spans="1:12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6"/>
      <c r="L4451" s="456" t="e">
        <f>IF(K4451=0,#REF!,0)</f>
        <v>#REF!</v>
      </c>
    </row>
    <row r="4452" spans="1:12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6"/>
      <c r="L4452" s="456" t="e">
        <f>IF(K4452=0,#REF!,0)</f>
        <v>#REF!</v>
      </c>
    </row>
    <row r="4453" spans="1:12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6"/>
      <c r="L4453" s="456" t="e">
        <f>IF(K4453=0,#REF!,0)</f>
        <v>#REF!</v>
      </c>
    </row>
    <row r="4454" spans="1:12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6"/>
      <c r="L4454" s="456" t="e">
        <f>IF(K4454=0,#REF!,0)</f>
        <v>#REF!</v>
      </c>
    </row>
    <row r="4455" spans="1:12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6"/>
      <c r="L4455" s="456" t="e">
        <f>IF(K4455=0,#REF!,0)</f>
        <v>#REF!</v>
      </c>
    </row>
    <row r="4456" spans="1:12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6"/>
      <c r="L4456" s="456" t="e">
        <f>IF(K4456=0,#REF!,0)</f>
        <v>#REF!</v>
      </c>
    </row>
    <row r="4457" spans="1:12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6"/>
      <c r="L4457" s="456" t="e">
        <f>IF(K4457=0,#REF!,0)</f>
        <v>#REF!</v>
      </c>
    </row>
    <row r="4458" spans="1:12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6"/>
      <c r="L4458" s="456" t="e">
        <f>IF(K4458=0,#REF!,0)</f>
        <v>#REF!</v>
      </c>
    </row>
    <row r="4459" spans="1:12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6"/>
      <c r="L4459" s="456" t="e">
        <f>IF(K4459=0,#REF!,0)</f>
        <v>#REF!</v>
      </c>
    </row>
    <row r="4460" spans="1:12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6"/>
      <c r="L4460" s="456" t="e">
        <f>IF(K4460=0,#REF!,0)</f>
        <v>#REF!</v>
      </c>
    </row>
    <row r="4461" spans="1:12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6"/>
      <c r="L4461" s="456" t="e">
        <f>IF(K4461=0,#REF!,0)</f>
        <v>#REF!</v>
      </c>
    </row>
    <row r="4462" spans="1:12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6"/>
      <c r="L4462" s="456" t="e">
        <f>IF(K4462=0,#REF!,0)</f>
        <v>#REF!</v>
      </c>
    </row>
    <row r="4463" spans="1:12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6"/>
      <c r="L4463" s="456" t="e">
        <f>IF(K4463=0,#REF!,0)</f>
        <v>#REF!</v>
      </c>
    </row>
    <row r="4464" spans="1:12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6"/>
      <c r="L4464" s="456" t="e">
        <f>IF(K4464=0,#REF!,0)</f>
        <v>#REF!</v>
      </c>
    </row>
    <row r="4465" spans="1:12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6"/>
      <c r="L4465" s="456" t="e">
        <f>IF(K4465=0,#REF!,0)</f>
        <v>#REF!</v>
      </c>
    </row>
    <row r="4466" spans="1:12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6"/>
      <c r="L4466" s="456" t="e">
        <f>IF(K4466=0,#REF!,0)</f>
        <v>#REF!</v>
      </c>
    </row>
    <row r="4467" spans="1:12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6"/>
      <c r="L4467" s="456" t="e">
        <f>IF(K4467=0,#REF!,0)</f>
        <v>#REF!</v>
      </c>
    </row>
    <row r="4468" spans="1:12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6"/>
      <c r="L4468" s="456" t="e">
        <f>IF(K4468=0,#REF!,0)</f>
        <v>#REF!</v>
      </c>
    </row>
    <row r="4469" spans="1:12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6"/>
      <c r="L4469" s="456" t="e">
        <f>IF(K4469=0,#REF!,0)</f>
        <v>#REF!</v>
      </c>
    </row>
    <row r="4470" spans="1:12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6"/>
      <c r="L4470" s="456" t="e">
        <f>IF(K4470=0,#REF!,0)</f>
        <v>#REF!</v>
      </c>
    </row>
    <row r="4471" spans="1:12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6"/>
      <c r="L4471" s="456" t="e">
        <f>IF(K4471=0,#REF!,0)</f>
        <v>#REF!</v>
      </c>
    </row>
    <row r="4472" spans="1:12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6"/>
      <c r="L4472" s="456" t="e">
        <f>IF(K4472=0,#REF!,0)</f>
        <v>#REF!</v>
      </c>
    </row>
    <row r="4473" spans="1:12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6"/>
      <c r="L4473" s="456" t="e">
        <f>IF(K4473=0,#REF!,0)</f>
        <v>#REF!</v>
      </c>
    </row>
    <row r="4474" spans="1:12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6"/>
      <c r="L4474" s="456" t="e">
        <f>IF(K4474=0,#REF!,0)</f>
        <v>#REF!</v>
      </c>
    </row>
    <row r="4475" spans="1:12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6"/>
      <c r="L4475" s="456" t="e">
        <f>IF(K4475=0,#REF!,0)</f>
        <v>#REF!</v>
      </c>
    </row>
    <row r="4476" spans="1:12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6"/>
      <c r="L4476" s="456" t="e">
        <f>IF(K4476=0,#REF!,0)</f>
        <v>#REF!</v>
      </c>
    </row>
    <row r="4477" spans="1:12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6"/>
      <c r="L4477" s="456" t="e">
        <f>IF(K4477=0,#REF!,0)</f>
        <v>#REF!</v>
      </c>
    </row>
    <row r="4478" spans="1:12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6"/>
      <c r="L4478" s="456" t="e">
        <f>IF(K4478=0,#REF!,0)</f>
        <v>#REF!</v>
      </c>
    </row>
    <row r="4479" spans="1:12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6"/>
      <c r="L4479" s="456" t="e">
        <f>IF(K4479=0,#REF!,0)</f>
        <v>#REF!</v>
      </c>
    </row>
    <row r="4480" spans="1:12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6"/>
      <c r="L4480" s="456" t="e">
        <f>IF(K4480=0,#REF!,0)</f>
        <v>#REF!</v>
      </c>
    </row>
    <row r="4481" spans="1:12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6"/>
      <c r="L4481" s="456" t="e">
        <f>IF(K4481=0,#REF!,0)</f>
        <v>#REF!</v>
      </c>
    </row>
    <row r="4482" spans="1:12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6"/>
      <c r="L4482" s="456" t="e">
        <f>IF(K4482=0,#REF!,0)</f>
        <v>#REF!</v>
      </c>
    </row>
    <row r="4483" spans="1:12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6"/>
      <c r="L4483" s="456" t="e">
        <f>IF(K4483=0,#REF!,0)</f>
        <v>#REF!</v>
      </c>
    </row>
    <row r="4484" spans="1:12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6"/>
      <c r="L4484" s="456" t="e">
        <f>IF(K4484=0,#REF!,0)</f>
        <v>#REF!</v>
      </c>
    </row>
    <row r="4485" spans="1:12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6"/>
      <c r="L4485" s="456" t="e">
        <f>IF(K4485=0,#REF!,0)</f>
        <v>#REF!</v>
      </c>
    </row>
    <row r="4486" spans="1:12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6"/>
      <c r="L4486" s="456" t="e">
        <f>IF(K4486=0,#REF!,0)</f>
        <v>#REF!</v>
      </c>
    </row>
    <row r="4487" spans="1:12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6"/>
      <c r="L4487" s="456" t="e">
        <f>IF(K4487=0,#REF!,0)</f>
        <v>#REF!</v>
      </c>
    </row>
    <row r="4488" spans="1:12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6"/>
      <c r="L4488" s="456" t="e">
        <f>IF(K4488=0,#REF!,0)</f>
        <v>#REF!</v>
      </c>
    </row>
    <row r="4489" spans="1:12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6"/>
      <c r="L4489" s="456" t="e">
        <f>IF(K4489=0,#REF!,0)</f>
        <v>#REF!</v>
      </c>
    </row>
    <row r="4490" spans="1:12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6"/>
      <c r="L4490" s="456" t="e">
        <f>IF(K4490=0,#REF!,0)</f>
        <v>#REF!</v>
      </c>
    </row>
    <row r="4491" spans="1:12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6"/>
      <c r="L4491" s="456" t="e">
        <f>IF(K4491=0,#REF!,0)</f>
        <v>#REF!</v>
      </c>
    </row>
    <row r="4492" spans="1:12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6"/>
      <c r="L4492" s="456" t="e">
        <f>IF(K4492=0,#REF!,0)</f>
        <v>#REF!</v>
      </c>
    </row>
    <row r="4493" spans="1:12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6"/>
      <c r="L4493" s="456" t="e">
        <f>IF(K4493=0,#REF!,0)</f>
        <v>#REF!</v>
      </c>
    </row>
    <row r="4494" spans="1:12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6"/>
      <c r="L4494" s="456" t="e">
        <f>IF(K4494=0,#REF!,0)</f>
        <v>#REF!</v>
      </c>
    </row>
    <row r="4495" spans="1:12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6"/>
      <c r="L4495" s="456" t="e">
        <f>IF(K4495=0,#REF!,0)</f>
        <v>#REF!</v>
      </c>
    </row>
    <row r="4496" spans="1:12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6"/>
      <c r="L4496" s="456" t="e">
        <f>IF(K4496=0,#REF!,0)</f>
        <v>#REF!</v>
      </c>
    </row>
    <row r="4497" spans="1:12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6"/>
      <c r="L4497" s="456" t="e">
        <f>IF(K4497=0,#REF!,0)</f>
        <v>#REF!</v>
      </c>
    </row>
    <row r="4498" spans="1:12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6"/>
      <c r="L4498" s="456" t="e">
        <f>IF(K4498=0,#REF!,0)</f>
        <v>#REF!</v>
      </c>
    </row>
    <row r="4499" spans="1:12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6"/>
      <c r="L4499" s="456" t="e">
        <f>IF(K4499=0,#REF!,0)</f>
        <v>#REF!</v>
      </c>
    </row>
    <row r="4500" spans="1:12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6"/>
      <c r="L4500" s="456" t="e">
        <f>IF(K4500=0,#REF!,0)</f>
        <v>#REF!</v>
      </c>
    </row>
    <row r="4501" spans="1:12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6"/>
      <c r="L4501" s="456" t="e">
        <f>IF(K4501=0,#REF!,0)</f>
        <v>#REF!</v>
      </c>
    </row>
    <row r="4502" spans="1:12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6"/>
      <c r="L4502" s="456" t="e">
        <f>IF(K4502=0,#REF!,0)</f>
        <v>#REF!</v>
      </c>
    </row>
    <row r="4503" spans="1:12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6"/>
      <c r="L4503" s="456" t="e">
        <f>IF(K4503=0,#REF!,0)</f>
        <v>#REF!</v>
      </c>
    </row>
    <row r="4504" spans="1:12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6"/>
      <c r="L4504" s="456" t="e">
        <f>IF(K4504=0,#REF!,0)</f>
        <v>#REF!</v>
      </c>
    </row>
    <row r="4505" spans="1:12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6"/>
      <c r="L4505" s="456" t="e">
        <f>IF(K4505=0,#REF!,0)</f>
        <v>#REF!</v>
      </c>
    </row>
    <row r="4506" spans="1:12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6"/>
      <c r="L4506" s="456" t="e">
        <f>IF(K4506=0,#REF!,0)</f>
        <v>#REF!</v>
      </c>
    </row>
    <row r="4507" spans="1:12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6"/>
      <c r="L4507" s="456" t="e">
        <f>IF(K4507=0,#REF!,0)</f>
        <v>#REF!</v>
      </c>
    </row>
    <row r="4508" spans="1:12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6"/>
      <c r="L4508" s="456" t="e">
        <f>IF(K4508=0,#REF!,0)</f>
        <v>#REF!</v>
      </c>
    </row>
    <row r="4509" spans="1:12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6"/>
      <c r="L4509" s="456" t="e">
        <f>IF(K4509=0,#REF!,0)</f>
        <v>#REF!</v>
      </c>
    </row>
    <row r="4510" spans="1:12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6"/>
      <c r="L4510" s="456" t="e">
        <f>IF(K4510=0,#REF!,0)</f>
        <v>#REF!</v>
      </c>
    </row>
    <row r="4511" spans="1:12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6"/>
      <c r="L4511" s="456" t="e">
        <f>IF(K4511=0,#REF!,0)</f>
        <v>#REF!</v>
      </c>
    </row>
    <row r="4512" spans="1:12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6"/>
      <c r="L4512" s="456" t="e">
        <f>IF(K4512=0,#REF!,0)</f>
        <v>#REF!</v>
      </c>
    </row>
    <row r="4513" spans="1:12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6"/>
      <c r="L4513" s="456" t="e">
        <f>IF(K4513=0,#REF!,0)</f>
        <v>#REF!</v>
      </c>
    </row>
    <row r="4514" spans="1:12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6"/>
      <c r="L4514" s="456" t="e">
        <f>IF(K4514=0,#REF!,0)</f>
        <v>#REF!</v>
      </c>
    </row>
    <row r="4515" spans="1:12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6"/>
      <c r="L4515" s="456" t="e">
        <f>IF(K4515=0,#REF!,0)</f>
        <v>#REF!</v>
      </c>
    </row>
    <row r="4516" spans="1:12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6"/>
      <c r="L4516" s="456" t="e">
        <f>IF(K4516=0,#REF!,0)</f>
        <v>#REF!</v>
      </c>
    </row>
    <row r="4517" spans="1:12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6"/>
      <c r="L4517" s="456" t="e">
        <f>IF(K4517=0,#REF!,0)</f>
        <v>#REF!</v>
      </c>
    </row>
    <row r="4518" spans="1:12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6"/>
      <c r="L4518" s="456" t="e">
        <f>IF(K4518=0,#REF!,0)</f>
        <v>#REF!</v>
      </c>
    </row>
    <row r="4519" spans="1:12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6"/>
      <c r="L4519" s="456" t="e">
        <f>IF(K4519=0,#REF!,0)</f>
        <v>#REF!</v>
      </c>
    </row>
    <row r="4520" spans="1:12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6"/>
      <c r="L4520" s="456" t="e">
        <f>IF(K4520=0,#REF!,0)</f>
        <v>#REF!</v>
      </c>
    </row>
    <row r="4521" spans="1:12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6"/>
      <c r="L4521" s="456" t="e">
        <f>IF(K4521=0,#REF!,0)</f>
        <v>#REF!</v>
      </c>
    </row>
    <row r="4522" spans="1:12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6"/>
      <c r="L4522" s="456" t="e">
        <f>IF(K4522=0,#REF!,0)</f>
        <v>#REF!</v>
      </c>
    </row>
    <row r="4523" spans="1:12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6"/>
      <c r="L4523" s="456" t="e">
        <f>IF(K4523=0,#REF!,0)</f>
        <v>#REF!</v>
      </c>
    </row>
    <row r="4524" spans="1:12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6"/>
      <c r="L4524" s="456" t="e">
        <f>IF(K4524=0,#REF!,0)</f>
        <v>#REF!</v>
      </c>
    </row>
    <row r="4525" spans="1:12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6"/>
      <c r="L4525" s="456" t="e">
        <f>IF(K4525=0,#REF!,0)</f>
        <v>#REF!</v>
      </c>
    </row>
    <row r="4526" spans="1:12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6"/>
      <c r="L4526" s="456" t="e">
        <f>IF(K4526=0,#REF!,0)</f>
        <v>#REF!</v>
      </c>
    </row>
    <row r="4527" spans="1:12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6"/>
      <c r="L4527" s="456" t="e">
        <f>IF(K4527=0,#REF!,0)</f>
        <v>#REF!</v>
      </c>
    </row>
    <row r="4528" spans="1:12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6"/>
      <c r="L4528" s="456" t="e">
        <f>IF(K4528=0,#REF!,0)</f>
        <v>#REF!</v>
      </c>
    </row>
    <row r="4529" spans="1:12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6"/>
      <c r="L4529" s="456" t="e">
        <f>IF(K4529=0,#REF!,0)</f>
        <v>#REF!</v>
      </c>
    </row>
    <row r="4530" spans="1:12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6"/>
      <c r="L4530" s="456" t="e">
        <f>IF(K4530=0,#REF!,0)</f>
        <v>#REF!</v>
      </c>
    </row>
    <row r="4531" spans="1:12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6"/>
      <c r="L4531" s="456" t="e">
        <f>IF(K4531=0,#REF!,0)</f>
        <v>#REF!</v>
      </c>
    </row>
    <row r="4532" spans="1:12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6"/>
      <c r="L4532" s="456" t="e">
        <f>IF(K4532=0,#REF!,0)</f>
        <v>#REF!</v>
      </c>
    </row>
    <row r="4533" spans="1:12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6"/>
      <c r="L4533" s="456" t="e">
        <f>IF(K4533=0,#REF!,0)</f>
        <v>#REF!</v>
      </c>
    </row>
    <row r="4534" spans="1:12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6"/>
      <c r="L4534" s="456" t="e">
        <f>IF(K4534=0,#REF!,0)</f>
        <v>#REF!</v>
      </c>
    </row>
    <row r="4535" spans="1:12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6"/>
      <c r="L4535" s="456" t="e">
        <f>IF(K4535=0,#REF!,0)</f>
        <v>#REF!</v>
      </c>
    </row>
    <row r="4536" spans="1:12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6"/>
      <c r="L4536" s="456" t="e">
        <f>IF(K4536=0,#REF!,0)</f>
        <v>#REF!</v>
      </c>
    </row>
    <row r="4537" spans="1:12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6"/>
      <c r="L4537" s="456" t="e">
        <f>IF(K4537=0,#REF!,0)</f>
        <v>#REF!</v>
      </c>
    </row>
    <row r="4538" spans="1:12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6"/>
      <c r="L4538" s="456" t="e">
        <f>IF(K4538=0,#REF!,0)</f>
        <v>#REF!</v>
      </c>
    </row>
    <row r="4539" spans="1:12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6"/>
      <c r="L4539" s="456" t="e">
        <f>IF(K4539=0,#REF!,0)</f>
        <v>#REF!</v>
      </c>
    </row>
    <row r="4540" spans="1:12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6"/>
      <c r="L4540" s="456" t="e">
        <f>IF(K4540=0,#REF!,0)</f>
        <v>#REF!</v>
      </c>
    </row>
    <row r="4541" spans="1:12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6"/>
      <c r="L4541" s="456" t="e">
        <f>IF(K4541=0,#REF!,0)</f>
        <v>#REF!</v>
      </c>
    </row>
    <row r="4542" spans="1:12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6"/>
      <c r="L4542" s="456" t="e">
        <f>IF(K4542=0,#REF!,0)</f>
        <v>#REF!</v>
      </c>
    </row>
    <row r="4543" spans="1:12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6"/>
      <c r="L4543" s="456" t="e">
        <f>IF(K4543=0,#REF!,0)</f>
        <v>#REF!</v>
      </c>
    </row>
    <row r="4544" spans="1:12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6"/>
      <c r="L4544" s="456" t="e">
        <f>IF(K4544=0,#REF!,0)</f>
        <v>#REF!</v>
      </c>
    </row>
    <row r="4545" spans="1:12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6"/>
      <c r="L4545" s="456" t="e">
        <f>IF(K4545=0,#REF!,0)</f>
        <v>#REF!</v>
      </c>
    </row>
    <row r="4546" spans="1:12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6"/>
      <c r="L4546" s="456" t="e">
        <f>IF(K4546=0,#REF!,0)</f>
        <v>#REF!</v>
      </c>
    </row>
    <row r="4547" spans="1:12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6"/>
      <c r="L4547" s="456" t="e">
        <f>IF(K4547=0,#REF!,0)</f>
        <v>#REF!</v>
      </c>
    </row>
    <row r="4548" spans="1:12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6"/>
      <c r="L4548" s="456" t="e">
        <f>IF(K4548=0,#REF!,0)</f>
        <v>#REF!</v>
      </c>
    </row>
    <row r="4549" spans="1:12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6"/>
      <c r="L4549" s="456" t="e">
        <f>IF(K4549=0,#REF!,0)</f>
        <v>#REF!</v>
      </c>
    </row>
    <row r="4550" spans="1:12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6"/>
      <c r="L4550" s="456" t="e">
        <f>IF(K4550=0,#REF!,0)</f>
        <v>#REF!</v>
      </c>
    </row>
    <row r="4551" spans="1:12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6"/>
      <c r="L4551" s="456" t="e">
        <f>IF(K4551=0,#REF!,0)</f>
        <v>#REF!</v>
      </c>
    </row>
    <row r="4552" spans="1:12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6"/>
      <c r="L4552" s="456" t="e">
        <f>IF(K4552=0,#REF!,0)</f>
        <v>#REF!</v>
      </c>
    </row>
    <row r="4553" spans="1:12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6"/>
      <c r="L4553" s="456" t="e">
        <f>IF(K4553=0,#REF!,0)</f>
        <v>#REF!</v>
      </c>
    </row>
    <row r="4554" spans="1:12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6"/>
      <c r="L4554" s="456" t="e">
        <f>IF(K4554=0,#REF!,0)</f>
        <v>#REF!</v>
      </c>
    </row>
    <row r="4555" spans="1:12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6"/>
      <c r="L4555" s="456" t="e">
        <f>IF(K4555=0,#REF!,0)</f>
        <v>#REF!</v>
      </c>
    </row>
    <row r="4556" spans="1:12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6"/>
      <c r="L4556" s="456" t="e">
        <f>IF(K4556=0,#REF!,0)</f>
        <v>#REF!</v>
      </c>
    </row>
    <row r="4557" spans="1:12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6"/>
      <c r="L4557" s="456" t="e">
        <f>IF(K4557=0,#REF!,0)</f>
        <v>#REF!</v>
      </c>
    </row>
    <row r="4558" spans="1:12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6"/>
      <c r="L4558" s="456" t="e">
        <f>IF(K4558=0,#REF!,0)</f>
        <v>#REF!</v>
      </c>
    </row>
    <row r="4559" spans="1:12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6"/>
      <c r="L4559" s="456" t="e">
        <f>IF(K4559=0,#REF!,0)</f>
        <v>#REF!</v>
      </c>
    </row>
    <row r="4560" spans="1:12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6"/>
      <c r="L4560" s="456" t="e">
        <f>IF(K4560=0,#REF!,0)</f>
        <v>#REF!</v>
      </c>
    </row>
    <row r="4561" spans="1:12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6"/>
      <c r="L4561" s="456" t="e">
        <f>IF(K4561=0,#REF!,0)</f>
        <v>#REF!</v>
      </c>
    </row>
    <row r="4562" spans="1:12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6"/>
      <c r="L4562" s="456" t="e">
        <f>IF(K4562=0,#REF!,0)</f>
        <v>#REF!</v>
      </c>
    </row>
    <row r="4563" spans="1:12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6"/>
      <c r="L4563" s="456" t="e">
        <f>IF(K4563=0,#REF!,0)</f>
        <v>#REF!</v>
      </c>
    </row>
    <row r="4564" spans="1:12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6"/>
      <c r="L4564" s="456" t="e">
        <f>IF(K4564=0,#REF!,0)</f>
        <v>#REF!</v>
      </c>
    </row>
    <row r="4565" spans="1:12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6"/>
      <c r="L4565" s="456" t="e">
        <f>IF(K4565=0,#REF!,0)</f>
        <v>#REF!</v>
      </c>
    </row>
    <row r="4566" spans="1:12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6"/>
      <c r="L4566" s="456" t="e">
        <f>IF(K4566=0,#REF!,0)</f>
        <v>#REF!</v>
      </c>
    </row>
    <row r="4567" spans="1:12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6"/>
      <c r="L4567" s="456" t="e">
        <f>IF(K4567=0,#REF!,0)</f>
        <v>#REF!</v>
      </c>
    </row>
    <row r="4568" spans="1:12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6"/>
      <c r="L4568" s="456" t="e">
        <f>IF(K4568=0,#REF!,0)</f>
        <v>#REF!</v>
      </c>
    </row>
    <row r="4569" spans="1:12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6"/>
      <c r="L4569" s="456" t="e">
        <f>IF(K4569=0,#REF!,0)</f>
        <v>#REF!</v>
      </c>
    </row>
    <row r="4570" spans="1:12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6"/>
      <c r="L4570" s="456" t="e">
        <f>IF(K4570=0,#REF!,0)</f>
        <v>#REF!</v>
      </c>
    </row>
    <row r="4571" spans="1:12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6"/>
      <c r="L4571" s="456" t="e">
        <f>IF(K4571=0,#REF!,0)</f>
        <v>#REF!</v>
      </c>
    </row>
    <row r="4572" spans="1:12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6"/>
      <c r="L4572" s="456" t="e">
        <f>IF(K4572=0,#REF!,0)</f>
        <v>#REF!</v>
      </c>
    </row>
    <row r="4573" spans="1:12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6"/>
      <c r="L4573" s="456" t="e">
        <f>IF(K4573=0,#REF!,0)</f>
        <v>#REF!</v>
      </c>
    </row>
    <row r="4574" spans="1:12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6"/>
      <c r="L4574" s="456" t="e">
        <f>IF(K4574=0,#REF!,0)</f>
        <v>#REF!</v>
      </c>
    </row>
    <row r="4575" spans="1:12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6"/>
      <c r="L4575" s="456" t="e">
        <f>IF(K4575=0,#REF!,0)</f>
        <v>#REF!</v>
      </c>
    </row>
    <row r="4576" spans="1:12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6"/>
      <c r="L4576" s="456" t="e">
        <f>IF(K4576=0,#REF!,0)</f>
        <v>#REF!</v>
      </c>
    </row>
    <row r="4577" spans="1:12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6"/>
      <c r="L4577" s="456" t="e">
        <f>IF(K4577=0,#REF!,0)</f>
        <v>#REF!</v>
      </c>
    </row>
    <row r="4578" spans="1:12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6"/>
      <c r="L4578" s="456" t="e">
        <f>IF(K4578=0,#REF!,0)</f>
        <v>#REF!</v>
      </c>
    </row>
    <row r="4579" spans="1:12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6"/>
      <c r="L4579" s="456" t="e">
        <f>IF(K4579=0,#REF!,0)</f>
        <v>#REF!</v>
      </c>
    </row>
    <row r="4580" spans="1:12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6"/>
      <c r="L4580" s="456" t="e">
        <f>IF(K4580=0,#REF!,0)</f>
        <v>#REF!</v>
      </c>
    </row>
    <row r="4581" spans="1:12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6"/>
      <c r="L4581" s="456" t="e">
        <f>IF(K4581=0,#REF!,0)</f>
        <v>#REF!</v>
      </c>
    </row>
    <row r="4582" spans="1:12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6"/>
      <c r="L4582" s="456" t="e">
        <f>IF(K4582=0,#REF!,0)</f>
        <v>#REF!</v>
      </c>
    </row>
    <row r="4583" spans="1:12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6"/>
      <c r="L4583" s="456" t="e">
        <f>IF(K4583=0,#REF!,0)</f>
        <v>#REF!</v>
      </c>
    </row>
    <row r="4584" spans="1:12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6"/>
      <c r="L4584" s="456" t="e">
        <f>IF(K4584=0,#REF!,0)</f>
        <v>#REF!</v>
      </c>
    </row>
    <row r="4585" spans="1:12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6"/>
      <c r="L4585" s="456" t="e">
        <f>IF(K4585=0,#REF!,0)</f>
        <v>#REF!</v>
      </c>
    </row>
    <row r="4586" spans="1:12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6"/>
      <c r="L4586" s="456" t="e">
        <f>IF(K4586=0,#REF!,0)</f>
        <v>#REF!</v>
      </c>
    </row>
    <row r="4587" spans="1:12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6"/>
      <c r="L4587" s="456" t="e">
        <f>IF(K4587=0,#REF!,0)</f>
        <v>#REF!</v>
      </c>
    </row>
    <row r="4588" spans="1:12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6"/>
      <c r="L4588" s="456" t="e">
        <f>IF(K4588=0,#REF!,0)</f>
        <v>#REF!</v>
      </c>
    </row>
    <row r="4589" spans="1:12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6"/>
      <c r="L4589" s="456" t="e">
        <f>IF(K4589=0,#REF!,0)</f>
        <v>#REF!</v>
      </c>
    </row>
    <row r="4590" spans="1:12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6"/>
      <c r="L4590" s="456" t="e">
        <f>IF(K4590=0,#REF!,0)</f>
        <v>#REF!</v>
      </c>
    </row>
    <row r="4591" spans="1:12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6"/>
      <c r="L4591" s="456" t="e">
        <f>IF(K4591=0,#REF!,0)</f>
        <v>#REF!</v>
      </c>
    </row>
    <row r="4592" spans="1:12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6"/>
      <c r="L4592" s="456" t="e">
        <f>IF(K4592=0,#REF!,0)</f>
        <v>#REF!</v>
      </c>
    </row>
    <row r="4593" spans="1:12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6"/>
      <c r="L4593" s="456" t="e">
        <f>IF(K4593=0,#REF!,0)</f>
        <v>#REF!</v>
      </c>
    </row>
    <row r="4594" spans="1:12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6"/>
      <c r="L4594" s="456" t="e">
        <f>IF(K4594=0,#REF!,0)</f>
        <v>#REF!</v>
      </c>
    </row>
    <row r="4595" spans="1:12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6"/>
      <c r="L4595" s="456" t="e">
        <f>IF(K4595=0,#REF!,0)</f>
        <v>#REF!</v>
      </c>
    </row>
    <row r="4596" spans="1:12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6"/>
      <c r="L4596" s="456" t="e">
        <f>IF(K4596=0,#REF!,0)</f>
        <v>#REF!</v>
      </c>
    </row>
    <row r="4597" spans="1:12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6"/>
      <c r="L4597" s="456" t="e">
        <f>IF(K4597=0,#REF!,0)</f>
        <v>#REF!</v>
      </c>
    </row>
    <row r="4598" spans="1:12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6"/>
      <c r="L4598" s="456" t="e">
        <f>IF(K4598=0,#REF!,0)</f>
        <v>#REF!</v>
      </c>
    </row>
    <row r="4599" spans="1:12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6"/>
      <c r="L4599" s="456" t="e">
        <f>IF(K4599=0,#REF!,0)</f>
        <v>#REF!</v>
      </c>
    </row>
    <row r="4600" spans="1:12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6"/>
      <c r="L4600" s="456" t="e">
        <f>IF(K4600=0,#REF!,0)</f>
        <v>#REF!</v>
      </c>
    </row>
    <row r="4601" spans="1:12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6"/>
      <c r="L4601" s="456" t="e">
        <f>IF(K4601=0,#REF!,0)</f>
        <v>#REF!</v>
      </c>
    </row>
    <row r="4602" spans="1:12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6"/>
      <c r="L4602" s="456" t="e">
        <f>IF(K4602=0,#REF!,0)</f>
        <v>#REF!</v>
      </c>
    </row>
    <row r="4603" spans="1:12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6"/>
      <c r="L4603" s="456" t="e">
        <f>IF(K4603=0,#REF!,0)</f>
        <v>#REF!</v>
      </c>
    </row>
    <row r="4604" spans="1:12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6"/>
      <c r="L4604" s="456" t="e">
        <f>IF(K4604=0,#REF!,0)</f>
        <v>#REF!</v>
      </c>
    </row>
    <row r="4605" spans="1:12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6"/>
      <c r="L4605" s="456" t="e">
        <f>IF(K4605=0,#REF!,0)</f>
        <v>#REF!</v>
      </c>
    </row>
    <row r="4606" spans="1:12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6"/>
      <c r="L4606" s="456" t="e">
        <f>IF(K4606=0,#REF!,0)</f>
        <v>#REF!</v>
      </c>
    </row>
    <row r="4607" spans="1:12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6"/>
      <c r="L4607" s="456" t="e">
        <f>IF(K4607=0,#REF!,0)</f>
        <v>#REF!</v>
      </c>
    </row>
    <row r="4608" spans="1:12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6"/>
      <c r="L4608" s="456" t="e">
        <f>IF(K4608=0,#REF!,0)</f>
        <v>#REF!</v>
      </c>
    </row>
    <row r="4609" spans="1:12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6"/>
      <c r="L4609" s="456" t="e">
        <f>IF(K4609=0,#REF!,0)</f>
        <v>#REF!</v>
      </c>
    </row>
    <row r="4610" spans="1:12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6"/>
      <c r="L4610" s="456" t="e">
        <f>IF(K4610=0,#REF!,0)</f>
        <v>#REF!</v>
      </c>
    </row>
    <row r="4611" spans="1:12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6"/>
      <c r="L4611" s="456" t="e">
        <f>IF(K4611=0,#REF!,0)</f>
        <v>#REF!</v>
      </c>
    </row>
    <row r="4612" spans="1:12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6"/>
      <c r="L4612" s="456" t="e">
        <f>IF(K4612=0,#REF!,0)</f>
        <v>#REF!</v>
      </c>
    </row>
    <row r="4613" spans="1:12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6"/>
      <c r="L4613" s="456" t="e">
        <f>IF(K4613=0,#REF!,0)</f>
        <v>#REF!</v>
      </c>
    </row>
    <row r="4614" spans="1:12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6"/>
      <c r="L4614" s="456" t="e">
        <f>IF(K4614=0,#REF!,0)</f>
        <v>#REF!</v>
      </c>
    </row>
    <row r="4615" spans="1:12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6"/>
      <c r="L4615" s="456" t="e">
        <f>IF(K4615=0,#REF!,0)</f>
        <v>#REF!</v>
      </c>
    </row>
    <row r="4616" spans="1:12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6"/>
      <c r="L4616" s="456" t="e">
        <f>IF(K4616=0,#REF!,0)</f>
        <v>#REF!</v>
      </c>
    </row>
    <row r="4617" spans="1:12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6"/>
      <c r="L4617" s="456" t="e">
        <f>IF(K4617=0,#REF!,0)</f>
        <v>#REF!</v>
      </c>
    </row>
    <row r="4618" spans="1:12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6"/>
      <c r="L4618" s="456" t="e">
        <f>IF(K4618=0,#REF!,0)</f>
        <v>#REF!</v>
      </c>
    </row>
    <row r="4619" spans="1:12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6"/>
      <c r="L4619" s="456" t="e">
        <f>IF(K4619=0,#REF!,0)</f>
        <v>#REF!</v>
      </c>
    </row>
    <row r="4620" spans="1:12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6"/>
      <c r="L4620" s="456" t="e">
        <f>IF(K4620=0,#REF!,0)</f>
        <v>#REF!</v>
      </c>
    </row>
    <row r="4621" spans="1:12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6"/>
      <c r="L4621" s="456" t="e">
        <f>IF(K4621=0,#REF!,0)</f>
        <v>#REF!</v>
      </c>
    </row>
    <row r="4622" spans="1:12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6"/>
      <c r="L4622" s="456" t="e">
        <f>IF(K4622=0,#REF!,0)</f>
        <v>#REF!</v>
      </c>
    </row>
    <row r="4623" spans="1:12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6"/>
      <c r="L4623" s="456" t="e">
        <f>IF(K4623=0,#REF!,0)</f>
        <v>#REF!</v>
      </c>
    </row>
    <row r="4624" spans="1:12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6"/>
      <c r="L4624" s="456" t="e">
        <f>IF(K4624=0,#REF!,0)</f>
        <v>#REF!</v>
      </c>
    </row>
    <row r="4625" spans="1:12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6"/>
      <c r="L4625" s="456" t="e">
        <f>IF(K4625=0,#REF!,0)</f>
        <v>#REF!</v>
      </c>
    </row>
    <row r="4626" spans="1:12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6"/>
      <c r="L4626" s="456" t="e">
        <f>IF(K4626=0,#REF!,0)</f>
        <v>#REF!</v>
      </c>
    </row>
    <row r="4627" spans="1:12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6"/>
      <c r="L4627" s="456" t="e">
        <f>IF(K4627=0,#REF!,0)</f>
        <v>#REF!</v>
      </c>
    </row>
    <row r="4628" spans="1:12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6"/>
      <c r="L4628" s="456" t="e">
        <f>IF(K4628=0,#REF!,0)</f>
        <v>#REF!</v>
      </c>
    </row>
    <row r="4629" spans="1:12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6"/>
      <c r="L4629" s="456" t="e">
        <f>IF(K4629=0,#REF!,0)</f>
        <v>#REF!</v>
      </c>
    </row>
    <row r="4630" spans="1:12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6"/>
      <c r="L4630" s="456" t="e">
        <f>IF(K4630=0,#REF!,0)</f>
        <v>#REF!</v>
      </c>
    </row>
    <row r="4631" spans="1:12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6"/>
      <c r="L4631" s="456" t="e">
        <f>IF(K4631=0,#REF!,0)</f>
        <v>#REF!</v>
      </c>
    </row>
    <row r="4632" spans="1:12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6"/>
      <c r="L4632" s="456" t="e">
        <f>IF(K4632=0,#REF!,0)</f>
        <v>#REF!</v>
      </c>
    </row>
    <row r="4633" spans="1:12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6"/>
      <c r="L4633" s="456" t="e">
        <f>IF(K4633=0,#REF!,0)</f>
        <v>#REF!</v>
      </c>
    </row>
    <row r="4634" spans="1:12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6"/>
      <c r="L4634" s="456" t="e">
        <f>IF(K4634=0,#REF!,0)</f>
        <v>#REF!</v>
      </c>
    </row>
    <row r="4635" spans="1:12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6"/>
      <c r="L4635" s="456" t="e">
        <f>IF(K4635=0,#REF!,0)</f>
        <v>#REF!</v>
      </c>
    </row>
    <row r="4636" spans="1:12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6"/>
      <c r="L4636" s="456" t="e">
        <f>IF(K4636=0,#REF!,0)</f>
        <v>#REF!</v>
      </c>
    </row>
    <row r="4637" spans="1:12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6"/>
      <c r="L4637" s="456" t="e">
        <f>IF(K4637=0,#REF!,0)</f>
        <v>#REF!</v>
      </c>
    </row>
    <row r="4638" spans="1:12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6"/>
      <c r="L4638" s="456" t="e">
        <f>IF(K4638=0,#REF!,0)</f>
        <v>#REF!</v>
      </c>
    </row>
    <row r="4639" spans="1:12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6"/>
      <c r="L4639" s="456" t="e">
        <f>IF(K4639=0,#REF!,0)</f>
        <v>#REF!</v>
      </c>
    </row>
    <row r="4640" spans="1:12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6"/>
      <c r="L4640" s="456" t="e">
        <f>IF(K4640=0,#REF!,0)</f>
        <v>#REF!</v>
      </c>
    </row>
    <row r="4641" spans="1:12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6"/>
      <c r="L4641" s="456" t="e">
        <f>IF(K4641=0,#REF!,0)</f>
        <v>#REF!</v>
      </c>
    </row>
    <row r="4642" spans="1:12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6"/>
      <c r="L4642" s="456" t="e">
        <f>IF(K4642=0,#REF!,0)</f>
        <v>#REF!</v>
      </c>
    </row>
    <row r="4643" spans="1:12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6"/>
      <c r="L4643" s="456" t="e">
        <f>IF(K4643=0,#REF!,0)</f>
        <v>#REF!</v>
      </c>
    </row>
    <row r="4644" spans="1:12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6"/>
      <c r="L4644" s="456" t="e">
        <f>IF(K4644=0,#REF!,0)</f>
        <v>#REF!</v>
      </c>
    </row>
    <row r="4645" spans="1:12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6"/>
      <c r="L4645" s="456" t="e">
        <f>IF(K4645=0,#REF!,0)</f>
        <v>#REF!</v>
      </c>
    </row>
    <row r="4646" spans="1:12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6"/>
      <c r="L4646" s="456" t="e">
        <f>IF(K4646=0,#REF!,0)</f>
        <v>#REF!</v>
      </c>
    </row>
    <row r="4647" spans="1:12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6"/>
      <c r="L4647" s="456" t="e">
        <f>IF(K4647=0,#REF!,0)</f>
        <v>#REF!</v>
      </c>
    </row>
    <row r="4648" spans="1:12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6"/>
      <c r="L4648" s="456" t="e">
        <f>IF(K4648=0,#REF!,0)</f>
        <v>#REF!</v>
      </c>
    </row>
    <row r="4649" spans="1:12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6"/>
      <c r="L4649" s="456" t="e">
        <f>IF(K4649=0,#REF!,0)</f>
        <v>#REF!</v>
      </c>
    </row>
    <row r="4650" spans="1:12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6"/>
      <c r="L4650" s="456" t="e">
        <f>IF(K4650=0,#REF!,0)</f>
        <v>#REF!</v>
      </c>
    </row>
    <row r="4651" spans="1:12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6"/>
      <c r="L4651" s="456" t="e">
        <f>IF(K4651=0,#REF!,0)</f>
        <v>#REF!</v>
      </c>
    </row>
    <row r="4652" spans="1:12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6"/>
      <c r="L4652" s="456" t="e">
        <f>IF(K4652=0,#REF!,0)</f>
        <v>#REF!</v>
      </c>
    </row>
    <row r="4653" spans="1:12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6"/>
      <c r="L4653" s="456" t="e">
        <f>IF(K4653=0,#REF!,0)</f>
        <v>#REF!</v>
      </c>
    </row>
    <row r="4654" spans="1:12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6"/>
      <c r="L4654" s="456" t="e">
        <f>IF(K4654=0,#REF!,0)</f>
        <v>#REF!</v>
      </c>
    </row>
    <row r="4655" spans="1:12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6"/>
      <c r="L4655" s="456" t="e">
        <f>IF(K4655=0,#REF!,0)</f>
        <v>#REF!</v>
      </c>
    </row>
    <row r="4656" spans="1:12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6"/>
      <c r="L4656" s="456" t="e">
        <f>IF(K4656=0,#REF!,0)</f>
        <v>#REF!</v>
      </c>
    </row>
    <row r="4657" spans="1:12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6"/>
      <c r="L4657" s="456" t="e">
        <f>IF(K4657=0,#REF!,0)</f>
        <v>#REF!</v>
      </c>
    </row>
    <row r="4658" spans="1:12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6"/>
      <c r="L4658" s="456" t="e">
        <f>IF(K4658=0,#REF!,0)</f>
        <v>#REF!</v>
      </c>
    </row>
    <row r="4659" spans="1:12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6"/>
      <c r="L4659" s="456" t="e">
        <f>IF(K4659=0,#REF!,0)</f>
        <v>#REF!</v>
      </c>
    </row>
    <row r="4660" spans="1:12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6"/>
      <c r="L4660" s="456" t="e">
        <f>IF(K4660=0,#REF!,0)</f>
        <v>#REF!</v>
      </c>
    </row>
    <row r="4661" spans="1:12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6"/>
      <c r="L4661" s="456" t="e">
        <f>IF(K4661=0,#REF!,0)</f>
        <v>#REF!</v>
      </c>
    </row>
    <row r="4662" spans="1:12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6"/>
      <c r="L4662" s="456" t="e">
        <f>IF(K4662=0,#REF!,0)</f>
        <v>#REF!</v>
      </c>
    </row>
    <row r="4663" spans="1:12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6"/>
      <c r="L4663" s="456" t="e">
        <f>IF(K4663=0,#REF!,0)</f>
        <v>#REF!</v>
      </c>
    </row>
    <row r="4664" spans="1:12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6"/>
      <c r="L4664" s="456" t="e">
        <f>IF(K4664=0,#REF!,0)</f>
        <v>#REF!</v>
      </c>
    </row>
    <row r="4665" spans="1:12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6"/>
      <c r="L4665" s="456" t="e">
        <f>IF(K4665=0,#REF!,0)</f>
        <v>#REF!</v>
      </c>
    </row>
    <row r="4666" spans="1:12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6"/>
      <c r="L4666" s="456" t="e">
        <f>IF(K4666=0,#REF!,0)</f>
        <v>#REF!</v>
      </c>
    </row>
    <row r="4667" spans="1:12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6"/>
      <c r="L4667" s="456" t="e">
        <f>IF(K4667=0,#REF!,0)</f>
        <v>#REF!</v>
      </c>
    </row>
    <row r="4668" spans="1:12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6"/>
      <c r="L4668" s="456" t="e">
        <f>IF(K4668=0,#REF!,0)</f>
        <v>#REF!</v>
      </c>
    </row>
    <row r="4669" spans="1:12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6"/>
      <c r="L4669" s="456" t="e">
        <f>IF(K4669=0,#REF!,0)</f>
        <v>#REF!</v>
      </c>
    </row>
    <row r="4670" spans="1:12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6"/>
      <c r="L4670" s="456" t="e">
        <f>IF(K4670=0,#REF!,0)</f>
        <v>#REF!</v>
      </c>
    </row>
    <row r="4671" spans="1:12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6"/>
      <c r="L4671" s="456" t="e">
        <f>IF(K4671=0,#REF!,0)</f>
        <v>#REF!</v>
      </c>
    </row>
    <row r="4672" spans="1:12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6"/>
      <c r="L4672" s="456" t="e">
        <f>IF(K4672=0,#REF!,0)</f>
        <v>#REF!</v>
      </c>
    </row>
    <row r="4673" spans="1:12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6"/>
      <c r="L4673" s="456" t="e">
        <f>IF(K4673=0,#REF!,0)</f>
        <v>#REF!</v>
      </c>
    </row>
    <row r="4674" spans="1:12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6"/>
      <c r="L4674" s="456" t="e">
        <f>IF(K4674=0,#REF!,0)</f>
        <v>#REF!</v>
      </c>
    </row>
    <row r="4675" spans="1:12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6"/>
      <c r="L4675" s="456" t="e">
        <f>IF(K4675=0,#REF!,0)</f>
        <v>#REF!</v>
      </c>
    </row>
    <row r="4676" spans="1:12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6"/>
      <c r="L4676" s="456" t="e">
        <f>IF(K4676=0,#REF!,0)</f>
        <v>#REF!</v>
      </c>
    </row>
    <row r="4677" spans="1:12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6"/>
      <c r="L4677" s="456" t="e">
        <f>IF(K4677=0,#REF!,0)</f>
        <v>#REF!</v>
      </c>
    </row>
    <row r="4678" spans="1:12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6"/>
      <c r="L4678" s="456" t="e">
        <f>IF(K4678=0,#REF!,0)</f>
        <v>#REF!</v>
      </c>
    </row>
    <row r="4679" spans="1:12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6"/>
      <c r="L4679" s="456" t="e">
        <f>IF(K4679=0,#REF!,0)</f>
        <v>#REF!</v>
      </c>
    </row>
    <row r="4680" spans="1:12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6"/>
      <c r="L4680" s="456" t="e">
        <f>IF(K4680=0,#REF!,0)</f>
        <v>#REF!</v>
      </c>
    </row>
    <row r="4681" spans="1:12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6"/>
      <c r="L4681" s="456" t="e">
        <f>IF(K4681=0,#REF!,0)</f>
        <v>#REF!</v>
      </c>
    </row>
    <row r="4682" spans="1:12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6"/>
      <c r="L4682" s="456" t="e">
        <f>IF(K4682=0,#REF!,0)</f>
        <v>#REF!</v>
      </c>
    </row>
    <row r="4683" spans="1:12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6"/>
      <c r="L4683" s="456" t="e">
        <f>IF(K4683=0,#REF!,0)</f>
        <v>#REF!</v>
      </c>
    </row>
    <row r="4684" spans="1:12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6"/>
      <c r="L4684" s="456" t="e">
        <f>IF(K4684=0,#REF!,0)</f>
        <v>#REF!</v>
      </c>
    </row>
    <row r="4685" spans="1:12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6"/>
      <c r="L4685" s="456" t="e">
        <f>IF(K4685=0,#REF!,0)</f>
        <v>#REF!</v>
      </c>
    </row>
    <row r="4686" spans="1:12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6"/>
      <c r="L4686" s="456" t="e">
        <f>IF(K4686=0,#REF!,0)</f>
        <v>#REF!</v>
      </c>
    </row>
    <row r="4687" spans="1:12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6"/>
      <c r="L4687" s="456" t="e">
        <f>IF(K4687=0,#REF!,0)</f>
        <v>#REF!</v>
      </c>
    </row>
    <row r="4688" spans="1:12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6"/>
      <c r="L4688" s="456" t="e">
        <f>IF(K4688=0,#REF!,0)</f>
        <v>#REF!</v>
      </c>
    </row>
    <row r="4689" spans="1:12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6"/>
      <c r="L4689" s="456" t="e">
        <f>IF(K4689=0,#REF!,0)</f>
        <v>#REF!</v>
      </c>
    </row>
    <row r="4690" spans="1:12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6"/>
      <c r="L4690" s="456" t="e">
        <f>IF(K4690=0,#REF!,0)</f>
        <v>#REF!</v>
      </c>
    </row>
    <row r="4691" spans="1:12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6"/>
      <c r="L4691" s="456" t="e">
        <f>IF(K4691=0,#REF!,0)</f>
        <v>#REF!</v>
      </c>
    </row>
    <row r="4692" spans="1:12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6"/>
      <c r="L4692" s="456" t="e">
        <f>IF(K4692=0,#REF!,0)</f>
        <v>#REF!</v>
      </c>
    </row>
    <row r="4693" spans="1:12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6"/>
      <c r="L4693" s="456" t="e">
        <f>IF(K4693=0,#REF!,0)</f>
        <v>#REF!</v>
      </c>
    </row>
    <row r="4694" spans="1:12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6"/>
      <c r="L4694" s="456" t="e">
        <f>IF(K4694=0,#REF!,0)</f>
        <v>#REF!</v>
      </c>
    </row>
    <row r="4695" spans="1:12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6"/>
      <c r="L4695" s="456" t="e">
        <f>IF(K4695=0,#REF!,0)</f>
        <v>#REF!</v>
      </c>
    </row>
    <row r="4696" spans="1:12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6"/>
      <c r="L4696" s="456" t="e">
        <f>IF(K4696=0,#REF!,0)</f>
        <v>#REF!</v>
      </c>
    </row>
    <row r="4697" spans="1:12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6"/>
      <c r="L4697" s="456" t="e">
        <f>IF(K4697=0,#REF!,0)</f>
        <v>#REF!</v>
      </c>
    </row>
    <row r="4698" spans="1:12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6"/>
      <c r="L4698" s="456" t="e">
        <f>IF(K4698=0,#REF!,0)</f>
        <v>#REF!</v>
      </c>
    </row>
    <row r="4699" spans="1:12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6"/>
      <c r="L4699" s="456" t="e">
        <f>IF(K4699=0,#REF!,0)</f>
        <v>#REF!</v>
      </c>
    </row>
    <row r="4700" spans="1:12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6"/>
      <c r="L4700" s="456" t="e">
        <f>IF(K4700=0,#REF!,0)</f>
        <v>#REF!</v>
      </c>
    </row>
    <row r="4701" spans="1:12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6"/>
      <c r="L4701" s="456" t="e">
        <f>IF(K4701=0,#REF!,0)</f>
        <v>#REF!</v>
      </c>
    </row>
    <row r="4702" spans="1:12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6"/>
      <c r="L4702" s="456" t="e">
        <f>IF(K4702=0,#REF!,0)</f>
        <v>#REF!</v>
      </c>
    </row>
    <row r="4703" spans="1:12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6"/>
      <c r="L4703" s="456" t="e">
        <f>IF(K4703=0,#REF!,0)</f>
        <v>#REF!</v>
      </c>
    </row>
    <row r="4704" spans="1:12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6"/>
      <c r="L4704" s="456" t="e">
        <f>IF(K4704=0,#REF!,0)</f>
        <v>#REF!</v>
      </c>
    </row>
    <row r="4705" spans="1:12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6"/>
      <c r="L4705" s="456" t="e">
        <f>IF(K4705=0,#REF!,0)</f>
        <v>#REF!</v>
      </c>
    </row>
    <row r="4706" spans="1:12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6"/>
      <c r="L4706" s="456" t="e">
        <f>IF(K4706=0,#REF!,0)</f>
        <v>#REF!</v>
      </c>
    </row>
    <row r="4707" spans="1:12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6"/>
      <c r="L4707" s="456" t="e">
        <f>IF(K4707=0,#REF!,0)</f>
        <v>#REF!</v>
      </c>
    </row>
    <row r="4708" spans="1:12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6"/>
      <c r="L4708" s="456" t="e">
        <f>IF(K4708=0,#REF!,0)</f>
        <v>#REF!</v>
      </c>
    </row>
    <row r="4709" spans="1:12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6"/>
      <c r="L4709" s="456" t="e">
        <f>IF(K4709=0,#REF!,0)</f>
        <v>#REF!</v>
      </c>
    </row>
    <row r="4710" spans="1:12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6"/>
      <c r="L4710" s="456" t="e">
        <f>IF(K4710=0,#REF!,0)</f>
        <v>#REF!</v>
      </c>
    </row>
    <row r="4711" spans="1:12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6"/>
      <c r="L4711" s="456" t="e">
        <f>IF(K4711=0,#REF!,0)</f>
        <v>#REF!</v>
      </c>
    </row>
    <row r="4712" spans="1:12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6"/>
      <c r="L4712" s="456" t="e">
        <f>IF(K4712=0,#REF!,0)</f>
        <v>#REF!</v>
      </c>
    </row>
    <row r="4713" spans="1:12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6"/>
      <c r="L4713" s="456" t="e">
        <f>IF(K4713=0,#REF!,0)</f>
        <v>#REF!</v>
      </c>
    </row>
    <row r="4714" spans="1:12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6"/>
      <c r="L4714" s="456" t="e">
        <f>IF(K4714=0,#REF!,0)</f>
        <v>#REF!</v>
      </c>
    </row>
    <row r="4715" spans="1:12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6"/>
      <c r="L4715" s="456" t="e">
        <f>IF(K4715=0,#REF!,0)</f>
        <v>#REF!</v>
      </c>
    </row>
    <row r="4716" spans="1:12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6"/>
      <c r="L4716" s="456" t="e">
        <f>IF(K4716=0,#REF!,0)</f>
        <v>#REF!</v>
      </c>
    </row>
    <row r="4717" spans="1:12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6"/>
      <c r="L4717" s="456" t="e">
        <f>IF(K4717=0,#REF!,0)</f>
        <v>#REF!</v>
      </c>
    </row>
    <row r="4718" spans="1:12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6"/>
      <c r="L4718" s="456" t="e">
        <f>IF(K4718=0,#REF!,0)</f>
        <v>#REF!</v>
      </c>
    </row>
    <row r="4719" spans="1:12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6"/>
      <c r="L4719" s="456" t="e">
        <f>IF(K4719=0,#REF!,0)</f>
        <v>#REF!</v>
      </c>
    </row>
    <row r="4720" spans="1:12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6"/>
      <c r="L4720" s="456" t="e">
        <f>IF(K4720=0,#REF!,0)</f>
        <v>#REF!</v>
      </c>
    </row>
    <row r="4721" spans="1:12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6"/>
      <c r="L4721" s="456" t="e">
        <f>IF(K4721=0,#REF!,0)</f>
        <v>#REF!</v>
      </c>
    </row>
    <row r="4722" spans="1:12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6"/>
      <c r="L4722" s="456" t="e">
        <f>IF(K4722=0,#REF!,0)</f>
        <v>#REF!</v>
      </c>
    </row>
    <row r="4723" spans="1:12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6"/>
      <c r="L4723" s="456" t="e">
        <f>IF(K4723=0,#REF!,0)</f>
        <v>#REF!</v>
      </c>
    </row>
    <row r="4724" spans="1:12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6"/>
      <c r="L4724" s="456" t="e">
        <f>IF(K4724=0,#REF!,0)</f>
        <v>#REF!</v>
      </c>
    </row>
    <row r="4725" spans="1:12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6"/>
      <c r="L4725" s="456" t="e">
        <f>IF(K4725=0,#REF!,0)</f>
        <v>#REF!</v>
      </c>
    </row>
    <row r="4726" spans="1:12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6"/>
      <c r="L4726" s="456" t="e">
        <f>IF(K4726=0,#REF!,0)</f>
        <v>#REF!</v>
      </c>
    </row>
    <row r="4727" spans="1:12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6"/>
      <c r="L4727" s="456" t="e">
        <f>IF(K4727=0,#REF!,0)</f>
        <v>#REF!</v>
      </c>
    </row>
    <row r="4728" spans="1:12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6"/>
      <c r="L4728" s="456" t="e">
        <f>IF(K4728=0,#REF!,0)</f>
        <v>#REF!</v>
      </c>
    </row>
    <row r="4729" spans="1:12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6"/>
      <c r="L4729" s="456" t="e">
        <f>IF(K4729=0,#REF!,0)</f>
        <v>#REF!</v>
      </c>
    </row>
    <row r="4730" spans="1:12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6"/>
      <c r="L4730" s="456" t="e">
        <f>IF(K4730=0,#REF!,0)</f>
        <v>#REF!</v>
      </c>
    </row>
    <row r="4731" spans="1:12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6"/>
      <c r="L4731" s="456" t="e">
        <f>IF(K4731=0,#REF!,0)</f>
        <v>#REF!</v>
      </c>
    </row>
    <row r="4732" spans="1:12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6"/>
      <c r="L4732" s="456" t="e">
        <f>IF(K4732=0,#REF!,0)</f>
        <v>#REF!</v>
      </c>
    </row>
    <row r="4733" spans="1:12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6"/>
      <c r="L4733" s="456" t="e">
        <f>IF(K4733=0,#REF!,0)</f>
        <v>#REF!</v>
      </c>
    </row>
    <row r="4734" spans="1:12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6"/>
      <c r="L4734" s="456" t="e">
        <f>IF(K4734=0,#REF!,0)</f>
        <v>#REF!</v>
      </c>
    </row>
    <row r="4735" spans="1:12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6"/>
      <c r="L4735" s="456" t="e">
        <f>IF(K4735=0,#REF!,0)</f>
        <v>#REF!</v>
      </c>
    </row>
    <row r="4736" spans="1:12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6"/>
      <c r="L4736" s="456" t="e">
        <f>IF(K4736=0,#REF!,0)</f>
        <v>#REF!</v>
      </c>
    </row>
    <row r="4737" spans="1:12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6"/>
      <c r="L4737" s="456" t="e">
        <f>IF(K4737=0,#REF!,0)</f>
        <v>#REF!</v>
      </c>
    </row>
    <row r="4738" spans="1:12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6"/>
      <c r="L4738" s="456" t="e">
        <f>IF(K4738=0,#REF!,0)</f>
        <v>#REF!</v>
      </c>
    </row>
    <row r="4739" spans="1:12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6"/>
      <c r="L4739" s="456" t="e">
        <f>IF(K4739=0,#REF!,0)</f>
        <v>#REF!</v>
      </c>
    </row>
    <row r="4740" spans="1:12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6"/>
      <c r="L4740" s="456" t="e">
        <f>IF(K4740=0,#REF!,0)</f>
        <v>#REF!</v>
      </c>
    </row>
    <row r="4741" spans="1:12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6"/>
      <c r="L4741" s="456" t="e">
        <f>IF(K4741=0,#REF!,0)</f>
        <v>#REF!</v>
      </c>
    </row>
    <row r="4742" spans="1:12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6"/>
      <c r="L4742" s="456" t="e">
        <f>IF(K4742=0,#REF!,0)</f>
        <v>#REF!</v>
      </c>
    </row>
    <row r="4743" spans="1:12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6"/>
      <c r="L4743" s="456" t="e">
        <f>IF(K4743=0,#REF!,0)</f>
        <v>#REF!</v>
      </c>
    </row>
    <row r="4744" spans="1:12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6"/>
      <c r="L4744" s="456" t="e">
        <f>IF(K4744=0,#REF!,0)</f>
        <v>#REF!</v>
      </c>
    </row>
    <row r="4745" spans="1:12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6"/>
      <c r="L4745" s="456" t="e">
        <f>IF(K4745=0,#REF!,0)</f>
        <v>#REF!</v>
      </c>
    </row>
    <row r="4746" spans="1:12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6"/>
      <c r="L4746" s="456" t="e">
        <f>IF(K4746=0,#REF!,0)</f>
        <v>#REF!</v>
      </c>
    </row>
    <row r="4747" spans="1:12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6"/>
      <c r="L4747" s="456" t="e">
        <f>IF(K4747=0,#REF!,0)</f>
        <v>#REF!</v>
      </c>
    </row>
    <row r="4748" spans="1:12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6"/>
      <c r="L4748" s="456" t="e">
        <f>IF(K4748=0,#REF!,0)</f>
        <v>#REF!</v>
      </c>
    </row>
    <row r="4749" spans="1:12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6"/>
      <c r="L4749" s="456" t="e">
        <f>IF(K4749=0,#REF!,0)</f>
        <v>#REF!</v>
      </c>
    </row>
    <row r="4750" spans="1:12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6"/>
      <c r="L4750" s="456" t="e">
        <f>IF(K4750=0,#REF!,0)</f>
        <v>#REF!</v>
      </c>
    </row>
    <row r="4751" spans="1:12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6"/>
      <c r="L4751" s="456" t="e">
        <f>IF(K4751=0,#REF!,0)</f>
        <v>#REF!</v>
      </c>
    </row>
    <row r="4752" spans="1:12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6"/>
      <c r="L4752" s="456" t="e">
        <f>IF(K4752=0,#REF!,0)</f>
        <v>#REF!</v>
      </c>
    </row>
    <row r="4753" spans="1:12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6"/>
      <c r="L4753" s="456" t="e">
        <f>IF(K4753=0,#REF!,0)</f>
        <v>#REF!</v>
      </c>
    </row>
    <row r="4754" spans="1:12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6"/>
      <c r="L4754" s="456" t="e">
        <f>IF(K4754=0,#REF!,0)</f>
        <v>#REF!</v>
      </c>
    </row>
    <row r="4755" spans="1:12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6"/>
      <c r="L4755" s="456" t="e">
        <f>IF(K4755=0,#REF!,0)</f>
        <v>#REF!</v>
      </c>
    </row>
    <row r="4756" spans="1:12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6"/>
      <c r="L4756" s="456" t="e">
        <f>IF(K4756=0,#REF!,0)</f>
        <v>#REF!</v>
      </c>
    </row>
    <row r="4757" spans="1:12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6"/>
      <c r="L4757" s="456" t="e">
        <f>IF(K4757=0,#REF!,0)</f>
        <v>#REF!</v>
      </c>
    </row>
    <row r="4758" spans="1:12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6"/>
      <c r="L4758" s="456" t="e">
        <f>IF(K4758=0,#REF!,0)</f>
        <v>#REF!</v>
      </c>
    </row>
    <row r="4759" spans="1:12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6"/>
      <c r="L4759" s="456" t="e">
        <f>IF(K4759=0,#REF!,0)</f>
        <v>#REF!</v>
      </c>
    </row>
    <row r="4760" spans="1:12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6"/>
      <c r="L4760" s="456" t="e">
        <f>IF(K4760=0,#REF!,0)</f>
        <v>#REF!</v>
      </c>
    </row>
    <row r="4761" spans="1:12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6"/>
      <c r="L4761" s="456" t="e">
        <f>IF(K4761=0,#REF!,0)</f>
        <v>#REF!</v>
      </c>
    </row>
    <row r="4762" spans="1:12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6"/>
      <c r="L4762" s="456" t="e">
        <f>IF(K4762=0,#REF!,0)</f>
        <v>#REF!</v>
      </c>
    </row>
    <row r="4763" spans="1:12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6"/>
      <c r="L4763" s="456" t="e">
        <f>IF(K4763=0,#REF!,0)</f>
        <v>#REF!</v>
      </c>
    </row>
    <row r="4764" spans="1:12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6"/>
      <c r="L4764" s="456" t="e">
        <f>IF(K4764=0,#REF!,0)</f>
        <v>#REF!</v>
      </c>
    </row>
    <row r="4765" spans="1:12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6"/>
      <c r="L4765" s="456" t="e">
        <f>IF(K4765=0,#REF!,0)</f>
        <v>#REF!</v>
      </c>
    </row>
    <row r="4766" spans="1:12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6"/>
      <c r="L4766" s="456" t="e">
        <f>IF(K4766=0,#REF!,0)</f>
        <v>#REF!</v>
      </c>
    </row>
    <row r="4767" spans="1:12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6"/>
      <c r="L4767" s="456" t="e">
        <f>IF(K4767=0,#REF!,0)</f>
        <v>#REF!</v>
      </c>
    </row>
    <row r="4768" spans="1:12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6"/>
      <c r="L4768" s="456" t="e">
        <f>IF(K4768=0,#REF!,0)</f>
        <v>#REF!</v>
      </c>
    </row>
    <row r="4769" spans="1:12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6"/>
      <c r="L4769" s="456" t="e">
        <f>IF(K4769=0,#REF!,0)</f>
        <v>#REF!</v>
      </c>
    </row>
    <row r="4770" spans="1:12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6"/>
      <c r="L4770" s="456" t="e">
        <f>IF(K4770=0,#REF!,0)</f>
        <v>#REF!</v>
      </c>
    </row>
    <row r="4771" spans="1:12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6"/>
      <c r="L4771" s="456" t="e">
        <f>IF(K4771=0,#REF!,0)</f>
        <v>#REF!</v>
      </c>
    </row>
    <row r="4772" spans="1:12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6"/>
      <c r="L4772" s="456" t="e">
        <f>IF(K4772=0,#REF!,0)</f>
        <v>#REF!</v>
      </c>
    </row>
    <row r="4773" spans="1:12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6"/>
      <c r="L4773" s="456" t="e">
        <f>IF(K4773=0,#REF!,0)</f>
        <v>#REF!</v>
      </c>
    </row>
    <row r="4774" spans="1:12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6"/>
      <c r="L4774" s="456" t="e">
        <f>IF(K4774=0,#REF!,0)</f>
        <v>#REF!</v>
      </c>
    </row>
    <row r="4775" spans="1:12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6"/>
      <c r="L4775" s="456" t="e">
        <f>IF(K4775=0,#REF!,0)</f>
        <v>#REF!</v>
      </c>
    </row>
    <row r="4776" spans="1:12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6"/>
      <c r="L4776" s="456" t="e">
        <f>IF(K4776=0,#REF!,0)</f>
        <v>#REF!</v>
      </c>
    </row>
    <row r="4777" spans="1:12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6"/>
      <c r="L4777" s="456" t="e">
        <f>IF(K4777=0,#REF!,0)</f>
        <v>#REF!</v>
      </c>
    </row>
    <row r="4778" spans="1:12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6"/>
      <c r="L4778" s="456" t="e">
        <f>IF(K4778=0,#REF!,0)</f>
        <v>#REF!</v>
      </c>
    </row>
    <row r="4779" spans="1:12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6"/>
      <c r="L4779" s="456" t="e">
        <f>IF(K4779=0,#REF!,0)</f>
        <v>#REF!</v>
      </c>
    </row>
    <row r="4780" spans="1:12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6"/>
      <c r="L4780" s="456" t="e">
        <f>IF(K4780=0,#REF!,0)</f>
        <v>#REF!</v>
      </c>
    </row>
    <row r="4781" spans="1:12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6"/>
      <c r="L4781" s="456" t="e">
        <f>IF(K4781=0,#REF!,0)</f>
        <v>#REF!</v>
      </c>
    </row>
    <row r="4782" spans="1:12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6"/>
      <c r="L4782" s="456" t="e">
        <f>IF(K4782=0,#REF!,0)</f>
        <v>#REF!</v>
      </c>
    </row>
    <row r="4783" spans="1:12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6"/>
      <c r="L4783" s="456" t="e">
        <f>IF(K4783=0,#REF!,0)</f>
        <v>#REF!</v>
      </c>
    </row>
    <row r="4784" spans="1:12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6"/>
      <c r="L4784" s="456" t="e">
        <f>IF(K4784=0,#REF!,0)</f>
        <v>#REF!</v>
      </c>
    </row>
    <row r="4785" spans="1:12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6"/>
      <c r="L4785" s="456" t="e">
        <f>IF(K4785=0,#REF!,0)</f>
        <v>#REF!</v>
      </c>
    </row>
    <row r="4786" spans="1:12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6"/>
      <c r="L4786" s="456" t="e">
        <f>IF(K4786=0,#REF!,0)</f>
        <v>#REF!</v>
      </c>
    </row>
    <row r="4787" spans="1:12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6"/>
      <c r="L4787" s="456" t="e">
        <f>IF(K4787=0,#REF!,0)</f>
        <v>#REF!</v>
      </c>
    </row>
    <row r="4788" spans="1:12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6"/>
      <c r="L4788" s="456" t="e">
        <f>IF(K4788=0,#REF!,0)</f>
        <v>#REF!</v>
      </c>
    </row>
    <row r="4789" spans="1:12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6"/>
      <c r="L4789" s="456" t="e">
        <f>IF(K4789=0,#REF!,0)</f>
        <v>#REF!</v>
      </c>
    </row>
    <row r="4790" spans="1:12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6"/>
      <c r="L4790" s="456" t="e">
        <f>IF(K4790=0,#REF!,0)</f>
        <v>#REF!</v>
      </c>
    </row>
    <row r="4791" spans="1:12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6"/>
      <c r="L4791" s="456" t="e">
        <f>IF(K4791=0,#REF!,0)</f>
        <v>#REF!</v>
      </c>
    </row>
    <row r="4792" spans="1:12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6"/>
      <c r="L4792" s="456" t="e">
        <f>IF(K4792=0,#REF!,0)</f>
        <v>#REF!</v>
      </c>
    </row>
    <row r="4793" spans="1:12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6"/>
      <c r="L4793" s="456" t="e">
        <f>IF(K4793=0,#REF!,0)</f>
        <v>#REF!</v>
      </c>
    </row>
    <row r="4794" spans="1:12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6"/>
      <c r="L4794" s="456" t="e">
        <f>IF(K4794=0,#REF!,0)</f>
        <v>#REF!</v>
      </c>
    </row>
    <row r="4795" spans="1:12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6"/>
      <c r="L4795" s="456" t="e">
        <f>IF(K4795=0,#REF!,0)</f>
        <v>#REF!</v>
      </c>
    </row>
    <row r="4796" spans="1:12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6"/>
      <c r="L4796" s="456" t="e">
        <f>IF(K4796=0,#REF!,0)</f>
        <v>#REF!</v>
      </c>
    </row>
    <row r="4797" spans="1:12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6"/>
      <c r="L4797" s="456" t="e">
        <f>IF(K4797=0,#REF!,0)</f>
        <v>#REF!</v>
      </c>
    </row>
    <row r="4798" spans="1:12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6"/>
      <c r="L4798" s="456" t="e">
        <f>IF(K4798=0,#REF!,0)</f>
        <v>#REF!</v>
      </c>
    </row>
    <row r="4799" spans="1:12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6"/>
      <c r="L4799" s="456" t="e">
        <f>IF(K4799=0,#REF!,0)</f>
        <v>#REF!</v>
      </c>
    </row>
    <row r="4800" spans="1:12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6"/>
      <c r="L4800" s="456" t="e">
        <f>IF(K4800=0,#REF!,0)</f>
        <v>#REF!</v>
      </c>
    </row>
    <row r="4801" spans="1:12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6"/>
      <c r="L4801" s="456" t="e">
        <f>IF(K4801=0,#REF!,0)</f>
        <v>#REF!</v>
      </c>
    </row>
    <row r="4802" spans="1:12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6"/>
      <c r="L4802" s="456" t="e">
        <f>IF(K4802=0,#REF!,0)</f>
        <v>#REF!</v>
      </c>
    </row>
    <row r="4803" spans="1:12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6"/>
      <c r="L4803" s="456" t="e">
        <f>IF(K4803=0,#REF!,0)</f>
        <v>#REF!</v>
      </c>
    </row>
    <row r="4804" spans="1:12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6"/>
      <c r="L4804" s="456" t="e">
        <f>IF(K4804=0,#REF!,0)</f>
        <v>#REF!</v>
      </c>
    </row>
    <row r="4805" spans="1:12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6"/>
      <c r="L4805" s="456" t="e">
        <f>IF(K4805=0,#REF!,0)</f>
        <v>#REF!</v>
      </c>
    </row>
    <row r="4806" spans="1:12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6"/>
      <c r="L4806" s="456" t="e">
        <f>IF(K4806=0,#REF!,0)</f>
        <v>#REF!</v>
      </c>
    </row>
    <row r="4807" spans="1:12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6"/>
      <c r="L4807" s="456" t="e">
        <f>IF(K4807=0,#REF!,0)</f>
        <v>#REF!</v>
      </c>
    </row>
    <row r="4808" spans="1:12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6"/>
      <c r="L4808" s="456" t="e">
        <f>IF(K4808=0,#REF!,0)</f>
        <v>#REF!</v>
      </c>
    </row>
    <row r="4809" spans="1:12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6"/>
      <c r="L4809" s="456" t="e">
        <f>IF(K4809=0,#REF!,0)</f>
        <v>#REF!</v>
      </c>
    </row>
    <row r="4810" spans="1:12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6"/>
      <c r="L4810" s="456" t="e">
        <f>IF(K4810=0,#REF!,0)</f>
        <v>#REF!</v>
      </c>
    </row>
    <row r="4811" spans="1:12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6"/>
      <c r="L4811" s="456" t="e">
        <f>IF(K4811=0,#REF!,0)</f>
        <v>#REF!</v>
      </c>
    </row>
    <row r="4812" spans="1:12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6"/>
      <c r="L4812" s="456" t="e">
        <f>IF(K4812=0,#REF!,0)</f>
        <v>#REF!</v>
      </c>
    </row>
    <row r="4813" spans="1:12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6"/>
      <c r="L4813" s="456" t="e">
        <f>IF(K4813=0,#REF!,0)</f>
        <v>#REF!</v>
      </c>
    </row>
    <row r="4814" spans="1:12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6"/>
      <c r="L4814" s="456" t="e">
        <f>IF(K4814=0,#REF!,0)</f>
        <v>#REF!</v>
      </c>
    </row>
    <row r="4815" spans="1:12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6"/>
      <c r="L4815" s="456" t="e">
        <f>IF(K4815=0,#REF!,0)</f>
        <v>#REF!</v>
      </c>
    </row>
    <row r="4816" spans="1:12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6"/>
      <c r="L4816" s="456" t="e">
        <f>IF(K4816=0,#REF!,0)</f>
        <v>#REF!</v>
      </c>
    </row>
    <row r="4817" spans="1:12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6"/>
      <c r="L4817" s="456" t="e">
        <f>IF(K4817=0,#REF!,0)</f>
        <v>#REF!</v>
      </c>
    </row>
    <row r="4818" spans="1:12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6"/>
      <c r="L4818" s="456" t="e">
        <f>IF(K4818=0,#REF!,0)</f>
        <v>#REF!</v>
      </c>
    </row>
    <row r="4819" spans="1:12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6"/>
      <c r="L4819" s="456" t="e">
        <f>IF(K4819=0,#REF!,0)</f>
        <v>#REF!</v>
      </c>
    </row>
    <row r="4820" spans="1:12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6"/>
      <c r="L4820" s="456" t="e">
        <f>IF(K4820=0,#REF!,0)</f>
        <v>#REF!</v>
      </c>
    </row>
    <row r="4821" spans="1:12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6"/>
      <c r="L4821" s="456" t="e">
        <f>IF(K4821=0,#REF!,0)</f>
        <v>#REF!</v>
      </c>
    </row>
    <row r="4822" spans="1:12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6"/>
      <c r="L4822" s="456" t="e">
        <f>IF(K4822=0,#REF!,0)</f>
        <v>#REF!</v>
      </c>
    </row>
    <row r="4823" spans="1:12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6"/>
      <c r="L4823" s="456" t="e">
        <f>IF(K4823=0,#REF!,0)</f>
        <v>#REF!</v>
      </c>
    </row>
    <row r="4824" spans="1:12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6"/>
      <c r="L4824" s="456" t="e">
        <f>IF(K4824=0,#REF!,0)</f>
        <v>#REF!</v>
      </c>
    </row>
    <row r="4825" spans="1:12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6"/>
      <c r="L4825" s="456" t="e">
        <f>IF(K4825=0,#REF!,0)</f>
        <v>#REF!</v>
      </c>
    </row>
    <row r="4826" spans="1:12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6"/>
      <c r="L4826" s="456" t="e">
        <f>IF(K4826=0,#REF!,0)</f>
        <v>#REF!</v>
      </c>
    </row>
    <row r="4827" spans="1:12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6"/>
      <c r="L4827" s="456" t="e">
        <f>IF(K4827=0,#REF!,0)</f>
        <v>#REF!</v>
      </c>
    </row>
    <row r="4828" spans="1:12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6"/>
      <c r="L4828" s="456" t="e">
        <f>IF(K4828=0,#REF!,0)</f>
        <v>#REF!</v>
      </c>
    </row>
    <row r="4829" spans="1:12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6"/>
      <c r="L4829" s="456" t="e">
        <f>IF(K4829=0,#REF!,0)</f>
        <v>#REF!</v>
      </c>
    </row>
    <row r="4830" spans="1:12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6"/>
      <c r="L4830" s="456" t="e">
        <f>IF(K4830=0,#REF!,0)</f>
        <v>#REF!</v>
      </c>
    </row>
    <row r="4831" spans="1:12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6"/>
      <c r="L4831" s="456" t="e">
        <f>IF(K4831=0,#REF!,0)</f>
        <v>#REF!</v>
      </c>
    </row>
    <row r="4832" spans="1:12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6"/>
      <c r="L4832" s="456" t="e">
        <f>IF(K4832=0,#REF!,0)</f>
        <v>#REF!</v>
      </c>
    </row>
    <row r="4833" spans="1:12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6"/>
      <c r="L4833" s="456" t="e">
        <f>IF(K4833=0,#REF!,0)</f>
        <v>#REF!</v>
      </c>
    </row>
    <row r="4834" spans="1:12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6"/>
      <c r="L4834" s="456" t="e">
        <f>IF(K4834=0,#REF!,0)</f>
        <v>#REF!</v>
      </c>
    </row>
    <row r="4835" spans="1:12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6"/>
      <c r="L4835" s="456" t="e">
        <f>IF(K4835=0,#REF!,0)</f>
        <v>#REF!</v>
      </c>
    </row>
    <row r="4836" spans="1:12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6"/>
      <c r="L4836" s="456" t="e">
        <f>IF(K4836=0,#REF!,0)</f>
        <v>#REF!</v>
      </c>
    </row>
    <row r="4837" spans="1:12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6"/>
      <c r="L4837" s="456" t="e">
        <f>IF(K4837=0,#REF!,0)</f>
        <v>#REF!</v>
      </c>
    </row>
    <row r="4838" spans="1:12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6"/>
      <c r="L4838" s="456" t="e">
        <f>IF(K4838=0,#REF!,0)</f>
        <v>#REF!</v>
      </c>
    </row>
    <row r="4839" spans="1:12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6"/>
      <c r="L4839" s="456" t="e">
        <f>IF(K4839=0,#REF!,0)</f>
        <v>#REF!</v>
      </c>
    </row>
    <row r="4840" spans="1:12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6"/>
      <c r="L4840" s="456" t="e">
        <f>IF(K4840=0,#REF!,0)</f>
        <v>#REF!</v>
      </c>
    </row>
    <row r="4841" spans="1:12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6"/>
      <c r="L4841" s="456" t="e">
        <f>IF(K4841=0,#REF!,0)</f>
        <v>#REF!</v>
      </c>
    </row>
    <row r="4842" spans="1:12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6"/>
      <c r="L4842" s="456" t="e">
        <f>IF(K4842=0,#REF!,0)</f>
        <v>#REF!</v>
      </c>
    </row>
    <row r="4843" spans="1:12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6"/>
      <c r="L4843" s="456" t="e">
        <f>IF(K4843=0,#REF!,0)</f>
        <v>#REF!</v>
      </c>
    </row>
    <row r="4844" spans="1:12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6"/>
      <c r="L4844" s="456" t="e">
        <f>IF(K4844=0,#REF!,0)</f>
        <v>#REF!</v>
      </c>
    </row>
    <row r="4845" spans="1:12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6"/>
      <c r="L4845" s="456" t="e">
        <f>IF(K4845=0,#REF!,0)</f>
        <v>#REF!</v>
      </c>
    </row>
    <row r="4846" spans="1:12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6"/>
      <c r="L4846" s="456" t="e">
        <f>IF(K4846=0,#REF!,0)</f>
        <v>#REF!</v>
      </c>
    </row>
    <row r="4847" spans="1:12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6"/>
      <c r="L4847" s="456" t="e">
        <f>IF(K4847=0,#REF!,0)</f>
        <v>#REF!</v>
      </c>
    </row>
    <row r="4848" spans="1:12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6"/>
      <c r="L4848" s="456" t="e">
        <f>IF(K4848=0,#REF!,0)</f>
        <v>#REF!</v>
      </c>
    </row>
    <row r="4849" spans="1:12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6"/>
      <c r="L4849" s="456" t="e">
        <f>IF(K4849=0,#REF!,0)</f>
        <v>#REF!</v>
      </c>
    </row>
    <row r="4850" spans="1:12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6"/>
      <c r="L4850" s="456" t="e">
        <f>IF(K4850=0,#REF!,0)</f>
        <v>#REF!</v>
      </c>
    </row>
    <row r="4851" spans="1:12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6"/>
      <c r="L4851" s="456" t="e">
        <f>IF(K4851=0,#REF!,0)</f>
        <v>#REF!</v>
      </c>
    </row>
    <row r="4852" spans="1:12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6"/>
      <c r="L4852" s="456" t="e">
        <f>IF(K4852=0,#REF!,0)</f>
        <v>#REF!</v>
      </c>
    </row>
    <row r="4853" spans="1:12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6"/>
      <c r="L4853" s="456" t="e">
        <f>IF(K4853=0,#REF!,0)</f>
        <v>#REF!</v>
      </c>
    </row>
    <row r="4854" spans="1:12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6"/>
      <c r="L4854" s="456" t="e">
        <f>IF(K4854=0,#REF!,0)</f>
        <v>#REF!</v>
      </c>
    </row>
    <row r="4855" spans="1:12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6"/>
      <c r="L4855" s="456" t="e">
        <f>IF(K4855=0,#REF!,0)</f>
        <v>#REF!</v>
      </c>
    </row>
    <row r="4856" spans="1:12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6"/>
      <c r="L4856" s="456" t="e">
        <f>IF(K4856=0,#REF!,0)</f>
        <v>#REF!</v>
      </c>
    </row>
    <row r="4857" spans="1:12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6"/>
      <c r="L4857" s="456" t="e">
        <f>IF(K4857=0,#REF!,0)</f>
        <v>#REF!</v>
      </c>
    </row>
    <row r="4858" spans="1:12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6"/>
      <c r="L4858" s="456" t="e">
        <f>IF(K4858=0,#REF!,0)</f>
        <v>#REF!</v>
      </c>
    </row>
    <row r="4859" spans="1:12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6"/>
      <c r="L4859" s="456" t="e">
        <f>IF(K4859=0,#REF!,0)</f>
        <v>#REF!</v>
      </c>
    </row>
    <row r="4860" spans="1:12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6"/>
      <c r="L4860" s="456" t="e">
        <f>IF(K4860=0,#REF!,0)</f>
        <v>#REF!</v>
      </c>
    </row>
    <row r="4861" spans="1:12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6"/>
      <c r="L4861" s="456" t="e">
        <f>IF(K4861=0,#REF!,0)</f>
        <v>#REF!</v>
      </c>
    </row>
    <row r="4862" spans="1:12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6"/>
      <c r="L4862" s="456" t="e">
        <f>IF(K4862=0,#REF!,0)</f>
        <v>#REF!</v>
      </c>
    </row>
    <row r="4863" spans="1:12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6"/>
      <c r="L4863" s="456" t="e">
        <f>IF(K4863=0,#REF!,0)</f>
        <v>#REF!</v>
      </c>
    </row>
    <row r="4864" spans="1:12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6"/>
      <c r="L4864" s="456" t="e">
        <f>IF(K4864=0,#REF!,0)</f>
        <v>#REF!</v>
      </c>
    </row>
    <row r="4865" spans="1:12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6"/>
      <c r="L4865" s="456" t="e">
        <f>IF(K4865=0,#REF!,0)</f>
        <v>#REF!</v>
      </c>
    </row>
    <row r="4866" spans="1:12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6"/>
      <c r="L4866" s="456" t="e">
        <f>IF(K4866=0,#REF!,0)</f>
        <v>#REF!</v>
      </c>
    </row>
    <row r="4867" spans="1:12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6"/>
      <c r="L4867" s="456" t="e">
        <f>IF(K4867=0,#REF!,0)</f>
        <v>#REF!</v>
      </c>
    </row>
    <row r="4868" spans="1:12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6"/>
      <c r="L4868" s="456" t="e">
        <f>IF(K4868=0,#REF!,0)</f>
        <v>#REF!</v>
      </c>
    </row>
    <row r="4869" spans="1:12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6"/>
      <c r="L4869" s="456" t="e">
        <f>IF(K4869=0,#REF!,0)</f>
        <v>#REF!</v>
      </c>
    </row>
    <row r="4870" spans="1:12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6"/>
      <c r="L4870" s="456" t="e">
        <f>IF(K4870=0,#REF!,0)</f>
        <v>#REF!</v>
      </c>
    </row>
    <row r="4871" spans="1:12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6"/>
      <c r="L4871" s="456" t="e">
        <f>IF(K4871=0,#REF!,0)</f>
        <v>#REF!</v>
      </c>
    </row>
    <row r="4872" spans="1:12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6"/>
      <c r="L4872" s="456" t="e">
        <f>IF(K4872=0,#REF!,0)</f>
        <v>#REF!</v>
      </c>
    </row>
    <row r="4873" spans="1:12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6"/>
      <c r="L4873" s="456" t="e">
        <f>IF(K4873=0,#REF!,0)</f>
        <v>#REF!</v>
      </c>
    </row>
    <row r="4874" spans="1:12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6"/>
      <c r="L4874" s="456" t="e">
        <f>IF(K4874=0,#REF!,0)</f>
        <v>#REF!</v>
      </c>
    </row>
    <row r="4875" spans="1:12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6"/>
      <c r="L4875" s="456" t="e">
        <f>IF(K4875=0,#REF!,0)</f>
        <v>#REF!</v>
      </c>
    </row>
    <row r="4876" spans="1:12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6"/>
      <c r="L4876" s="456" t="e">
        <f>IF(K4876=0,#REF!,0)</f>
        <v>#REF!</v>
      </c>
    </row>
    <row r="4877" spans="1:12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6"/>
      <c r="L4877" s="456" t="e">
        <f>IF(K4877=0,#REF!,0)</f>
        <v>#REF!</v>
      </c>
    </row>
    <row r="4878" spans="1:12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6"/>
      <c r="L4878" s="456" t="e">
        <f>IF(K4878=0,#REF!,0)</f>
        <v>#REF!</v>
      </c>
    </row>
    <row r="4879" spans="1:12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6"/>
      <c r="L4879" s="456" t="e">
        <f>IF(K4879=0,#REF!,0)</f>
        <v>#REF!</v>
      </c>
    </row>
    <row r="4880" spans="1:12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6"/>
      <c r="L4880" s="456" t="e">
        <f>IF(K4880=0,#REF!,0)</f>
        <v>#REF!</v>
      </c>
    </row>
    <row r="4881" spans="1:12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6"/>
      <c r="L4881" s="456" t="e">
        <f>IF(K4881=0,#REF!,0)</f>
        <v>#REF!</v>
      </c>
    </row>
    <row r="4882" spans="1:12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6"/>
      <c r="L4882" s="456" t="e">
        <f>IF(K4882=0,#REF!,0)</f>
        <v>#REF!</v>
      </c>
    </row>
    <row r="4883" spans="1:12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6"/>
      <c r="L4883" s="456" t="e">
        <f>IF(K4883=0,#REF!,0)</f>
        <v>#REF!</v>
      </c>
    </row>
    <row r="4884" spans="1:12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6"/>
      <c r="L4884" s="456" t="e">
        <f>IF(K4884=0,#REF!,0)</f>
        <v>#REF!</v>
      </c>
    </row>
    <row r="4885" spans="1:12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6"/>
      <c r="L4885" s="456" t="e">
        <f>IF(K4885=0,#REF!,0)</f>
        <v>#REF!</v>
      </c>
    </row>
    <row r="4886" spans="1:12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6"/>
      <c r="L4886" s="456" t="e">
        <f>IF(K4886=0,#REF!,0)</f>
        <v>#REF!</v>
      </c>
    </row>
    <row r="4887" spans="1:12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6"/>
      <c r="L4887" s="456" t="e">
        <f>IF(K4887=0,#REF!,0)</f>
        <v>#REF!</v>
      </c>
    </row>
    <row r="4888" spans="1:12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6"/>
      <c r="L4888" s="456" t="e">
        <f>IF(K4888=0,#REF!,0)</f>
        <v>#REF!</v>
      </c>
    </row>
    <row r="4889" spans="1:12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6"/>
      <c r="L4889" s="456" t="e">
        <f>IF(K4889=0,#REF!,0)</f>
        <v>#REF!</v>
      </c>
    </row>
    <row r="4890" spans="1:12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6"/>
      <c r="L4890" s="456" t="e">
        <f>IF(K4890=0,#REF!,0)</f>
        <v>#REF!</v>
      </c>
    </row>
    <row r="4891" spans="1:12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6"/>
      <c r="L4891" s="456" t="e">
        <f>IF(K4891=0,#REF!,0)</f>
        <v>#REF!</v>
      </c>
    </row>
    <row r="4892" spans="1:12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6"/>
      <c r="L4892" s="456" t="e">
        <f>IF(K4892=0,#REF!,0)</f>
        <v>#REF!</v>
      </c>
    </row>
    <row r="4893" spans="1:12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6"/>
      <c r="L4893" s="456" t="e">
        <f>IF(K4893=0,#REF!,0)</f>
        <v>#REF!</v>
      </c>
    </row>
    <row r="4894" spans="1:12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6"/>
      <c r="L4894" s="456" t="e">
        <f>IF(K4894=0,#REF!,0)</f>
        <v>#REF!</v>
      </c>
    </row>
    <row r="4895" spans="1:12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6"/>
      <c r="L4895" s="456" t="e">
        <f>IF(K4895=0,#REF!,0)</f>
        <v>#REF!</v>
      </c>
    </row>
    <row r="4896" spans="1:12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6"/>
      <c r="L4896" s="456" t="e">
        <f>IF(K4896=0,#REF!,0)</f>
        <v>#REF!</v>
      </c>
    </row>
    <row r="4897" spans="1:12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6"/>
      <c r="L4897" s="456" t="e">
        <f>IF(K4897=0,#REF!,0)</f>
        <v>#REF!</v>
      </c>
    </row>
    <row r="4898" spans="1:12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6"/>
      <c r="L4898" s="456" t="e">
        <f>IF(K4898=0,#REF!,0)</f>
        <v>#REF!</v>
      </c>
    </row>
    <row r="4899" spans="1:12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6"/>
      <c r="L4899" s="456" t="e">
        <f>IF(K4899=0,#REF!,0)</f>
        <v>#REF!</v>
      </c>
    </row>
    <row r="4900" spans="1:12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6"/>
      <c r="L4900" s="456" t="e">
        <f>IF(K4900=0,#REF!,0)</f>
        <v>#REF!</v>
      </c>
    </row>
    <row r="4901" spans="1:12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6"/>
      <c r="L4901" s="456" t="e">
        <f>IF(K4901=0,#REF!,0)</f>
        <v>#REF!</v>
      </c>
    </row>
    <row r="4902" spans="1:12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6"/>
      <c r="L4902" s="456" t="e">
        <f>IF(K4902=0,#REF!,0)</f>
        <v>#REF!</v>
      </c>
    </row>
    <row r="4903" spans="1:12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6"/>
      <c r="L4903" s="456" t="e">
        <f>IF(K4903=0,#REF!,0)</f>
        <v>#REF!</v>
      </c>
    </row>
    <row r="4904" spans="1:12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6"/>
      <c r="L4904" s="456" t="e">
        <f>IF(K4904=0,#REF!,0)</f>
        <v>#REF!</v>
      </c>
    </row>
    <row r="4905" spans="1:12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6"/>
      <c r="L4905" s="456" t="e">
        <f>IF(K4905=0,#REF!,0)</f>
        <v>#REF!</v>
      </c>
    </row>
    <row r="4906" spans="1:12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6"/>
      <c r="L4906" s="456" t="e">
        <f>IF(K4906=0,#REF!,0)</f>
        <v>#REF!</v>
      </c>
    </row>
    <row r="4907" spans="1:12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6"/>
      <c r="L4907" s="456" t="e">
        <f>IF(K4907=0,#REF!,0)</f>
        <v>#REF!</v>
      </c>
    </row>
    <row r="4908" spans="1:12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6"/>
      <c r="L4908" s="456" t="e">
        <f>IF(K4908=0,#REF!,0)</f>
        <v>#REF!</v>
      </c>
    </row>
    <row r="4909" spans="1:12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6"/>
      <c r="L4909" s="456" t="e">
        <f>IF(K4909=0,#REF!,0)</f>
        <v>#REF!</v>
      </c>
    </row>
    <row r="4910" spans="1:12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6"/>
      <c r="L4910" s="456" t="e">
        <f>IF(K4910=0,#REF!,0)</f>
        <v>#REF!</v>
      </c>
    </row>
    <row r="4911" spans="1:12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6"/>
      <c r="L4911" s="456" t="e">
        <f>IF(K4911=0,#REF!,0)</f>
        <v>#REF!</v>
      </c>
    </row>
    <row r="4912" spans="1:12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6"/>
      <c r="L4912" s="456" t="e">
        <f>IF(K4912=0,#REF!,0)</f>
        <v>#REF!</v>
      </c>
    </row>
    <row r="4913" spans="1:12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6"/>
      <c r="L4913" s="456" t="e">
        <f>IF(K4913=0,#REF!,0)</f>
        <v>#REF!</v>
      </c>
    </row>
    <row r="4914" spans="1:12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6"/>
      <c r="L4914" s="456" t="e">
        <f>IF(K4914=0,#REF!,0)</f>
        <v>#REF!</v>
      </c>
    </row>
    <row r="4915" spans="1:12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6"/>
      <c r="L4915" s="456" t="e">
        <f>IF(K4915=0,#REF!,0)</f>
        <v>#REF!</v>
      </c>
    </row>
    <row r="4916" spans="1:12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6"/>
      <c r="L4916" s="456" t="e">
        <f>IF(K4916=0,#REF!,0)</f>
        <v>#REF!</v>
      </c>
    </row>
    <row r="4917" spans="1:12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6"/>
      <c r="L4917" s="456" t="e">
        <f>IF(K4917=0,#REF!,0)</f>
        <v>#REF!</v>
      </c>
    </row>
    <row r="4918" spans="1:12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6"/>
      <c r="L4918" s="456" t="e">
        <f>IF(K4918=0,#REF!,0)</f>
        <v>#REF!</v>
      </c>
    </row>
    <row r="4919" spans="1:12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6"/>
      <c r="L4919" s="456" t="e">
        <f>IF(K4919=0,#REF!,0)</f>
        <v>#REF!</v>
      </c>
    </row>
    <row r="4920" spans="1:12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6"/>
      <c r="L4920" s="456" t="e">
        <f>IF(K4920=0,#REF!,0)</f>
        <v>#REF!</v>
      </c>
    </row>
    <row r="4921" spans="1:12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6"/>
      <c r="L4921" s="456" t="e">
        <f>IF(K4921=0,#REF!,0)</f>
        <v>#REF!</v>
      </c>
    </row>
    <row r="4922" spans="1:12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6"/>
      <c r="L4922" s="456" t="e">
        <f>IF(K4922=0,#REF!,0)</f>
        <v>#REF!</v>
      </c>
    </row>
    <row r="4923" spans="1:12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6"/>
      <c r="L4923" s="456" t="e">
        <f>IF(K4923=0,#REF!,0)</f>
        <v>#REF!</v>
      </c>
    </row>
    <row r="4924" spans="1:12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6"/>
      <c r="L4924" s="456" t="e">
        <f>IF(K4924=0,#REF!,0)</f>
        <v>#REF!</v>
      </c>
    </row>
    <row r="4925" spans="1:12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6"/>
      <c r="L4925" s="456" t="e">
        <f>IF(K4925=0,#REF!,0)</f>
        <v>#REF!</v>
      </c>
    </row>
    <row r="4926" spans="1:12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6"/>
      <c r="L4926" s="456" t="e">
        <f>IF(K4926=0,#REF!,0)</f>
        <v>#REF!</v>
      </c>
    </row>
    <row r="4927" spans="1:12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6"/>
      <c r="L4927" s="456" t="e">
        <f>IF(K4927=0,#REF!,0)</f>
        <v>#REF!</v>
      </c>
    </row>
    <row r="4928" spans="1:12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6"/>
      <c r="L4928" s="456" t="e">
        <f>IF(K4928=0,#REF!,0)</f>
        <v>#REF!</v>
      </c>
    </row>
    <row r="4929" spans="1:12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6"/>
      <c r="L4929" s="456" t="e">
        <f>IF(K4929=0,#REF!,0)</f>
        <v>#REF!</v>
      </c>
    </row>
    <row r="4930" spans="1:12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6"/>
      <c r="L4930" s="456" t="e">
        <f>IF(K4930=0,#REF!,0)</f>
        <v>#REF!</v>
      </c>
    </row>
    <row r="4931" spans="1:12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6"/>
      <c r="L4931" s="456" t="e">
        <f>IF(K4931=0,#REF!,0)</f>
        <v>#REF!</v>
      </c>
    </row>
    <row r="4932" spans="1:12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6"/>
      <c r="L4932" s="456" t="e">
        <f>IF(K4932=0,#REF!,0)</f>
        <v>#REF!</v>
      </c>
    </row>
    <row r="4933" spans="1:12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6"/>
      <c r="L4933" s="456" t="e">
        <f>IF(K4933=0,#REF!,0)</f>
        <v>#REF!</v>
      </c>
    </row>
    <row r="4934" spans="1:12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6"/>
      <c r="L4934" s="456" t="e">
        <f>IF(K4934=0,#REF!,0)</f>
        <v>#REF!</v>
      </c>
    </row>
    <row r="4935" spans="1:12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6"/>
      <c r="L4935" s="456" t="e">
        <f>IF(K4935=0,#REF!,0)</f>
        <v>#REF!</v>
      </c>
    </row>
    <row r="4936" spans="1:12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6"/>
      <c r="L4936" s="456" t="e">
        <f>IF(K4936=0,#REF!,0)</f>
        <v>#REF!</v>
      </c>
    </row>
    <row r="4937" spans="1:12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6"/>
      <c r="L4937" s="456" t="e">
        <f>IF(K4937=0,#REF!,0)</f>
        <v>#REF!</v>
      </c>
    </row>
    <row r="4938" spans="1:12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6"/>
      <c r="L4938" s="456" t="e">
        <f>IF(K4938=0,#REF!,0)</f>
        <v>#REF!</v>
      </c>
    </row>
    <row r="4939" spans="1:12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6"/>
      <c r="L4939" s="456" t="e">
        <f>IF(K4939=0,#REF!,0)</f>
        <v>#REF!</v>
      </c>
    </row>
    <row r="4940" spans="1:12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6"/>
      <c r="L4940" s="456" t="e">
        <f>IF(K4940=0,#REF!,0)</f>
        <v>#REF!</v>
      </c>
    </row>
    <row r="4941" spans="1:12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6"/>
      <c r="L4941" s="456" t="e">
        <f>IF(K4941=0,#REF!,0)</f>
        <v>#REF!</v>
      </c>
    </row>
    <row r="4942" spans="1:12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6"/>
      <c r="L4942" s="456" t="e">
        <f>IF(K4942=0,#REF!,0)</f>
        <v>#REF!</v>
      </c>
    </row>
    <row r="4943" spans="1:12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6"/>
      <c r="L4943" s="456" t="e">
        <f>IF(K4943=0,#REF!,0)</f>
        <v>#REF!</v>
      </c>
    </row>
    <row r="4944" spans="1:12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6"/>
      <c r="L4944" s="456" t="e">
        <f>IF(K4944=0,#REF!,0)</f>
        <v>#REF!</v>
      </c>
    </row>
    <row r="4945" spans="1:12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6"/>
      <c r="L4945" s="456" t="e">
        <f>IF(K4945=0,#REF!,0)</f>
        <v>#REF!</v>
      </c>
    </row>
    <row r="4946" spans="1:12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6"/>
      <c r="L4946" s="456" t="e">
        <f>IF(K4946=0,#REF!,0)</f>
        <v>#REF!</v>
      </c>
    </row>
    <row r="4947" spans="1:12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6"/>
      <c r="L4947" s="456" t="e">
        <f>IF(K4947=0,#REF!,0)</f>
        <v>#REF!</v>
      </c>
    </row>
    <row r="4948" spans="1:12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6"/>
      <c r="L4948" s="456" t="e">
        <f>IF(K4948=0,#REF!,0)</f>
        <v>#REF!</v>
      </c>
    </row>
    <row r="4949" spans="1:12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6"/>
      <c r="L4949" s="456" t="e">
        <f>IF(K4949=0,#REF!,0)</f>
        <v>#REF!</v>
      </c>
    </row>
    <row r="4950" spans="1:12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6"/>
      <c r="L4950" s="456" t="e">
        <f>IF(K4950=0,#REF!,0)</f>
        <v>#REF!</v>
      </c>
    </row>
    <row r="4951" spans="1:12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6"/>
      <c r="L4951" s="456" t="e">
        <f>IF(K4951=0,#REF!,0)</f>
        <v>#REF!</v>
      </c>
    </row>
    <row r="4952" spans="1:12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6"/>
      <c r="L4952" s="456" t="e">
        <f>IF(K4952=0,#REF!,0)</f>
        <v>#REF!</v>
      </c>
    </row>
    <row r="4953" spans="1:12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6"/>
      <c r="L4953" s="456" t="e">
        <f>IF(K4953=0,#REF!,0)</f>
        <v>#REF!</v>
      </c>
    </row>
    <row r="4954" spans="1:12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6"/>
      <c r="L4954" s="456" t="e">
        <f>IF(K4954=0,#REF!,0)</f>
        <v>#REF!</v>
      </c>
    </row>
    <row r="4955" spans="1:12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6"/>
      <c r="L4955" s="456" t="e">
        <f>IF(K4955=0,#REF!,0)</f>
        <v>#REF!</v>
      </c>
    </row>
    <row r="4956" spans="1:12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6"/>
      <c r="L4956" s="456" t="e">
        <f>IF(K4956=0,#REF!,0)</f>
        <v>#REF!</v>
      </c>
    </row>
    <row r="4957" spans="1:12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6"/>
      <c r="L4957" s="456" t="e">
        <f>IF(K4957=0,#REF!,0)</f>
        <v>#REF!</v>
      </c>
    </row>
    <row r="4958" spans="1:12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6"/>
      <c r="L4958" s="456" t="e">
        <f>IF(K4958=0,#REF!,0)</f>
        <v>#REF!</v>
      </c>
    </row>
    <row r="4959" spans="1:12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6"/>
      <c r="L4959" s="456" t="e">
        <f>IF(K4959=0,#REF!,0)</f>
        <v>#REF!</v>
      </c>
    </row>
    <row r="4960" spans="1:12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6"/>
      <c r="L4960" s="456" t="e">
        <f>IF(K4960=0,#REF!,0)</f>
        <v>#REF!</v>
      </c>
    </row>
    <row r="4961" spans="1:12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6"/>
      <c r="L4961" s="456" t="e">
        <f>IF(K4961=0,#REF!,0)</f>
        <v>#REF!</v>
      </c>
    </row>
    <row r="4962" spans="1:12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6"/>
      <c r="L4962" s="456" t="e">
        <f>IF(K4962=0,#REF!,0)</f>
        <v>#REF!</v>
      </c>
    </row>
    <row r="4963" spans="1:12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6"/>
      <c r="L4963" s="456" t="e">
        <f>IF(K4963=0,#REF!,0)</f>
        <v>#REF!</v>
      </c>
    </row>
    <row r="4964" spans="1:12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6"/>
      <c r="L4964" s="456" t="e">
        <f>IF(K4964=0,#REF!,0)</f>
        <v>#REF!</v>
      </c>
    </row>
    <row r="4965" spans="1:12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6"/>
      <c r="L4965" s="456" t="e">
        <f>IF(K4965=0,#REF!,0)</f>
        <v>#REF!</v>
      </c>
    </row>
    <row r="4966" spans="1:12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6"/>
      <c r="L4966" s="456" t="e">
        <f>IF(K4966=0,#REF!,0)</f>
        <v>#REF!</v>
      </c>
    </row>
    <row r="4967" spans="1:12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6"/>
      <c r="L4967" s="456" t="e">
        <f>IF(K4967=0,#REF!,0)</f>
        <v>#REF!</v>
      </c>
    </row>
    <row r="4968" spans="1:12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6"/>
      <c r="L4968" s="456" t="e">
        <f>IF(K4968=0,#REF!,0)</f>
        <v>#REF!</v>
      </c>
    </row>
    <row r="4969" spans="1:12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6"/>
      <c r="L4969" s="456" t="e">
        <f>IF(K4969=0,#REF!,0)</f>
        <v>#REF!</v>
      </c>
    </row>
    <row r="4970" spans="1:12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6"/>
      <c r="L4970" s="456" t="e">
        <f>IF(K4970=0,#REF!,0)</f>
        <v>#REF!</v>
      </c>
    </row>
    <row r="4971" spans="1:12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6"/>
      <c r="L4971" s="456" t="e">
        <f>IF(K4971=0,#REF!,0)</f>
        <v>#REF!</v>
      </c>
    </row>
    <row r="4972" spans="1:12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6"/>
      <c r="L4972" s="456" t="e">
        <f>IF(K4972=0,#REF!,0)</f>
        <v>#REF!</v>
      </c>
    </row>
    <row r="4973" spans="1:12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6"/>
      <c r="L4973" s="456" t="e">
        <f>IF(K4973=0,#REF!,0)</f>
        <v>#REF!</v>
      </c>
    </row>
    <row r="4974" spans="1:12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6"/>
      <c r="L4974" s="456" t="e">
        <f>IF(K4974=0,#REF!,0)</f>
        <v>#REF!</v>
      </c>
    </row>
    <row r="4975" spans="1:12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6"/>
      <c r="L4975" s="456" t="e">
        <f>IF(K4975=0,#REF!,0)</f>
        <v>#REF!</v>
      </c>
    </row>
    <row r="4976" spans="1:12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6"/>
      <c r="L4976" s="456" t="e">
        <f>IF(K4976=0,#REF!,0)</f>
        <v>#REF!</v>
      </c>
    </row>
    <row r="4977" spans="1:12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6"/>
      <c r="L4977" s="456" t="e">
        <f>IF(K4977=0,#REF!,0)</f>
        <v>#REF!</v>
      </c>
    </row>
    <row r="4978" spans="1:12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6"/>
      <c r="L4978" s="456" t="e">
        <f>IF(K4978=0,#REF!,0)</f>
        <v>#REF!</v>
      </c>
    </row>
    <row r="4979" spans="1:12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6"/>
      <c r="L4979" s="456" t="e">
        <f>IF(K4979=0,#REF!,0)</f>
        <v>#REF!</v>
      </c>
    </row>
    <row r="4980" spans="1:12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6"/>
      <c r="L4980" s="456" t="e">
        <f>IF(K4980=0,#REF!,0)</f>
        <v>#REF!</v>
      </c>
    </row>
    <row r="4981" spans="1:12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6"/>
      <c r="L4981" s="456" t="e">
        <f>IF(K4981=0,#REF!,0)</f>
        <v>#REF!</v>
      </c>
    </row>
    <row r="4982" spans="1:12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6"/>
      <c r="L4982" s="456" t="e">
        <f>IF(K4982=0,#REF!,0)</f>
        <v>#REF!</v>
      </c>
    </row>
    <row r="4983" spans="1:12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6"/>
      <c r="L4983" s="456" t="e">
        <f>IF(K4983=0,#REF!,0)</f>
        <v>#REF!</v>
      </c>
    </row>
    <row r="4984" spans="1:12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6"/>
      <c r="L4984" s="456" t="e">
        <f>IF(K4984=0,#REF!,0)</f>
        <v>#REF!</v>
      </c>
    </row>
    <row r="4985" spans="1:12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6"/>
      <c r="L4985" s="456" t="e">
        <f>IF(K4985=0,#REF!,0)</f>
        <v>#REF!</v>
      </c>
    </row>
    <row r="4986" spans="1:12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6"/>
      <c r="L4986" s="456" t="e">
        <f>IF(K4986=0,#REF!,0)</f>
        <v>#REF!</v>
      </c>
    </row>
    <row r="4987" spans="1:12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6"/>
      <c r="L4987" s="456" t="e">
        <f>IF(K4987=0,#REF!,0)</f>
        <v>#REF!</v>
      </c>
    </row>
    <row r="4988" spans="1:12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6"/>
      <c r="L4988" s="456" t="e">
        <f>IF(K4988=0,#REF!,0)</f>
        <v>#REF!</v>
      </c>
    </row>
    <row r="4989" spans="1:12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6"/>
      <c r="L4989" s="456" t="e">
        <f>IF(K4989=0,#REF!,0)</f>
        <v>#REF!</v>
      </c>
    </row>
    <row r="4990" spans="1:12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6"/>
      <c r="L4990" s="456" t="e">
        <f>IF(K4990=0,#REF!,0)</f>
        <v>#REF!</v>
      </c>
    </row>
    <row r="4991" spans="1:12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6"/>
      <c r="L4991" s="456" t="e">
        <f>IF(K4991=0,#REF!,0)</f>
        <v>#REF!</v>
      </c>
    </row>
    <row r="4992" spans="1:12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6"/>
      <c r="L4992" s="456" t="e">
        <f>IF(K4992=0,#REF!,0)</f>
        <v>#REF!</v>
      </c>
    </row>
    <row r="4993" spans="1:12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6"/>
      <c r="L4993" s="456" t="e">
        <f>IF(K4993=0,#REF!,0)</f>
        <v>#REF!</v>
      </c>
    </row>
    <row r="4994" spans="1:12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6"/>
      <c r="L4994" s="456" t="e">
        <f>IF(K4994=0,#REF!,0)</f>
        <v>#REF!</v>
      </c>
    </row>
    <row r="4995" spans="1:12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6"/>
      <c r="L4995" s="456" t="e">
        <f>IF(K4995=0,#REF!,0)</f>
        <v>#REF!</v>
      </c>
    </row>
    <row r="4996" spans="1:12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6"/>
      <c r="L4996" s="456" t="e">
        <f>IF(K4996=0,#REF!,0)</f>
        <v>#REF!</v>
      </c>
    </row>
    <row r="4997" spans="1:12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6"/>
      <c r="L4997" s="456" t="e">
        <f>IF(K4997=0,#REF!,0)</f>
        <v>#REF!</v>
      </c>
    </row>
    <row r="4998" spans="1:12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6"/>
      <c r="L4998" s="456" t="e">
        <f>IF(K4998=0,#REF!,0)</f>
        <v>#REF!</v>
      </c>
    </row>
    <row r="4999" spans="1:12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6"/>
      <c r="L4999" s="456" t="e">
        <f>IF(K4999=0,#REF!,0)</f>
        <v>#REF!</v>
      </c>
    </row>
    <row r="5000" spans="1:12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6"/>
      <c r="L5000" s="456" t="e">
        <f>IF(K5000=0,#REF!,0)</f>
        <v>#REF!</v>
      </c>
    </row>
    <row r="5001" spans="1:12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6"/>
      <c r="L5001" s="456" t="e">
        <f>IF(K5001=0,#REF!,0)</f>
        <v>#REF!</v>
      </c>
    </row>
    <row r="5002" spans="1:12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6"/>
      <c r="L5002" s="456" t="e">
        <f>IF(K5002=0,#REF!,0)</f>
        <v>#REF!</v>
      </c>
    </row>
    <row r="5003" spans="1:12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6"/>
      <c r="L5003" s="456" t="e">
        <f>IF(K5003=0,#REF!,0)</f>
        <v>#REF!</v>
      </c>
    </row>
    <row r="5004" spans="1:12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6"/>
      <c r="L5004" s="456" t="e">
        <f>IF(K5004=0,#REF!,0)</f>
        <v>#REF!</v>
      </c>
    </row>
    <row r="5005" spans="1:12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6"/>
      <c r="L5005" s="456" t="e">
        <f>IF(K5005=0,#REF!,0)</f>
        <v>#REF!</v>
      </c>
    </row>
    <row r="5006" spans="1:12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6"/>
      <c r="L5006" s="456" t="e">
        <f>IF(K5006=0,#REF!,0)</f>
        <v>#REF!</v>
      </c>
    </row>
    <row r="5007" spans="1:12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6"/>
      <c r="L5007" s="456" t="e">
        <f>IF(K5007=0,#REF!,0)</f>
        <v>#REF!</v>
      </c>
    </row>
    <row r="5008" spans="1:12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6"/>
      <c r="L5008" s="456" t="e">
        <f>IF(K5008=0,#REF!,0)</f>
        <v>#REF!</v>
      </c>
    </row>
    <row r="5009" spans="1:12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6"/>
      <c r="L5009" s="456" t="e">
        <f>IF(K5009=0,#REF!,0)</f>
        <v>#REF!</v>
      </c>
    </row>
    <row r="5010" spans="1:12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6"/>
      <c r="L5010" s="456" t="e">
        <f>IF(K5010=0,#REF!,0)</f>
        <v>#REF!</v>
      </c>
    </row>
    <row r="5011" spans="1:12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6"/>
      <c r="L5011" s="456" t="e">
        <f>IF(K5011=0,#REF!,0)</f>
        <v>#REF!</v>
      </c>
    </row>
    <row r="5012" spans="1:12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6"/>
      <c r="L5012" s="456" t="e">
        <f>IF(K5012=0,#REF!,0)</f>
        <v>#REF!</v>
      </c>
    </row>
    <row r="5013" spans="1:12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6"/>
      <c r="L5013" s="456" t="e">
        <f>IF(K5013=0,#REF!,0)</f>
        <v>#REF!</v>
      </c>
    </row>
    <row r="5014" spans="1:12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6"/>
      <c r="L5014" s="456" t="e">
        <f>IF(K5014=0,#REF!,0)</f>
        <v>#REF!</v>
      </c>
    </row>
    <row r="5015" spans="1:12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6"/>
      <c r="L5015" s="456" t="e">
        <f>IF(K5015=0,#REF!,0)</f>
        <v>#REF!</v>
      </c>
    </row>
    <row r="5016" spans="1:12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6"/>
      <c r="L5016" s="456" t="e">
        <f>IF(K5016=0,#REF!,0)</f>
        <v>#REF!</v>
      </c>
    </row>
    <row r="5017" spans="1:12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6"/>
      <c r="L5017" s="456" t="e">
        <f>IF(K5017=0,#REF!,0)</f>
        <v>#REF!</v>
      </c>
    </row>
    <row r="5018" spans="1:12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6"/>
      <c r="L5018" s="456" t="e">
        <f>IF(K5018=0,#REF!,0)</f>
        <v>#REF!</v>
      </c>
    </row>
    <row r="5019" spans="1:12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6"/>
      <c r="L5019" s="456" t="e">
        <f>IF(K5019=0,#REF!,0)</f>
        <v>#REF!</v>
      </c>
    </row>
    <row r="5020" spans="1:12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6"/>
      <c r="L5020" s="456" t="e">
        <f>IF(K5020=0,#REF!,0)</f>
        <v>#REF!</v>
      </c>
    </row>
    <row r="5021" spans="1:12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6"/>
      <c r="L5021" s="456" t="e">
        <f>IF(K5021=0,#REF!,0)</f>
        <v>#REF!</v>
      </c>
    </row>
    <row r="5022" spans="1:12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6"/>
      <c r="L5022" s="456" t="e">
        <f>IF(K5022=0,#REF!,0)</f>
        <v>#REF!</v>
      </c>
    </row>
    <row r="5023" spans="1:12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6"/>
      <c r="L5023" s="456" t="e">
        <f>IF(K5023=0,#REF!,0)</f>
        <v>#REF!</v>
      </c>
    </row>
    <row r="5024" spans="1:12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6"/>
      <c r="L5024" s="456" t="e">
        <f>IF(K5024=0,#REF!,0)</f>
        <v>#REF!</v>
      </c>
    </row>
    <row r="5025" spans="1:12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6"/>
      <c r="L5025" s="456" t="e">
        <f>IF(K5025=0,#REF!,0)</f>
        <v>#REF!</v>
      </c>
    </row>
    <row r="5026" spans="1:12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6"/>
      <c r="L5026" s="456" t="e">
        <f>IF(K5026=0,#REF!,0)</f>
        <v>#REF!</v>
      </c>
    </row>
    <row r="5027" spans="1:12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6"/>
      <c r="L5027" s="456" t="e">
        <f>IF(K5027=0,#REF!,0)</f>
        <v>#REF!</v>
      </c>
    </row>
    <row r="5028" spans="1:12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6"/>
      <c r="L5028" s="456" t="e">
        <f>IF(K5028=0,#REF!,0)</f>
        <v>#REF!</v>
      </c>
    </row>
    <row r="5029" spans="1:12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6"/>
      <c r="L5029" s="456" t="e">
        <f>IF(K5029=0,#REF!,0)</f>
        <v>#REF!</v>
      </c>
    </row>
    <row r="5030" spans="1:12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6"/>
      <c r="L5030" s="456" t="e">
        <f>IF(K5030=0,#REF!,0)</f>
        <v>#REF!</v>
      </c>
    </row>
    <row r="5031" spans="1:12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6"/>
      <c r="L5031" s="456" t="e">
        <f>IF(K5031=0,#REF!,0)</f>
        <v>#REF!</v>
      </c>
    </row>
    <row r="5032" spans="1:12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6"/>
      <c r="L5032" s="456" t="e">
        <f>IF(K5032=0,#REF!,0)</f>
        <v>#REF!</v>
      </c>
    </row>
    <row r="5033" spans="1:12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6"/>
      <c r="L5033" s="456" t="e">
        <f>IF(K5033=0,#REF!,0)</f>
        <v>#REF!</v>
      </c>
    </row>
    <row r="5034" spans="1:12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6"/>
      <c r="L5034" s="456" t="e">
        <f>IF(K5034=0,#REF!,0)</f>
        <v>#REF!</v>
      </c>
    </row>
    <row r="5035" spans="1:12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6"/>
      <c r="L5035" s="456" t="e">
        <f>IF(K5035=0,#REF!,0)</f>
        <v>#REF!</v>
      </c>
    </row>
    <row r="5036" spans="1:12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6"/>
      <c r="L5036" s="456" t="e">
        <f>IF(K5036=0,#REF!,0)</f>
        <v>#REF!</v>
      </c>
    </row>
    <row r="5037" spans="1:12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6"/>
      <c r="L5037" s="456" t="e">
        <f>IF(K5037=0,#REF!,0)</f>
        <v>#REF!</v>
      </c>
    </row>
    <row r="5038" spans="1:12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6"/>
      <c r="L5038" s="456" t="e">
        <f>IF(K5038=0,#REF!,0)</f>
        <v>#REF!</v>
      </c>
    </row>
    <row r="5039" spans="1:12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6"/>
      <c r="L5039" s="456" t="e">
        <f>IF(K5039=0,#REF!,0)</f>
        <v>#REF!</v>
      </c>
    </row>
    <row r="5040" spans="1:12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6"/>
      <c r="L5040" s="456" t="e">
        <f>IF(K5040=0,#REF!,0)</f>
        <v>#REF!</v>
      </c>
    </row>
    <row r="5041" spans="1:12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6"/>
      <c r="L5041" s="456" t="e">
        <f>IF(K5041=0,#REF!,0)</f>
        <v>#REF!</v>
      </c>
    </row>
    <row r="5042" spans="1:12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6"/>
      <c r="L5042" s="456" t="e">
        <f>IF(K5042=0,#REF!,0)</f>
        <v>#REF!</v>
      </c>
    </row>
    <row r="5043" spans="1:12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6"/>
      <c r="L5043" s="456" t="e">
        <f>IF(K5043=0,#REF!,0)</f>
        <v>#REF!</v>
      </c>
    </row>
    <row r="5044" spans="1:12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6"/>
      <c r="L5044" s="456" t="e">
        <f>IF(K5044=0,#REF!,0)</f>
        <v>#REF!</v>
      </c>
    </row>
    <row r="5045" spans="1:12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6"/>
      <c r="L5045" s="456" t="e">
        <f>IF(K5045=0,#REF!,0)</f>
        <v>#REF!</v>
      </c>
    </row>
    <row r="5046" spans="1:12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6"/>
      <c r="L5046" s="456" t="e">
        <f>IF(K5046=0,#REF!,0)</f>
        <v>#REF!</v>
      </c>
    </row>
    <row r="5047" spans="1:12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6"/>
      <c r="L5047" s="456" t="e">
        <f>IF(K5047=0,#REF!,0)</f>
        <v>#REF!</v>
      </c>
    </row>
    <row r="5048" spans="1:12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6"/>
      <c r="L5048" s="456" t="e">
        <f>IF(K5048=0,#REF!,0)</f>
        <v>#REF!</v>
      </c>
    </row>
    <row r="5049" spans="1:12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6"/>
      <c r="L5049" s="456" t="e">
        <f>IF(K5049=0,#REF!,0)</f>
        <v>#REF!</v>
      </c>
    </row>
    <row r="5050" spans="1:12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6"/>
      <c r="L5050" s="456" t="e">
        <f>IF(K5050=0,#REF!,0)</f>
        <v>#REF!</v>
      </c>
    </row>
    <row r="5051" spans="1:12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6"/>
      <c r="L5051" s="456" t="e">
        <f>IF(K5051=0,#REF!,0)</f>
        <v>#REF!</v>
      </c>
    </row>
    <row r="5052" spans="1:12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6"/>
      <c r="L5052" s="456" t="e">
        <f>IF(K5052=0,#REF!,0)</f>
        <v>#REF!</v>
      </c>
    </row>
    <row r="5053" spans="1:12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6"/>
      <c r="L5053" s="456" t="e">
        <f>IF(K5053=0,#REF!,0)</f>
        <v>#REF!</v>
      </c>
    </row>
    <row r="5054" spans="1:12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6"/>
      <c r="L5054" s="456" t="e">
        <f>IF(K5054=0,#REF!,0)</f>
        <v>#REF!</v>
      </c>
    </row>
    <row r="5055" spans="1:12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6"/>
      <c r="L5055" s="456" t="e">
        <f>IF(K5055=0,#REF!,0)</f>
        <v>#REF!</v>
      </c>
    </row>
    <row r="5056" spans="1:12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6"/>
      <c r="L5056" s="456" t="e">
        <f>IF(K5056=0,#REF!,0)</f>
        <v>#REF!</v>
      </c>
    </row>
    <row r="5057" spans="1:12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6"/>
      <c r="L5057" s="456" t="e">
        <f>IF(K5057=0,#REF!,0)</f>
        <v>#REF!</v>
      </c>
    </row>
    <row r="5058" spans="1:12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6"/>
      <c r="L5058" s="456" t="e">
        <f>IF(K5058=0,#REF!,0)</f>
        <v>#REF!</v>
      </c>
    </row>
    <row r="5059" spans="1:12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6"/>
      <c r="L5059" s="456" t="e">
        <f>IF(K5059=0,#REF!,0)</f>
        <v>#REF!</v>
      </c>
    </row>
    <row r="5060" spans="1:12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6"/>
      <c r="L5060" s="456" t="e">
        <f>IF(K5060=0,#REF!,0)</f>
        <v>#REF!</v>
      </c>
    </row>
    <row r="5061" spans="1:12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6"/>
      <c r="L5061" s="456" t="e">
        <f>IF(K5061=0,#REF!,0)</f>
        <v>#REF!</v>
      </c>
    </row>
    <row r="5062" spans="1:12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6"/>
      <c r="L5062" s="456" t="e">
        <f>IF(K5062=0,#REF!,0)</f>
        <v>#REF!</v>
      </c>
    </row>
    <row r="5063" spans="1:12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6"/>
      <c r="L5063" s="456" t="e">
        <f>IF(K5063=0,#REF!,0)</f>
        <v>#REF!</v>
      </c>
    </row>
    <row r="5064" spans="1:12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6"/>
      <c r="L5064" s="456" t="e">
        <f>IF(K5064=0,#REF!,0)</f>
        <v>#REF!</v>
      </c>
    </row>
    <row r="5065" spans="1:12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6"/>
      <c r="L5065" s="456" t="e">
        <f>IF(K5065=0,#REF!,0)</f>
        <v>#REF!</v>
      </c>
    </row>
    <row r="5066" spans="1:12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6"/>
      <c r="L5066" s="456" t="e">
        <f>IF(K5066=0,#REF!,0)</f>
        <v>#REF!</v>
      </c>
    </row>
    <row r="5067" spans="1:12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6"/>
      <c r="L5067" s="456" t="e">
        <f>IF(K5067=0,#REF!,0)</f>
        <v>#REF!</v>
      </c>
    </row>
    <row r="5068" spans="1:12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6"/>
      <c r="L5068" s="456" t="e">
        <f>IF(K5068=0,#REF!,0)</f>
        <v>#REF!</v>
      </c>
    </row>
    <row r="5069" spans="1:12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6"/>
      <c r="L5069" s="456" t="e">
        <f>IF(K5069=0,#REF!,0)</f>
        <v>#REF!</v>
      </c>
    </row>
    <row r="5070" spans="1:12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6"/>
      <c r="L5070" s="456" t="e">
        <f>IF(K5070=0,#REF!,0)</f>
        <v>#REF!</v>
      </c>
    </row>
    <row r="5071" spans="1:12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6"/>
      <c r="L5071" s="456" t="e">
        <f>IF(K5071=0,#REF!,0)</f>
        <v>#REF!</v>
      </c>
    </row>
    <row r="5072" spans="1:12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6"/>
      <c r="L5072" s="456" t="e">
        <f>IF(K5072=0,#REF!,0)</f>
        <v>#REF!</v>
      </c>
    </row>
    <row r="5073" spans="1:12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6"/>
      <c r="L5073" s="456" t="e">
        <f>IF(K5073=0,#REF!,0)</f>
        <v>#REF!</v>
      </c>
    </row>
    <row r="5074" spans="1:12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6"/>
      <c r="L5074" s="456" t="e">
        <f>IF(K5074=0,#REF!,0)</f>
        <v>#REF!</v>
      </c>
    </row>
    <row r="5075" spans="1:12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6"/>
      <c r="L5075" s="456" t="e">
        <f>IF(K5075=0,#REF!,0)</f>
        <v>#REF!</v>
      </c>
    </row>
    <row r="5076" spans="1:12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6"/>
      <c r="L5076" s="456" t="e">
        <f>IF(K5076=0,#REF!,0)</f>
        <v>#REF!</v>
      </c>
    </row>
    <row r="5077" spans="1:12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6"/>
      <c r="L5077" s="456" t="e">
        <f>IF(K5077=0,#REF!,0)</f>
        <v>#REF!</v>
      </c>
    </row>
    <row r="5078" spans="1:12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6"/>
      <c r="L5078" s="456" t="e">
        <f>IF(K5078=0,#REF!,0)</f>
        <v>#REF!</v>
      </c>
    </row>
    <row r="5079" spans="1:12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6"/>
      <c r="L5079" s="456" t="e">
        <f>IF(K5079=0,#REF!,0)</f>
        <v>#REF!</v>
      </c>
    </row>
    <row r="5080" spans="1:12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6"/>
      <c r="L5080" s="456" t="e">
        <f>IF(K5080=0,#REF!,0)</f>
        <v>#REF!</v>
      </c>
    </row>
    <row r="5081" spans="1:12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6"/>
      <c r="L5081" s="456" t="e">
        <f>IF(K5081=0,#REF!,0)</f>
        <v>#REF!</v>
      </c>
    </row>
    <row r="5082" spans="1:12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6"/>
      <c r="L5082" s="456" t="e">
        <f>IF(K5082=0,#REF!,0)</f>
        <v>#REF!</v>
      </c>
    </row>
    <row r="5083" spans="1:12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6"/>
      <c r="L5083" s="456" t="e">
        <f>IF(K5083=0,#REF!,0)</f>
        <v>#REF!</v>
      </c>
    </row>
    <row r="5084" spans="1:12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6"/>
      <c r="L5084" s="456" t="e">
        <f>IF(K5084=0,#REF!,0)</f>
        <v>#REF!</v>
      </c>
    </row>
    <row r="5085" spans="1:12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6"/>
      <c r="L5085" s="456" t="e">
        <f>IF(K5085=0,#REF!,0)</f>
        <v>#REF!</v>
      </c>
    </row>
    <row r="5086" spans="1:12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6"/>
      <c r="L5086" s="456" t="e">
        <f>IF(K5086=0,#REF!,0)</f>
        <v>#REF!</v>
      </c>
    </row>
    <row r="5087" spans="1:12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6"/>
      <c r="L5087" s="456" t="e">
        <f>IF(K5087=0,#REF!,0)</f>
        <v>#REF!</v>
      </c>
    </row>
    <row r="5088" spans="1:12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6"/>
      <c r="L5088" s="456" t="e">
        <f>IF(K5088=0,#REF!,0)</f>
        <v>#REF!</v>
      </c>
    </row>
    <row r="5089" spans="1:12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6"/>
      <c r="L5089" s="456" t="e">
        <f>IF(K5089=0,#REF!,0)</f>
        <v>#REF!</v>
      </c>
    </row>
    <row r="5090" spans="1:12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6"/>
      <c r="L5090" s="456" t="e">
        <f>IF(K5090=0,#REF!,0)</f>
        <v>#REF!</v>
      </c>
    </row>
    <row r="5091" spans="1:12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6"/>
      <c r="L5091" s="456" t="e">
        <f>IF(K5091=0,#REF!,0)</f>
        <v>#REF!</v>
      </c>
    </row>
    <row r="5092" spans="1:12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6"/>
      <c r="L5092" s="456" t="e">
        <f>IF(K5092=0,#REF!,0)</f>
        <v>#REF!</v>
      </c>
    </row>
    <row r="5093" spans="1:12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6"/>
      <c r="L5093" s="456" t="e">
        <f>IF(K5093=0,#REF!,0)</f>
        <v>#REF!</v>
      </c>
    </row>
    <row r="5094" spans="1:12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6"/>
      <c r="L5094" s="456" t="e">
        <f>IF(K5094=0,#REF!,0)</f>
        <v>#REF!</v>
      </c>
    </row>
    <row r="5095" spans="1:12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6"/>
      <c r="L5095" s="456" t="e">
        <f>IF(K5095=0,#REF!,0)</f>
        <v>#REF!</v>
      </c>
    </row>
    <row r="5096" spans="1:12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6"/>
      <c r="L5096" s="456" t="e">
        <f>IF(K5096=0,#REF!,0)</f>
        <v>#REF!</v>
      </c>
    </row>
    <row r="5097" spans="1:12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6"/>
      <c r="L5097" s="456" t="e">
        <f>IF(K5097=0,#REF!,0)</f>
        <v>#REF!</v>
      </c>
    </row>
    <row r="5098" spans="1:12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6"/>
      <c r="L5098" s="456" t="e">
        <f>IF(K5098=0,#REF!,0)</f>
        <v>#REF!</v>
      </c>
    </row>
    <row r="5099" spans="1:12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6"/>
      <c r="L5099" s="456" t="e">
        <f>IF(K5099=0,#REF!,0)</f>
        <v>#REF!</v>
      </c>
    </row>
    <row r="5100" spans="1:12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6"/>
      <c r="L5100" s="456" t="e">
        <f>IF(K5100=0,#REF!,0)</f>
        <v>#REF!</v>
      </c>
    </row>
    <row r="5101" spans="1:12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6"/>
      <c r="L5101" s="456" t="e">
        <f>IF(K5101=0,#REF!,0)</f>
        <v>#REF!</v>
      </c>
    </row>
    <row r="5102" spans="1:12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6"/>
      <c r="L5102" s="456" t="e">
        <f>IF(K5102=0,#REF!,0)</f>
        <v>#REF!</v>
      </c>
    </row>
    <row r="5103" spans="1:12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6"/>
      <c r="L5103" s="456" t="e">
        <f>IF(K5103=0,#REF!,0)</f>
        <v>#REF!</v>
      </c>
    </row>
    <row r="5104" spans="1:12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6"/>
      <c r="L5104" s="456" t="e">
        <f>IF(K5104=0,#REF!,0)</f>
        <v>#REF!</v>
      </c>
    </row>
    <row r="5105" spans="1:12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6"/>
      <c r="L5105" s="456" t="e">
        <f>IF(K5105=0,#REF!,0)</f>
        <v>#REF!</v>
      </c>
    </row>
    <row r="5106" spans="1:12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6"/>
      <c r="L5106" s="456" t="e">
        <f>IF(K5106=0,#REF!,0)</f>
        <v>#REF!</v>
      </c>
    </row>
    <row r="5107" spans="1:12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6"/>
      <c r="L5107" s="456" t="e">
        <f>IF(K5107=0,#REF!,0)</f>
        <v>#REF!</v>
      </c>
    </row>
    <row r="5108" spans="1:12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6"/>
      <c r="L5108" s="456" t="e">
        <f>IF(K5108=0,#REF!,0)</f>
        <v>#REF!</v>
      </c>
    </row>
    <row r="5109" spans="1:12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6"/>
      <c r="L5109" s="456" t="e">
        <f>IF(K5109=0,#REF!,0)</f>
        <v>#REF!</v>
      </c>
    </row>
    <row r="5110" spans="1:12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6"/>
      <c r="L5110" s="456" t="e">
        <f>IF(K5110=0,#REF!,0)</f>
        <v>#REF!</v>
      </c>
    </row>
    <row r="5111" spans="1:12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6"/>
      <c r="L5111" s="456" t="e">
        <f>IF(K5111=0,#REF!,0)</f>
        <v>#REF!</v>
      </c>
    </row>
    <row r="5112" spans="1:12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6"/>
      <c r="L5112" s="456" t="e">
        <f>IF(K5112=0,#REF!,0)</f>
        <v>#REF!</v>
      </c>
    </row>
    <row r="5113" spans="1:12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6"/>
      <c r="L5113" s="456" t="e">
        <f>IF(K5113=0,#REF!,0)</f>
        <v>#REF!</v>
      </c>
    </row>
    <row r="5114" spans="1:12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6"/>
      <c r="L5114" s="456" t="e">
        <f>IF(K5114=0,#REF!,0)</f>
        <v>#REF!</v>
      </c>
    </row>
    <row r="5115" spans="1:12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6"/>
      <c r="L5115" s="456" t="e">
        <f>IF(K5115=0,#REF!,0)</f>
        <v>#REF!</v>
      </c>
    </row>
    <row r="5116" spans="1:12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6"/>
      <c r="L5116" s="456" t="e">
        <f>IF(K5116=0,#REF!,0)</f>
        <v>#REF!</v>
      </c>
    </row>
    <row r="5117" spans="1:12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6"/>
      <c r="L5117" s="456" t="e">
        <f>IF(K5117=0,#REF!,0)</f>
        <v>#REF!</v>
      </c>
    </row>
    <row r="5118" spans="1:12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6"/>
      <c r="L5118" s="456" t="e">
        <f>IF(K5118=0,#REF!,0)</f>
        <v>#REF!</v>
      </c>
    </row>
    <row r="5119" spans="1:12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6"/>
      <c r="L5119" s="456" t="e">
        <f>IF(K5119=0,#REF!,0)</f>
        <v>#REF!</v>
      </c>
    </row>
    <row r="5120" spans="1:12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6"/>
      <c r="L5120" s="456" t="e">
        <f>IF(K5120=0,#REF!,0)</f>
        <v>#REF!</v>
      </c>
    </row>
    <row r="5121" spans="1:12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6"/>
      <c r="L5121" s="456" t="e">
        <f>IF(K5121=0,#REF!,0)</f>
        <v>#REF!</v>
      </c>
    </row>
    <row r="5122" spans="1:12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6"/>
      <c r="L5122" s="456" t="e">
        <f>IF(K5122=0,#REF!,0)</f>
        <v>#REF!</v>
      </c>
    </row>
    <row r="5123" spans="1:12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6"/>
      <c r="L5123" s="456" t="e">
        <f>IF(K5123=0,#REF!,0)</f>
        <v>#REF!</v>
      </c>
    </row>
    <row r="5124" spans="1:12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6"/>
      <c r="L5124" s="456" t="e">
        <f>IF(K5124=0,#REF!,0)</f>
        <v>#REF!</v>
      </c>
    </row>
    <row r="5125" spans="1:12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6"/>
      <c r="L5125" s="456" t="e">
        <f>IF(K5125=0,#REF!,0)</f>
        <v>#REF!</v>
      </c>
    </row>
    <row r="5126" spans="1:12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6"/>
      <c r="L5126" s="456" t="e">
        <f>IF(K5126=0,#REF!,0)</f>
        <v>#REF!</v>
      </c>
    </row>
    <row r="5127" spans="1:12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6"/>
      <c r="L5127" s="456" t="e">
        <f>IF(K5127=0,#REF!,0)</f>
        <v>#REF!</v>
      </c>
    </row>
    <row r="5128" spans="1:12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6"/>
      <c r="L5128" s="456" t="e">
        <f>IF(K5128=0,#REF!,0)</f>
        <v>#REF!</v>
      </c>
    </row>
    <row r="5129" spans="1:12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6"/>
      <c r="L5129" s="456" t="e">
        <f>IF(K5129=0,#REF!,0)</f>
        <v>#REF!</v>
      </c>
    </row>
    <row r="5130" spans="1:12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6"/>
      <c r="L5130" s="456" t="e">
        <f>IF(K5130=0,#REF!,0)</f>
        <v>#REF!</v>
      </c>
    </row>
    <row r="5131" spans="1:12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6"/>
      <c r="L5131" s="456" t="e">
        <f>IF(K5131=0,#REF!,0)</f>
        <v>#REF!</v>
      </c>
    </row>
    <row r="5132" spans="1:12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6"/>
      <c r="L5132" s="456" t="e">
        <f>IF(K5132=0,#REF!,0)</f>
        <v>#REF!</v>
      </c>
    </row>
    <row r="5133" spans="1:12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6"/>
      <c r="L5133" s="456" t="e">
        <f>IF(K5133=0,#REF!,0)</f>
        <v>#REF!</v>
      </c>
    </row>
    <row r="5134" spans="1:12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6"/>
      <c r="L5134" s="456" t="e">
        <f>IF(K5134=0,#REF!,0)</f>
        <v>#REF!</v>
      </c>
    </row>
    <row r="5135" spans="1:12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6"/>
      <c r="L5135" s="456" t="e">
        <f>IF(K5135=0,#REF!,0)</f>
        <v>#REF!</v>
      </c>
    </row>
    <row r="5136" spans="1:12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6"/>
      <c r="L5136" s="456" t="e">
        <f>IF(K5136=0,#REF!,0)</f>
        <v>#REF!</v>
      </c>
    </row>
    <row r="5137" spans="1:12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6"/>
      <c r="L5137" s="456" t="e">
        <f>IF(K5137=0,#REF!,0)</f>
        <v>#REF!</v>
      </c>
    </row>
    <row r="5138" spans="1:12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6"/>
      <c r="L5138" s="456" t="e">
        <f>IF(K5138=0,#REF!,0)</f>
        <v>#REF!</v>
      </c>
    </row>
    <row r="5139" spans="1:12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6"/>
      <c r="L5139" s="456" t="e">
        <f>IF(K5139=0,#REF!,0)</f>
        <v>#REF!</v>
      </c>
    </row>
    <row r="5140" spans="1:12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6"/>
      <c r="L5140" s="456" t="e">
        <f>IF(K5140=0,#REF!,0)</f>
        <v>#REF!</v>
      </c>
    </row>
    <row r="5141" spans="1:12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6"/>
      <c r="L5141" s="456" t="e">
        <f>IF(K5141=0,#REF!,0)</f>
        <v>#REF!</v>
      </c>
    </row>
    <row r="5142" spans="1:12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6"/>
      <c r="L5142" s="456" t="e">
        <f>IF(K5142=0,#REF!,0)</f>
        <v>#REF!</v>
      </c>
    </row>
    <row r="5143" spans="1:12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6"/>
      <c r="L5143" s="456" t="e">
        <f>IF(K5143=0,#REF!,0)</f>
        <v>#REF!</v>
      </c>
    </row>
    <row r="5144" spans="1:12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6"/>
      <c r="L5144" s="456" t="e">
        <f>IF(K5144=0,#REF!,0)</f>
        <v>#REF!</v>
      </c>
    </row>
    <row r="5145" spans="1:12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6"/>
      <c r="L5145" s="456" t="e">
        <f>IF(K5145=0,#REF!,0)</f>
        <v>#REF!</v>
      </c>
    </row>
    <row r="5146" spans="1:12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6"/>
      <c r="L5146" s="456" t="e">
        <f>IF(K5146=0,#REF!,0)</f>
        <v>#REF!</v>
      </c>
    </row>
    <row r="5147" spans="1:12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6"/>
      <c r="L5147" s="456" t="e">
        <f>IF(K5147=0,#REF!,0)</f>
        <v>#REF!</v>
      </c>
    </row>
    <row r="5148" spans="1:12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6"/>
      <c r="L5148" s="456" t="e">
        <f>IF(K5148=0,#REF!,0)</f>
        <v>#REF!</v>
      </c>
    </row>
    <row r="5149" spans="1:12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6"/>
      <c r="L5149" s="456" t="e">
        <f>IF(K5149=0,#REF!,0)</f>
        <v>#REF!</v>
      </c>
    </row>
    <row r="5150" spans="1:12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6"/>
      <c r="L5150" s="456" t="e">
        <f>IF(K5150=0,#REF!,0)</f>
        <v>#REF!</v>
      </c>
    </row>
    <row r="5151" spans="1:12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6"/>
      <c r="L5151" s="456" t="e">
        <f>IF(K5151=0,#REF!,0)</f>
        <v>#REF!</v>
      </c>
    </row>
    <row r="5152" spans="1:12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6"/>
      <c r="L5152" s="456" t="e">
        <f>IF(K5152=0,#REF!,0)</f>
        <v>#REF!</v>
      </c>
    </row>
    <row r="5153" spans="1:12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6"/>
      <c r="L5153" s="456" t="e">
        <f>IF(K5153=0,#REF!,0)</f>
        <v>#REF!</v>
      </c>
    </row>
    <row r="5154" spans="1:12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6"/>
      <c r="L5154" s="456" t="e">
        <f>IF(K5154=0,#REF!,0)</f>
        <v>#REF!</v>
      </c>
    </row>
    <row r="5155" spans="1:12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6"/>
      <c r="L5155" s="456" t="e">
        <f>IF(K5155=0,#REF!,0)</f>
        <v>#REF!</v>
      </c>
    </row>
    <row r="5156" spans="1:12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6"/>
      <c r="L5156" s="456" t="e">
        <f>IF(K5156=0,#REF!,0)</f>
        <v>#REF!</v>
      </c>
    </row>
    <row r="5157" spans="1:12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6"/>
      <c r="L5157" s="456" t="e">
        <f>IF(K5157=0,#REF!,0)</f>
        <v>#REF!</v>
      </c>
    </row>
    <row r="5158" spans="1:12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6"/>
      <c r="L5158" s="456" t="e">
        <f>IF(K5158=0,#REF!,0)</f>
        <v>#REF!</v>
      </c>
    </row>
    <row r="5159" spans="1:12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6"/>
      <c r="L5159" s="456" t="e">
        <f>IF(K5159=0,#REF!,0)</f>
        <v>#REF!</v>
      </c>
    </row>
    <row r="5160" spans="1:12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6"/>
      <c r="L5160" s="456" t="e">
        <f>IF(K5160=0,#REF!,0)</f>
        <v>#REF!</v>
      </c>
    </row>
    <row r="5161" spans="1:12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6"/>
      <c r="L5161" s="456" t="e">
        <f>IF(K5161=0,#REF!,0)</f>
        <v>#REF!</v>
      </c>
    </row>
    <row r="5162" spans="1:12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6"/>
      <c r="L5162" s="456" t="e">
        <f>IF(K5162=0,#REF!,0)</f>
        <v>#REF!</v>
      </c>
    </row>
    <row r="5163" spans="1:12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6"/>
      <c r="L5163" s="456" t="e">
        <f>IF(K5163=0,#REF!,0)</f>
        <v>#REF!</v>
      </c>
    </row>
    <row r="5164" spans="1:12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6"/>
      <c r="L5164" s="456" t="e">
        <f>IF(K5164=0,#REF!,0)</f>
        <v>#REF!</v>
      </c>
    </row>
    <row r="5165" spans="1:12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6"/>
      <c r="L5165" s="456" t="e">
        <f>IF(K5165=0,#REF!,0)</f>
        <v>#REF!</v>
      </c>
    </row>
    <row r="5166" spans="1:12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6"/>
      <c r="L5166" s="456" t="e">
        <f>IF(K5166=0,#REF!,0)</f>
        <v>#REF!</v>
      </c>
    </row>
    <row r="5167" spans="1:12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6"/>
      <c r="L5167" s="456" t="e">
        <f>IF(K5167=0,#REF!,0)</f>
        <v>#REF!</v>
      </c>
    </row>
    <row r="5168" spans="1:12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6"/>
      <c r="L5168" s="456" t="e">
        <f>IF(K5168=0,#REF!,0)</f>
        <v>#REF!</v>
      </c>
    </row>
    <row r="5169" spans="1:12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6"/>
      <c r="L5169" s="456" t="e">
        <f>IF(K5169=0,#REF!,0)</f>
        <v>#REF!</v>
      </c>
    </row>
    <row r="5170" spans="1:12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6"/>
      <c r="L5170" s="456" t="e">
        <f>IF(K5170=0,#REF!,0)</f>
        <v>#REF!</v>
      </c>
    </row>
    <row r="5171" spans="1:12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6"/>
      <c r="L5171" s="456" t="e">
        <f>IF(K5171=0,#REF!,0)</f>
        <v>#REF!</v>
      </c>
    </row>
    <row r="5172" spans="1:12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6"/>
      <c r="L5172" s="456" t="e">
        <f>IF(K5172=0,#REF!,0)</f>
        <v>#REF!</v>
      </c>
    </row>
    <row r="5173" spans="1:12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6"/>
      <c r="L5173" s="456" t="e">
        <f>IF(K5173=0,#REF!,0)</f>
        <v>#REF!</v>
      </c>
    </row>
    <row r="5174" spans="1:12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6"/>
      <c r="L5174" s="456" t="e">
        <f>IF(K5174=0,#REF!,0)</f>
        <v>#REF!</v>
      </c>
    </row>
    <row r="5175" spans="1:12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6"/>
      <c r="L5175" s="456" t="e">
        <f>IF(K5175=0,#REF!,0)</f>
        <v>#REF!</v>
      </c>
    </row>
    <row r="5176" spans="1:12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6"/>
      <c r="L5176" s="456" t="e">
        <f>IF(K5176=0,#REF!,0)</f>
        <v>#REF!</v>
      </c>
    </row>
    <row r="5177" spans="1:12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6"/>
      <c r="L5177" s="456" t="e">
        <f>IF(K5177=0,#REF!,0)</f>
        <v>#REF!</v>
      </c>
    </row>
    <row r="5178" spans="1:12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6"/>
      <c r="L5178" s="456" t="e">
        <f>IF(K5178=0,#REF!,0)</f>
        <v>#REF!</v>
      </c>
    </row>
    <row r="5179" spans="1:12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6"/>
      <c r="L5179" s="456" t="e">
        <f>IF(K5179=0,#REF!,0)</f>
        <v>#REF!</v>
      </c>
    </row>
    <row r="5180" spans="1:12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6"/>
      <c r="L5180" s="456" t="e">
        <f>IF(K5180=0,#REF!,0)</f>
        <v>#REF!</v>
      </c>
    </row>
    <row r="5181" spans="1:12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6"/>
      <c r="L5181" s="456" t="e">
        <f>IF(K5181=0,#REF!,0)</f>
        <v>#REF!</v>
      </c>
    </row>
    <row r="5182" spans="1:12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6"/>
      <c r="L5182" s="456" t="e">
        <f>IF(K5182=0,#REF!,0)</f>
        <v>#REF!</v>
      </c>
    </row>
    <row r="5183" spans="1:12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6"/>
      <c r="L5183" s="456" t="e">
        <f>IF(K5183=0,#REF!,0)</f>
        <v>#REF!</v>
      </c>
    </row>
    <row r="5184" spans="1:12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6"/>
      <c r="L5184" s="456" t="e">
        <f>IF(K5184=0,#REF!,0)</f>
        <v>#REF!</v>
      </c>
    </row>
    <row r="5185" spans="1:12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6"/>
      <c r="L5185" s="456" t="e">
        <f>IF(K5185=0,#REF!,0)</f>
        <v>#REF!</v>
      </c>
    </row>
    <row r="5186" spans="1:12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6"/>
      <c r="L5186" s="456" t="e">
        <f>IF(K5186=0,#REF!,0)</f>
        <v>#REF!</v>
      </c>
    </row>
    <row r="5187" spans="1:12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6"/>
      <c r="L5187" s="456" t="e">
        <f>IF(K5187=0,#REF!,0)</f>
        <v>#REF!</v>
      </c>
    </row>
    <row r="5188" spans="1:12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6"/>
      <c r="L5188" s="456" t="e">
        <f>IF(K5188=0,#REF!,0)</f>
        <v>#REF!</v>
      </c>
    </row>
    <row r="5189" spans="1:12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6"/>
      <c r="L5189" s="456" t="e">
        <f>IF(K5189=0,#REF!,0)</f>
        <v>#REF!</v>
      </c>
    </row>
    <row r="5190" spans="1:12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6"/>
      <c r="L5190" s="456" t="e">
        <f>IF(K5190=0,#REF!,0)</f>
        <v>#REF!</v>
      </c>
    </row>
    <row r="5191" spans="1:12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6"/>
      <c r="L5191" s="456" t="e">
        <f>IF(K5191=0,#REF!,0)</f>
        <v>#REF!</v>
      </c>
    </row>
    <row r="5192" spans="1:12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6"/>
      <c r="L5192" s="456" t="e">
        <f>IF(K5192=0,#REF!,0)</f>
        <v>#REF!</v>
      </c>
    </row>
    <row r="5193" spans="1:12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6"/>
      <c r="L5193" s="456" t="e">
        <f>IF(K5193=0,#REF!,0)</f>
        <v>#REF!</v>
      </c>
    </row>
    <row r="5194" spans="1:12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6"/>
      <c r="L5194" s="456" t="e">
        <f>IF(K5194=0,#REF!,0)</f>
        <v>#REF!</v>
      </c>
    </row>
    <row r="5195" spans="1:12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6"/>
      <c r="L5195" s="456" t="e">
        <f>IF(K5195=0,#REF!,0)</f>
        <v>#REF!</v>
      </c>
    </row>
    <row r="5196" spans="1:12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6"/>
      <c r="L5196" s="456" t="e">
        <f>IF(K5196=0,#REF!,0)</f>
        <v>#REF!</v>
      </c>
    </row>
    <row r="5197" spans="1:12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6"/>
      <c r="L5197" s="456" t="e">
        <f>IF(K5197=0,#REF!,0)</f>
        <v>#REF!</v>
      </c>
    </row>
    <row r="5198" spans="1:12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6"/>
      <c r="L5198" s="456" t="e">
        <f>IF(K5198=0,#REF!,0)</f>
        <v>#REF!</v>
      </c>
    </row>
    <row r="5199" spans="1:12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6"/>
      <c r="L5199" s="456" t="e">
        <f>IF(K5199=0,#REF!,0)</f>
        <v>#REF!</v>
      </c>
    </row>
    <row r="5200" spans="1:12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6"/>
      <c r="L5200" s="456" t="e">
        <f>IF(K5200=0,#REF!,0)</f>
        <v>#REF!</v>
      </c>
    </row>
    <row r="5201" spans="1:12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6"/>
      <c r="L5201" s="456" t="e">
        <f>IF(K5201=0,#REF!,0)</f>
        <v>#REF!</v>
      </c>
    </row>
    <row r="5202" spans="1:12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6"/>
      <c r="L5202" s="456" t="e">
        <f>IF(K5202=0,#REF!,0)</f>
        <v>#REF!</v>
      </c>
    </row>
    <row r="5203" spans="1:12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6"/>
      <c r="L5203" s="456" t="e">
        <f>IF(K5203=0,#REF!,0)</f>
        <v>#REF!</v>
      </c>
    </row>
    <row r="5204" spans="1:12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6"/>
      <c r="L5204" s="456" t="e">
        <f>IF(K5204=0,#REF!,0)</f>
        <v>#REF!</v>
      </c>
    </row>
    <row r="5205" spans="1:12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6"/>
      <c r="L5205" s="456" t="e">
        <f>IF(K5205=0,#REF!,0)</f>
        <v>#REF!</v>
      </c>
    </row>
    <row r="5206" spans="1:12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6"/>
      <c r="L5206" s="456" t="e">
        <f>IF(K5206=0,#REF!,0)</f>
        <v>#REF!</v>
      </c>
    </row>
    <row r="5207" spans="1:12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6"/>
      <c r="L5207" s="456" t="e">
        <f>IF(K5207=0,#REF!,0)</f>
        <v>#REF!</v>
      </c>
    </row>
    <row r="5208" spans="1:12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6"/>
      <c r="L5208" s="456" t="e">
        <f>IF(K5208=0,#REF!,0)</f>
        <v>#REF!</v>
      </c>
    </row>
    <row r="5209" spans="1:12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6"/>
      <c r="L5209" s="456" t="e">
        <f>IF(K5209=0,#REF!,0)</f>
        <v>#REF!</v>
      </c>
    </row>
    <row r="5210" spans="1:12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6"/>
      <c r="L5210" s="456" t="e">
        <f>IF(K5210=0,#REF!,0)</f>
        <v>#REF!</v>
      </c>
    </row>
    <row r="5211" spans="1:12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6"/>
      <c r="L5211" s="456" t="e">
        <f>IF(K5211=0,#REF!,0)</f>
        <v>#REF!</v>
      </c>
    </row>
    <row r="5212" spans="1:12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6"/>
      <c r="L5212" s="456" t="e">
        <f>IF(K5212=0,#REF!,0)</f>
        <v>#REF!</v>
      </c>
    </row>
    <row r="5213" spans="1:12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6"/>
      <c r="L5213" s="456" t="e">
        <f>IF(K5213=0,#REF!,0)</f>
        <v>#REF!</v>
      </c>
    </row>
    <row r="5214" spans="1:12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6"/>
      <c r="L5214" s="456" t="e">
        <f>IF(K5214=0,#REF!,0)</f>
        <v>#REF!</v>
      </c>
    </row>
    <row r="5215" spans="1:12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6"/>
      <c r="L5215" s="456" t="e">
        <f>IF(K5215=0,#REF!,0)</f>
        <v>#REF!</v>
      </c>
    </row>
    <row r="5216" spans="1:12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6"/>
      <c r="L5216" s="456" t="e">
        <f>IF(K5216=0,#REF!,0)</f>
        <v>#REF!</v>
      </c>
    </row>
    <row r="5217" spans="1:12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6"/>
      <c r="L5217" s="456" t="e">
        <f>IF(K5217=0,#REF!,0)</f>
        <v>#REF!</v>
      </c>
    </row>
    <row r="5218" spans="1:12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6"/>
      <c r="L5218" s="456" t="e">
        <f>IF(K5218=0,#REF!,0)</f>
        <v>#REF!</v>
      </c>
    </row>
    <row r="5219" spans="1:12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6"/>
      <c r="L5219" s="456" t="e">
        <f>IF(K5219=0,#REF!,0)</f>
        <v>#REF!</v>
      </c>
    </row>
    <row r="5220" spans="1:12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6"/>
      <c r="L5220" s="456" t="e">
        <f>IF(K5220=0,#REF!,0)</f>
        <v>#REF!</v>
      </c>
    </row>
    <row r="5221" spans="1:12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6"/>
      <c r="L5221" s="456" t="e">
        <f>IF(K5221=0,#REF!,0)</f>
        <v>#REF!</v>
      </c>
    </row>
    <row r="5222" spans="1:12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6"/>
      <c r="L5222" s="456" t="e">
        <f>IF(K5222=0,#REF!,0)</f>
        <v>#REF!</v>
      </c>
    </row>
    <row r="5223" spans="1:12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6"/>
      <c r="L5223" s="456" t="e">
        <f>IF(K5223=0,#REF!,0)</f>
        <v>#REF!</v>
      </c>
    </row>
    <row r="5224" spans="1:12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6"/>
      <c r="L5224" s="456" t="e">
        <f>IF(K5224=0,#REF!,0)</f>
        <v>#REF!</v>
      </c>
    </row>
    <row r="5225" spans="1:12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6"/>
      <c r="L5225" s="456" t="e">
        <f>IF(K5225=0,#REF!,0)</f>
        <v>#REF!</v>
      </c>
    </row>
    <row r="5226" spans="1:12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6"/>
      <c r="L5226" s="456" t="e">
        <f>IF(K5226=0,#REF!,0)</f>
        <v>#REF!</v>
      </c>
    </row>
    <row r="5227" spans="1:12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6"/>
      <c r="L5227" s="456" t="e">
        <f>IF(K5227=0,#REF!,0)</f>
        <v>#REF!</v>
      </c>
    </row>
    <row r="5228" spans="1:12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6"/>
      <c r="L5228" s="456" t="e">
        <f>IF(K5228=0,#REF!,0)</f>
        <v>#REF!</v>
      </c>
    </row>
    <row r="5229" spans="1:12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6"/>
      <c r="L5229" s="456" t="e">
        <f>IF(K5229=0,#REF!,0)</f>
        <v>#REF!</v>
      </c>
    </row>
    <row r="5230" spans="1:12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6"/>
      <c r="L5230" s="456" t="e">
        <f>IF(K5230=0,#REF!,0)</f>
        <v>#REF!</v>
      </c>
    </row>
    <row r="5231" spans="1:12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6"/>
      <c r="L5231" s="456" t="e">
        <f>IF(K5231=0,#REF!,0)</f>
        <v>#REF!</v>
      </c>
    </row>
    <row r="5232" spans="1:12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6"/>
      <c r="L5232" s="456" t="e">
        <f>IF(K5232=0,#REF!,0)</f>
        <v>#REF!</v>
      </c>
    </row>
    <row r="5233" spans="1:12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6"/>
      <c r="L5233" s="456" t="e">
        <f>IF(K5233=0,#REF!,0)</f>
        <v>#REF!</v>
      </c>
    </row>
    <row r="5234" spans="1:12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6"/>
      <c r="L5234" s="456" t="e">
        <f>IF(K5234=0,#REF!,0)</f>
        <v>#REF!</v>
      </c>
    </row>
    <row r="5235" spans="1:12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6"/>
      <c r="L5235" s="456" t="e">
        <f>IF(K5235=0,#REF!,0)</f>
        <v>#REF!</v>
      </c>
    </row>
    <row r="5236" spans="1:12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6"/>
      <c r="L5236" s="456" t="e">
        <f>IF(K5236=0,#REF!,0)</f>
        <v>#REF!</v>
      </c>
    </row>
    <row r="5237" spans="1:12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6"/>
      <c r="L5237" s="456" t="e">
        <f>IF(K5237=0,#REF!,0)</f>
        <v>#REF!</v>
      </c>
    </row>
    <row r="5238" spans="1:12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6"/>
      <c r="L5238" s="456" t="e">
        <f>IF(K5238=0,#REF!,0)</f>
        <v>#REF!</v>
      </c>
    </row>
    <row r="5239" spans="1:12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6"/>
      <c r="L5239" s="456" t="e">
        <f>IF(K5239=0,#REF!,0)</f>
        <v>#REF!</v>
      </c>
    </row>
    <row r="5240" spans="1:12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6"/>
      <c r="L5240" s="456" t="e">
        <f>IF(K5240=0,#REF!,0)</f>
        <v>#REF!</v>
      </c>
    </row>
    <row r="5241" spans="1:12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6"/>
      <c r="L5241" s="456" t="e">
        <f>IF(K5241=0,#REF!,0)</f>
        <v>#REF!</v>
      </c>
    </row>
    <row r="5242" spans="1:12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6"/>
      <c r="L5242" s="456" t="e">
        <f>IF(K5242=0,#REF!,0)</f>
        <v>#REF!</v>
      </c>
    </row>
    <row r="5243" spans="1:12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6"/>
      <c r="L5243" s="456" t="e">
        <f>IF(K5243=0,#REF!,0)</f>
        <v>#REF!</v>
      </c>
    </row>
    <row r="5244" spans="1:12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6"/>
      <c r="L5244" s="456" t="e">
        <f>IF(K5244=0,#REF!,0)</f>
        <v>#REF!</v>
      </c>
    </row>
    <row r="5245" spans="1:12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6"/>
      <c r="L5245" s="456" t="e">
        <f>IF(K5245=0,#REF!,0)</f>
        <v>#REF!</v>
      </c>
    </row>
    <row r="5246" spans="1:12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6"/>
      <c r="L5246" s="456" t="e">
        <f>IF(K5246=0,#REF!,0)</f>
        <v>#REF!</v>
      </c>
    </row>
    <row r="5247" spans="1:12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6"/>
      <c r="L5247" s="456" t="e">
        <f>IF(K5247=0,#REF!,0)</f>
        <v>#REF!</v>
      </c>
    </row>
    <row r="5248" spans="1:12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6"/>
      <c r="L5248" s="456" t="e">
        <f>IF(K5248=0,#REF!,0)</f>
        <v>#REF!</v>
      </c>
    </row>
    <row r="5249" spans="1:12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6"/>
      <c r="L5249" s="456" t="e">
        <f>IF(K5249=0,#REF!,0)</f>
        <v>#REF!</v>
      </c>
    </row>
    <row r="5250" spans="1:12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6"/>
      <c r="L5250" s="456" t="e">
        <f>IF(K5250=0,#REF!,0)</f>
        <v>#REF!</v>
      </c>
    </row>
    <row r="5251" spans="1:12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6"/>
      <c r="L5251" s="456" t="e">
        <f>IF(K5251=0,#REF!,0)</f>
        <v>#REF!</v>
      </c>
    </row>
    <row r="5252" spans="1:12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6"/>
      <c r="L5252" s="456" t="e">
        <f>IF(K5252=0,#REF!,0)</f>
        <v>#REF!</v>
      </c>
    </row>
    <row r="5253" spans="1:12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6"/>
      <c r="L5253" s="456" t="e">
        <f>IF(K5253=0,#REF!,0)</f>
        <v>#REF!</v>
      </c>
    </row>
    <row r="5254" spans="1:12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6"/>
      <c r="L5254" s="456" t="e">
        <f>IF(K5254=0,#REF!,0)</f>
        <v>#REF!</v>
      </c>
    </row>
    <row r="5255" spans="1:12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6"/>
      <c r="L5255" s="456" t="e">
        <f>IF(K5255=0,#REF!,0)</f>
        <v>#REF!</v>
      </c>
    </row>
    <row r="5256" spans="1:12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6"/>
      <c r="L5256" s="456" t="e">
        <f>IF(K5256=0,#REF!,0)</f>
        <v>#REF!</v>
      </c>
    </row>
    <row r="5257" spans="1:12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6"/>
      <c r="L5257" s="456" t="e">
        <f>IF(K5257=0,#REF!,0)</f>
        <v>#REF!</v>
      </c>
    </row>
    <row r="5258" spans="1:12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6"/>
      <c r="L5258" s="456" t="e">
        <f>IF(K5258=0,#REF!,0)</f>
        <v>#REF!</v>
      </c>
    </row>
    <row r="5259" spans="1:12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6"/>
      <c r="L5259" s="456" t="e">
        <f>IF(K5259=0,#REF!,0)</f>
        <v>#REF!</v>
      </c>
    </row>
    <row r="5260" spans="1:12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6"/>
      <c r="L5260" s="456" t="e">
        <f>IF(K5260=0,#REF!,0)</f>
        <v>#REF!</v>
      </c>
    </row>
    <row r="5261" spans="1:12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6"/>
      <c r="L5261" s="456" t="e">
        <f>IF(K5261=0,#REF!,0)</f>
        <v>#REF!</v>
      </c>
    </row>
    <row r="5262" spans="1:12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6"/>
      <c r="L5262" s="456" t="e">
        <f>IF(K5262=0,#REF!,0)</f>
        <v>#REF!</v>
      </c>
    </row>
    <row r="5263" spans="1:12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6"/>
      <c r="L5263" s="456" t="e">
        <f>IF(K5263=0,#REF!,0)</f>
        <v>#REF!</v>
      </c>
    </row>
    <row r="5264" spans="1:12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6"/>
      <c r="L5264" s="456" t="e">
        <f>IF(K5264=0,#REF!,0)</f>
        <v>#REF!</v>
      </c>
    </row>
    <row r="5265" spans="1:12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6"/>
      <c r="L5265" s="456" t="e">
        <f>IF(K5265=0,#REF!,0)</f>
        <v>#REF!</v>
      </c>
    </row>
    <row r="5266" spans="1:12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6"/>
      <c r="L5266" s="456" t="e">
        <f>IF(K5266=0,#REF!,0)</f>
        <v>#REF!</v>
      </c>
    </row>
    <row r="5267" spans="1:12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6"/>
      <c r="L5267" s="456" t="e">
        <f>IF(K5267=0,#REF!,0)</f>
        <v>#REF!</v>
      </c>
    </row>
    <row r="5268" spans="1:12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6"/>
      <c r="L5268" s="456" t="e">
        <f>IF(K5268=0,#REF!,0)</f>
        <v>#REF!</v>
      </c>
    </row>
    <row r="5269" spans="1:12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6"/>
      <c r="L5269" s="456" t="e">
        <f>IF(K5269=0,#REF!,0)</f>
        <v>#REF!</v>
      </c>
    </row>
    <row r="5270" spans="1:12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6"/>
      <c r="L5270" s="456" t="e">
        <f>IF(K5270=0,#REF!,0)</f>
        <v>#REF!</v>
      </c>
    </row>
    <row r="5271" spans="1:12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6"/>
      <c r="L5271" s="456" t="e">
        <f>IF(K5271=0,#REF!,0)</f>
        <v>#REF!</v>
      </c>
    </row>
    <row r="5272" spans="1:12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6"/>
      <c r="L5272" s="456" t="e">
        <f>IF(K5272=0,#REF!,0)</f>
        <v>#REF!</v>
      </c>
    </row>
    <row r="5273" spans="1:12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6"/>
      <c r="L5273" s="456" t="e">
        <f>IF(K5273=0,#REF!,0)</f>
        <v>#REF!</v>
      </c>
    </row>
    <row r="5274" spans="1:12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6"/>
      <c r="L5274" s="456" t="e">
        <f>IF(K5274=0,#REF!,0)</f>
        <v>#REF!</v>
      </c>
    </row>
    <row r="5275" spans="1:12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6"/>
      <c r="L5275" s="456" t="e">
        <f>IF(K5275=0,#REF!,0)</f>
        <v>#REF!</v>
      </c>
    </row>
    <row r="5276" spans="1:12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6"/>
      <c r="L5276" s="456" t="e">
        <f>IF(K5276=0,#REF!,0)</f>
        <v>#REF!</v>
      </c>
    </row>
    <row r="5277" spans="1:12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6"/>
      <c r="L5277" s="456" t="e">
        <f>IF(K5277=0,#REF!,0)</f>
        <v>#REF!</v>
      </c>
    </row>
    <row r="5278" spans="1:12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6"/>
      <c r="L5278" s="456" t="e">
        <f>IF(K5278=0,#REF!,0)</f>
        <v>#REF!</v>
      </c>
    </row>
    <row r="5279" spans="1:12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6"/>
      <c r="L5279" s="456" t="e">
        <f>IF(K5279=0,#REF!,0)</f>
        <v>#REF!</v>
      </c>
    </row>
    <row r="5280" spans="1:12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6"/>
      <c r="L5280" s="456" t="e">
        <f>IF(K5280=0,#REF!,0)</f>
        <v>#REF!</v>
      </c>
    </row>
    <row r="5281" spans="1:12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6"/>
      <c r="L5281" s="456" t="e">
        <f>IF(K5281=0,#REF!,0)</f>
        <v>#REF!</v>
      </c>
    </row>
    <row r="5282" spans="1:12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6"/>
      <c r="L5282" s="456" t="e">
        <f>IF(K5282=0,#REF!,0)</f>
        <v>#REF!</v>
      </c>
    </row>
    <row r="5283" spans="1:12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6"/>
      <c r="L5283" s="456" t="e">
        <f>IF(K5283=0,#REF!,0)</f>
        <v>#REF!</v>
      </c>
    </row>
    <row r="5284" spans="1:12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6"/>
      <c r="L5284" s="456" t="e">
        <f>IF(K5284=0,#REF!,0)</f>
        <v>#REF!</v>
      </c>
    </row>
    <row r="5285" spans="1:12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6"/>
      <c r="L5285" s="456" t="e">
        <f>IF(K5285=0,#REF!,0)</f>
        <v>#REF!</v>
      </c>
    </row>
    <row r="5286" spans="1:12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6"/>
      <c r="L5286" s="456" t="e">
        <f>IF(K5286=0,#REF!,0)</f>
        <v>#REF!</v>
      </c>
    </row>
    <row r="5287" spans="1:12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6"/>
      <c r="L5287" s="456" t="e">
        <f>IF(K5287=0,#REF!,0)</f>
        <v>#REF!</v>
      </c>
    </row>
    <row r="5288" spans="1:12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6"/>
      <c r="L5288" s="456" t="e">
        <f>IF(K5288=0,#REF!,0)</f>
        <v>#REF!</v>
      </c>
    </row>
    <row r="5289" spans="1:12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6"/>
      <c r="L5289" s="456" t="e">
        <f>IF(K5289=0,#REF!,0)</f>
        <v>#REF!</v>
      </c>
    </row>
    <row r="5290" spans="1:12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6"/>
      <c r="L5290" s="456" t="e">
        <f>IF(K5290=0,#REF!,0)</f>
        <v>#REF!</v>
      </c>
    </row>
    <row r="5291" spans="1:12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6"/>
      <c r="L5291" s="456" t="e">
        <f>IF(K5291=0,#REF!,0)</f>
        <v>#REF!</v>
      </c>
    </row>
    <row r="5292" spans="1:12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6"/>
      <c r="L5292" s="456" t="e">
        <f>IF(K5292=0,#REF!,0)</f>
        <v>#REF!</v>
      </c>
    </row>
    <row r="5293" spans="1:12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6"/>
      <c r="L5293" s="456" t="e">
        <f>IF(K5293=0,#REF!,0)</f>
        <v>#REF!</v>
      </c>
    </row>
    <row r="5294" spans="1:12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6"/>
      <c r="L5294" s="456" t="e">
        <f>IF(K5294=0,#REF!,0)</f>
        <v>#REF!</v>
      </c>
    </row>
    <row r="5295" spans="1:12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6"/>
      <c r="L5295" s="456" t="e">
        <f>IF(K5295=0,#REF!,0)</f>
        <v>#REF!</v>
      </c>
    </row>
    <row r="5296" spans="1:12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6"/>
      <c r="L5296" s="456" t="e">
        <f>IF(K5296=0,#REF!,0)</f>
        <v>#REF!</v>
      </c>
    </row>
    <row r="5297" spans="1:12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6"/>
      <c r="L5297" s="456" t="e">
        <f>IF(K5297=0,#REF!,0)</f>
        <v>#REF!</v>
      </c>
    </row>
    <row r="5298" spans="1:12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6"/>
      <c r="L5298" s="456" t="e">
        <f>IF(K5298=0,#REF!,0)</f>
        <v>#REF!</v>
      </c>
    </row>
    <row r="5299" spans="1:12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6"/>
      <c r="L5299" s="456" t="e">
        <f>IF(K5299=0,#REF!,0)</f>
        <v>#REF!</v>
      </c>
    </row>
    <row r="5300" spans="1:12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6"/>
      <c r="L5300" s="456" t="e">
        <f>IF(K5300=0,#REF!,0)</f>
        <v>#REF!</v>
      </c>
    </row>
    <row r="5301" spans="1:12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6"/>
      <c r="L5301" s="456" t="e">
        <f>IF(K5301=0,#REF!,0)</f>
        <v>#REF!</v>
      </c>
    </row>
    <row r="5302" spans="1:12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6"/>
      <c r="L5302" s="456" t="e">
        <f>IF(K5302=0,#REF!,0)</f>
        <v>#REF!</v>
      </c>
    </row>
    <row r="5303" spans="1:12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6"/>
      <c r="L5303" s="456" t="e">
        <f>IF(K5303=0,#REF!,0)</f>
        <v>#REF!</v>
      </c>
    </row>
    <row r="5304" spans="1:12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6"/>
      <c r="L5304" s="456" t="e">
        <f>IF(K5304=0,#REF!,0)</f>
        <v>#REF!</v>
      </c>
    </row>
    <row r="5305" spans="1:12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6"/>
      <c r="L5305" s="456" t="e">
        <f>IF(K5305=0,#REF!,0)</f>
        <v>#REF!</v>
      </c>
    </row>
    <row r="5306" spans="1:12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6"/>
      <c r="L5306" s="456" t="e">
        <f>IF(K5306=0,#REF!,0)</f>
        <v>#REF!</v>
      </c>
    </row>
    <row r="5307" spans="1:12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6"/>
      <c r="L5307" s="456" t="e">
        <f>IF(K5307=0,#REF!,0)</f>
        <v>#REF!</v>
      </c>
    </row>
    <row r="5308" spans="1:12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6"/>
      <c r="L5308" s="456" t="e">
        <f>IF(K5308=0,#REF!,0)</f>
        <v>#REF!</v>
      </c>
    </row>
    <row r="5309" spans="1:12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6"/>
      <c r="L5309" s="456" t="e">
        <f>IF(K5309=0,#REF!,0)</f>
        <v>#REF!</v>
      </c>
    </row>
    <row r="5310" spans="1:12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6"/>
      <c r="L5310" s="456" t="e">
        <f>IF(K5310=0,#REF!,0)</f>
        <v>#REF!</v>
      </c>
    </row>
    <row r="5311" spans="1:12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6"/>
      <c r="L5311" s="456" t="e">
        <f>IF(K5311=0,#REF!,0)</f>
        <v>#REF!</v>
      </c>
    </row>
    <row r="5312" spans="1:12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6"/>
      <c r="L5312" s="456" t="e">
        <f>IF(K5312=0,#REF!,0)</f>
        <v>#REF!</v>
      </c>
    </row>
    <row r="5313" spans="1:12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6"/>
      <c r="L5313" s="456" t="e">
        <f>IF(K5313=0,#REF!,0)</f>
        <v>#REF!</v>
      </c>
    </row>
    <row r="5314" spans="1:12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6"/>
      <c r="L5314" s="456" t="e">
        <f>IF(K5314=0,#REF!,0)</f>
        <v>#REF!</v>
      </c>
    </row>
    <row r="5315" spans="1:12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6"/>
      <c r="L5315" s="456" t="e">
        <f>IF(K5315=0,#REF!,0)</f>
        <v>#REF!</v>
      </c>
    </row>
    <row r="5316" spans="1:12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6"/>
      <c r="L5316" s="456" t="e">
        <f>IF(K5316=0,#REF!,0)</f>
        <v>#REF!</v>
      </c>
    </row>
    <row r="5317" spans="1:12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6"/>
      <c r="L5317" s="456" t="e">
        <f>IF(K5317=0,#REF!,0)</f>
        <v>#REF!</v>
      </c>
    </row>
    <row r="5318" spans="1:12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6"/>
      <c r="L5318" s="456" t="e">
        <f>IF(K5318=0,#REF!,0)</f>
        <v>#REF!</v>
      </c>
    </row>
    <row r="5319" spans="1:12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6"/>
      <c r="L5319" s="456" t="e">
        <f>IF(K5319=0,#REF!,0)</f>
        <v>#REF!</v>
      </c>
    </row>
    <row r="5320" spans="1:12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6"/>
      <c r="L5320" s="456" t="e">
        <f>IF(K5320=0,#REF!,0)</f>
        <v>#REF!</v>
      </c>
    </row>
    <row r="5321" spans="1:12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6"/>
      <c r="L5321" s="456" t="e">
        <f>IF(K5321=0,#REF!,0)</f>
        <v>#REF!</v>
      </c>
    </row>
    <row r="5322" spans="1:12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6"/>
      <c r="L5322" s="456" t="e">
        <f>IF(K5322=0,#REF!,0)</f>
        <v>#REF!</v>
      </c>
    </row>
    <row r="5323" spans="1:12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6"/>
      <c r="L5323" s="456" t="e">
        <f>IF(K5323=0,#REF!,0)</f>
        <v>#REF!</v>
      </c>
    </row>
    <row r="5324" spans="1:12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6"/>
      <c r="L5324" s="456" t="e">
        <f>IF(K5324=0,#REF!,0)</f>
        <v>#REF!</v>
      </c>
    </row>
    <row r="5325" spans="1:12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6"/>
      <c r="L5325" s="456" t="e">
        <f>IF(K5325=0,#REF!,0)</f>
        <v>#REF!</v>
      </c>
    </row>
    <row r="5326" spans="1:12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6"/>
      <c r="L5326" s="456" t="e">
        <f>IF(K5326=0,#REF!,0)</f>
        <v>#REF!</v>
      </c>
    </row>
    <row r="5327" spans="1:12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6"/>
      <c r="L5327" s="456" t="e">
        <f>IF(K5327=0,#REF!,0)</f>
        <v>#REF!</v>
      </c>
    </row>
    <row r="5328" spans="1:12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6"/>
      <c r="L5328" s="456" t="e">
        <f>IF(K5328=0,#REF!,0)</f>
        <v>#REF!</v>
      </c>
    </row>
    <row r="5329" spans="1:12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6"/>
      <c r="L5329" s="456" t="e">
        <f>IF(K5329=0,#REF!,0)</f>
        <v>#REF!</v>
      </c>
    </row>
    <row r="5330" spans="1:12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6"/>
      <c r="L5330" s="456" t="e">
        <f>IF(K5330=0,#REF!,0)</f>
        <v>#REF!</v>
      </c>
    </row>
    <row r="5331" spans="1:12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6"/>
      <c r="L5331" s="456" t="e">
        <f>IF(K5331=0,#REF!,0)</f>
        <v>#REF!</v>
      </c>
    </row>
    <row r="5332" spans="1:12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6"/>
      <c r="L5332" s="456" t="e">
        <f>IF(K5332=0,#REF!,0)</f>
        <v>#REF!</v>
      </c>
    </row>
    <row r="5333" spans="1:12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6"/>
      <c r="L5333" s="456" t="e">
        <f>IF(K5333=0,#REF!,0)</f>
        <v>#REF!</v>
      </c>
    </row>
    <row r="5334" spans="1:12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6"/>
      <c r="L5334" s="456" t="e">
        <f>IF(K5334=0,#REF!,0)</f>
        <v>#REF!</v>
      </c>
    </row>
    <row r="5335" spans="1:12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6"/>
      <c r="L5335" s="456" t="e">
        <f>IF(K5335=0,#REF!,0)</f>
        <v>#REF!</v>
      </c>
    </row>
    <row r="5336" spans="1:12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6"/>
      <c r="L5336" s="456" t="e">
        <f>IF(K5336=0,#REF!,0)</f>
        <v>#REF!</v>
      </c>
    </row>
    <row r="5337" spans="1:12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6"/>
      <c r="L5337" s="456" t="e">
        <f>IF(K5337=0,#REF!,0)</f>
        <v>#REF!</v>
      </c>
    </row>
    <row r="5338" spans="1:12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6"/>
      <c r="L5338" s="456" t="e">
        <f>IF(K5338=0,#REF!,0)</f>
        <v>#REF!</v>
      </c>
    </row>
    <row r="5339" spans="1:12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6"/>
      <c r="L5339" s="456" t="e">
        <f>IF(K5339=0,#REF!,0)</f>
        <v>#REF!</v>
      </c>
    </row>
    <row r="5340" spans="1:12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6"/>
      <c r="L5340" s="456" t="e">
        <f>IF(K5340=0,#REF!,0)</f>
        <v>#REF!</v>
      </c>
    </row>
    <row r="5341" spans="1:12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6"/>
      <c r="L5341" s="456" t="e">
        <f>IF(K5341=0,#REF!,0)</f>
        <v>#REF!</v>
      </c>
    </row>
    <row r="5342" spans="1:12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6"/>
      <c r="L5342" s="456" t="e">
        <f>IF(K5342=0,#REF!,0)</f>
        <v>#REF!</v>
      </c>
    </row>
    <row r="5343" spans="1:12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6"/>
      <c r="L5343" s="456" t="e">
        <f>IF(K5343=0,#REF!,0)</f>
        <v>#REF!</v>
      </c>
    </row>
    <row r="5344" spans="1:12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6"/>
      <c r="L5344" s="456" t="e">
        <f>IF(K5344=0,#REF!,0)</f>
        <v>#REF!</v>
      </c>
    </row>
    <row r="5345" spans="1:12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6"/>
      <c r="L5345" s="456" t="e">
        <f>IF(K5345=0,#REF!,0)</f>
        <v>#REF!</v>
      </c>
    </row>
    <row r="5346" spans="1:12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6"/>
      <c r="L5346" s="456" t="e">
        <f>IF(K5346=0,#REF!,0)</f>
        <v>#REF!</v>
      </c>
    </row>
    <row r="5347" spans="1:12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6"/>
      <c r="L5347" s="456" t="e">
        <f>IF(K5347=0,#REF!,0)</f>
        <v>#REF!</v>
      </c>
    </row>
    <row r="5348" spans="1:12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6"/>
      <c r="L5348" s="456" t="e">
        <f>IF(K5348=0,#REF!,0)</f>
        <v>#REF!</v>
      </c>
    </row>
    <row r="5349" spans="1:12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6"/>
      <c r="L5349" s="456" t="e">
        <f>IF(K5349=0,#REF!,0)</f>
        <v>#REF!</v>
      </c>
    </row>
    <row r="5350" spans="1:12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6"/>
      <c r="L5350" s="456" t="e">
        <f>IF(K5350=0,#REF!,0)</f>
        <v>#REF!</v>
      </c>
    </row>
    <row r="5351" spans="1:12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6"/>
      <c r="L5351" s="456" t="e">
        <f>IF(K5351=0,#REF!,0)</f>
        <v>#REF!</v>
      </c>
    </row>
    <row r="5352" spans="1:12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6"/>
      <c r="L5352" s="456" t="e">
        <f>IF(K5352=0,#REF!,0)</f>
        <v>#REF!</v>
      </c>
    </row>
    <row r="5353" spans="1:12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6"/>
      <c r="L5353" s="456" t="e">
        <f>IF(K5353=0,#REF!,0)</f>
        <v>#REF!</v>
      </c>
    </row>
    <row r="5354" spans="1:12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6"/>
      <c r="L5354" s="456" t="e">
        <f>IF(K5354=0,#REF!,0)</f>
        <v>#REF!</v>
      </c>
    </row>
    <row r="5355" spans="1:12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6"/>
      <c r="L5355" s="456" t="e">
        <f>IF(K5355=0,#REF!,0)</f>
        <v>#REF!</v>
      </c>
    </row>
    <row r="5356" spans="1:12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6"/>
      <c r="L5356" s="456" t="e">
        <f>IF(K5356=0,#REF!,0)</f>
        <v>#REF!</v>
      </c>
    </row>
    <row r="5357" spans="1:12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6"/>
      <c r="L5357" s="456" t="e">
        <f>IF(K5357=0,#REF!,0)</f>
        <v>#REF!</v>
      </c>
    </row>
    <row r="5358" spans="1:12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6"/>
      <c r="L5358" s="456" t="e">
        <f>IF(K5358=0,#REF!,0)</f>
        <v>#REF!</v>
      </c>
    </row>
    <row r="5359" spans="1:12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6"/>
      <c r="L5359" s="456" t="e">
        <f>IF(K5359=0,#REF!,0)</f>
        <v>#REF!</v>
      </c>
    </row>
    <row r="5360" spans="1:12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6"/>
      <c r="L5360" s="456" t="e">
        <f>IF(K5360=0,#REF!,0)</f>
        <v>#REF!</v>
      </c>
    </row>
    <row r="5361" spans="1:12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6"/>
      <c r="L5361" s="456" t="e">
        <f>IF(K5361=0,#REF!,0)</f>
        <v>#REF!</v>
      </c>
    </row>
    <row r="5362" spans="1:12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6"/>
      <c r="L5362" s="456" t="e">
        <f>IF(K5362=0,#REF!,0)</f>
        <v>#REF!</v>
      </c>
    </row>
    <row r="5363" spans="1:12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6"/>
      <c r="L5363" s="456" t="e">
        <f>IF(K5363=0,#REF!,0)</f>
        <v>#REF!</v>
      </c>
    </row>
    <row r="5364" spans="1:12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6"/>
      <c r="L5364" s="456" t="e">
        <f>IF(K5364=0,#REF!,0)</f>
        <v>#REF!</v>
      </c>
    </row>
    <row r="5365" spans="1:12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6"/>
      <c r="L5365" s="456" t="e">
        <f>IF(K5365=0,#REF!,0)</f>
        <v>#REF!</v>
      </c>
    </row>
    <row r="5366" spans="1:12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6"/>
      <c r="L5366" s="456" t="e">
        <f>IF(K5366=0,#REF!,0)</f>
        <v>#REF!</v>
      </c>
    </row>
    <row r="5367" spans="1:12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6"/>
      <c r="L5367" s="456" t="e">
        <f>IF(K5367=0,#REF!,0)</f>
        <v>#REF!</v>
      </c>
    </row>
    <row r="5368" spans="1:12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6"/>
      <c r="L5368" s="456" t="e">
        <f>IF(K5368=0,#REF!,0)</f>
        <v>#REF!</v>
      </c>
    </row>
    <row r="5369" spans="1:12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6"/>
      <c r="L5369" s="456" t="e">
        <f>IF(K5369=0,#REF!,0)</f>
        <v>#REF!</v>
      </c>
    </row>
    <row r="5370" spans="1:12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6"/>
      <c r="L5370" s="456" t="e">
        <f>IF(K5370=0,#REF!,0)</f>
        <v>#REF!</v>
      </c>
    </row>
    <row r="5371" spans="1:12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6"/>
      <c r="L5371" s="456" t="e">
        <f>IF(K5371=0,#REF!,0)</f>
        <v>#REF!</v>
      </c>
    </row>
    <row r="5372" spans="1:12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6"/>
      <c r="L5372" s="456" t="e">
        <f>IF(K5372=0,#REF!,0)</f>
        <v>#REF!</v>
      </c>
    </row>
    <row r="5373" spans="1:12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6"/>
      <c r="L5373" s="456" t="e">
        <f>IF(K5373=0,#REF!,0)</f>
        <v>#REF!</v>
      </c>
    </row>
    <row r="5374" spans="1:12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6"/>
      <c r="L5374" s="456" t="e">
        <f>IF(K5374=0,#REF!,0)</f>
        <v>#REF!</v>
      </c>
    </row>
    <row r="5375" spans="1:12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6"/>
      <c r="L5375" s="456" t="e">
        <f>IF(K5375=0,#REF!,0)</f>
        <v>#REF!</v>
      </c>
    </row>
    <row r="5376" spans="1:12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6"/>
      <c r="L5376" s="456" t="e">
        <f>IF(K5376=0,#REF!,0)</f>
        <v>#REF!</v>
      </c>
    </row>
    <row r="5377" spans="1:12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6"/>
      <c r="L5377" s="456" t="e">
        <f>IF(K5377=0,#REF!,0)</f>
        <v>#REF!</v>
      </c>
    </row>
    <row r="5378" spans="1:12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6"/>
      <c r="L5378" s="456" t="e">
        <f>IF(K5378=0,#REF!,0)</f>
        <v>#REF!</v>
      </c>
    </row>
    <row r="5379" spans="1:12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6"/>
      <c r="L5379" s="456" t="e">
        <f>IF(K5379=0,#REF!,0)</f>
        <v>#REF!</v>
      </c>
    </row>
    <row r="5380" spans="1:12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6"/>
      <c r="L5380" s="456" t="e">
        <f>IF(K5380=0,#REF!,0)</f>
        <v>#REF!</v>
      </c>
    </row>
    <row r="5381" spans="1:12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6"/>
      <c r="L5381" s="456" t="e">
        <f>IF(K5381=0,#REF!,0)</f>
        <v>#REF!</v>
      </c>
    </row>
    <row r="5382" spans="1:12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6"/>
      <c r="L5382" s="456" t="e">
        <f>IF(K5382=0,#REF!,0)</f>
        <v>#REF!</v>
      </c>
    </row>
    <row r="5383" spans="1:12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6"/>
      <c r="L5383" s="456" t="e">
        <f>IF(K5383=0,#REF!,0)</f>
        <v>#REF!</v>
      </c>
    </row>
    <row r="5384" spans="1:12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6"/>
      <c r="L5384" s="456" t="e">
        <f>IF(K5384=0,#REF!,0)</f>
        <v>#REF!</v>
      </c>
    </row>
    <row r="5385" spans="1:12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6"/>
      <c r="L5385" s="456" t="e">
        <f>IF(K5385=0,#REF!,0)</f>
        <v>#REF!</v>
      </c>
    </row>
    <row r="5386" spans="1:12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6"/>
      <c r="L5386" s="456" t="e">
        <f>IF(K5386=0,#REF!,0)</f>
        <v>#REF!</v>
      </c>
    </row>
    <row r="5387" spans="1:12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6"/>
      <c r="L5387" s="456" t="e">
        <f>IF(K5387=0,#REF!,0)</f>
        <v>#REF!</v>
      </c>
    </row>
    <row r="5388" spans="1:12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6"/>
      <c r="L5388" s="456" t="e">
        <f>IF(K5388=0,#REF!,0)</f>
        <v>#REF!</v>
      </c>
    </row>
    <row r="5389" spans="1:12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6"/>
      <c r="L5389" s="456" t="e">
        <f>IF(K5389=0,#REF!,0)</f>
        <v>#REF!</v>
      </c>
    </row>
    <row r="5390" spans="1:12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6"/>
      <c r="L5390" s="456" t="e">
        <f>IF(K5390=0,#REF!,0)</f>
        <v>#REF!</v>
      </c>
    </row>
    <row r="5391" spans="1:12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6"/>
      <c r="L5391" s="456" t="e">
        <f>IF(K5391=0,#REF!,0)</f>
        <v>#REF!</v>
      </c>
    </row>
    <row r="5392" spans="1:12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6"/>
      <c r="L5392" s="456" t="e">
        <f>IF(K5392=0,#REF!,0)</f>
        <v>#REF!</v>
      </c>
    </row>
    <row r="5393" spans="1:12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6"/>
      <c r="L5393" s="456" t="e">
        <f>IF(K5393=0,#REF!,0)</f>
        <v>#REF!</v>
      </c>
    </row>
    <row r="5394" spans="1:12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6"/>
      <c r="L5394" s="456" t="e">
        <f>IF(K5394=0,#REF!,0)</f>
        <v>#REF!</v>
      </c>
    </row>
    <row r="5395" spans="1:12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6"/>
      <c r="L5395" s="456" t="e">
        <f>IF(K5395=0,#REF!,0)</f>
        <v>#REF!</v>
      </c>
    </row>
    <row r="5396" spans="1:12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6"/>
      <c r="L5396" s="456" t="e">
        <f>IF(K5396=0,#REF!,0)</f>
        <v>#REF!</v>
      </c>
    </row>
    <row r="5397" spans="1:12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6"/>
      <c r="L5397" s="456" t="e">
        <f>IF(K5397=0,#REF!,0)</f>
        <v>#REF!</v>
      </c>
    </row>
    <row r="5398" spans="1:12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6"/>
      <c r="L5398" s="456" t="e">
        <f>IF(K5398=0,#REF!,0)</f>
        <v>#REF!</v>
      </c>
    </row>
    <row r="5399" spans="1:12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6"/>
      <c r="L5399" s="456" t="e">
        <f>IF(K5399=0,#REF!,0)</f>
        <v>#REF!</v>
      </c>
    </row>
    <row r="5400" spans="1:12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6"/>
      <c r="L5400" s="456" t="e">
        <f>IF(K5400=0,#REF!,0)</f>
        <v>#REF!</v>
      </c>
    </row>
    <row r="5401" spans="1:12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6"/>
      <c r="L5401" s="456" t="e">
        <f>IF(K5401=0,#REF!,0)</f>
        <v>#REF!</v>
      </c>
    </row>
    <row r="5402" spans="1:12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6"/>
      <c r="L5402" s="456" t="e">
        <f>IF(K5402=0,#REF!,0)</f>
        <v>#REF!</v>
      </c>
    </row>
    <row r="5403" spans="1:12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6"/>
      <c r="L5403" s="456" t="e">
        <f>IF(K5403=0,#REF!,0)</f>
        <v>#REF!</v>
      </c>
    </row>
    <row r="5404" spans="1:12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6"/>
      <c r="L5404" s="456" t="e">
        <f>IF(K5404=0,#REF!,0)</f>
        <v>#REF!</v>
      </c>
    </row>
    <row r="5405" spans="1:12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6"/>
      <c r="L5405" s="456" t="e">
        <f>IF(K5405=0,#REF!,0)</f>
        <v>#REF!</v>
      </c>
    </row>
    <row r="5406" spans="1:12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6"/>
      <c r="L5406" s="456" t="e">
        <f>IF(K5406=0,#REF!,0)</f>
        <v>#REF!</v>
      </c>
    </row>
    <row r="5407" spans="1:12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6"/>
      <c r="L5407" s="456" t="e">
        <f>IF(K5407=0,#REF!,0)</f>
        <v>#REF!</v>
      </c>
    </row>
    <row r="5408" spans="1:12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6"/>
      <c r="L5408" s="456" t="e">
        <f>IF(K5408=0,#REF!,0)</f>
        <v>#REF!</v>
      </c>
    </row>
    <row r="5409" spans="1:12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6"/>
      <c r="L5409" s="456" t="e">
        <f>IF(K5409=0,#REF!,0)</f>
        <v>#REF!</v>
      </c>
    </row>
    <row r="5410" spans="1:12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6"/>
      <c r="L5410" s="456" t="e">
        <f>IF(K5410=0,#REF!,0)</f>
        <v>#REF!</v>
      </c>
    </row>
    <row r="5411" spans="1:12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6"/>
      <c r="L5411" s="456" t="e">
        <f>IF(K5411=0,#REF!,0)</f>
        <v>#REF!</v>
      </c>
    </row>
    <row r="5412" spans="1:12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6"/>
      <c r="L5412" s="456" t="e">
        <f>IF(K5412=0,#REF!,0)</f>
        <v>#REF!</v>
      </c>
    </row>
    <row r="5413" spans="1:12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6"/>
      <c r="L5413" s="456" t="e">
        <f>IF(K5413=0,#REF!,0)</f>
        <v>#REF!</v>
      </c>
    </row>
    <row r="5414" spans="1:12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6"/>
      <c r="L5414" s="456" t="e">
        <f>IF(K5414=0,#REF!,0)</f>
        <v>#REF!</v>
      </c>
    </row>
    <row r="5415" spans="1:12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6"/>
      <c r="L5415" s="456" t="e">
        <f>IF(K5415=0,#REF!,0)</f>
        <v>#REF!</v>
      </c>
    </row>
    <row r="5416" spans="1:12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6"/>
      <c r="L5416" s="456" t="e">
        <f>IF(K5416=0,#REF!,0)</f>
        <v>#REF!</v>
      </c>
    </row>
    <row r="5417" spans="1:12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6"/>
      <c r="L5417" s="456" t="e">
        <f>IF(K5417=0,#REF!,0)</f>
        <v>#REF!</v>
      </c>
    </row>
    <row r="5418" spans="1:12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6"/>
      <c r="L5418" s="456" t="e">
        <f>IF(K5418=0,#REF!,0)</f>
        <v>#REF!</v>
      </c>
    </row>
    <row r="5419" spans="1:12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6"/>
      <c r="L5419" s="456" t="e">
        <f>IF(K5419=0,#REF!,0)</f>
        <v>#REF!</v>
      </c>
    </row>
    <row r="5420" spans="1:12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6"/>
      <c r="L5420" s="456" t="e">
        <f>IF(K5420=0,#REF!,0)</f>
        <v>#REF!</v>
      </c>
    </row>
    <row r="5421" spans="1:12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6"/>
      <c r="L5421" s="456" t="e">
        <f>IF(K5421=0,#REF!,0)</f>
        <v>#REF!</v>
      </c>
    </row>
    <row r="5422" spans="1:12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6"/>
      <c r="L5422" s="456" t="e">
        <f>IF(K5422=0,#REF!,0)</f>
        <v>#REF!</v>
      </c>
    </row>
    <row r="5423" spans="1:12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6"/>
      <c r="L5423" s="456" t="e">
        <f>IF(K5423=0,#REF!,0)</f>
        <v>#REF!</v>
      </c>
    </row>
    <row r="5424" spans="1:12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6"/>
      <c r="L5424" s="456" t="e">
        <f>IF(K5424=0,#REF!,0)</f>
        <v>#REF!</v>
      </c>
    </row>
    <row r="5425" spans="1:12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6"/>
      <c r="L5425" s="456" t="e">
        <f>IF(K5425=0,#REF!,0)</f>
        <v>#REF!</v>
      </c>
    </row>
    <row r="5426" spans="1:12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6"/>
      <c r="L5426" s="456" t="e">
        <f>IF(K5426=0,#REF!,0)</f>
        <v>#REF!</v>
      </c>
    </row>
    <row r="5427" spans="1:12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6"/>
      <c r="L5427" s="456" t="e">
        <f>IF(K5427=0,#REF!,0)</f>
        <v>#REF!</v>
      </c>
    </row>
    <row r="5428" spans="1:12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6"/>
      <c r="L5428" s="456" t="e">
        <f>IF(K5428=0,#REF!,0)</f>
        <v>#REF!</v>
      </c>
    </row>
    <row r="5429" spans="1:12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6"/>
      <c r="L5429" s="456" t="e">
        <f>IF(K5429=0,#REF!,0)</f>
        <v>#REF!</v>
      </c>
    </row>
    <row r="5430" spans="1:12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6"/>
      <c r="L5430" s="456" t="e">
        <f>IF(K5430=0,#REF!,0)</f>
        <v>#REF!</v>
      </c>
    </row>
    <row r="5431" spans="1:12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6"/>
      <c r="L5431" s="456" t="e">
        <f>IF(K5431=0,#REF!,0)</f>
        <v>#REF!</v>
      </c>
    </row>
    <row r="5432" spans="1:12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6"/>
      <c r="L5432" s="456" t="e">
        <f>IF(K5432=0,#REF!,0)</f>
        <v>#REF!</v>
      </c>
    </row>
    <row r="5433" spans="1:12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6"/>
      <c r="L5433" s="456" t="e">
        <f>IF(K5433=0,#REF!,0)</f>
        <v>#REF!</v>
      </c>
    </row>
    <row r="5434" spans="1:12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6"/>
      <c r="L5434" s="456" t="e">
        <f>IF(K5434=0,#REF!,0)</f>
        <v>#REF!</v>
      </c>
    </row>
    <row r="5435" spans="1:12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6"/>
      <c r="L5435" s="456" t="e">
        <f>IF(K5435=0,#REF!,0)</f>
        <v>#REF!</v>
      </c>
    </row>
    <row r="5436" spans="1:12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6"/>
      <c r="L5436" s="456" t="e">
        <f>IF(K5436=0,#REF!,0)</f>
        <v>#REF!</v>
      </c>
    </row>
    <row r="5437" spans="1:12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6"/>
      <c r="L5437" s="456" t="e">
        <f>IF(K5437=0,#REF!,0)</f>
        <v>#REF!</v>
      </c>
    </row>
    <row r="5438" spans="1:12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6"/>
      <c r="L5438" s="456" t="e">
        <f>IF(K5438=0,#REF!,0)</f>
        <v>#REF!</v>
      </c>
    </row>
    <row r="5439" spans="1:12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6"/>
      <c r="L5439" s="456" t="e">
        <f>IF(K5439=0,#REF!,0)</f>
        <v>#REF!</v>
      </c>
    </row>
    <row r="5440" spans="1:12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6"/>
      <c r="L5440" s="456" t="e">
        <f>IF(K5440=0,#REF!,0)</f>
        <v>#REF!</v>
      </c>
    </row>
    <row r="5441" spans="1:12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6"/>
      <c r="L5441" s="456" t="e">
        <f>IF(K5441=0,#REF!,0)</f>
        <v>#REF!</v>
      </c>
    </row>
    <row r="5442" spans="1:12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6"/>
      <c r="L5442" s="456" t="e">
        <f>IF(K5442=0,#REF!,0)</f>
        <v>#REF!</v>
      </c>
    </row>
    <row r="5443" spans="1:12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6"/>
      <c r="L5443" s="456" t="e">
        <f>IF(K5443=0,#REF!,0)</f>
        <v>#REF!</v>
      </c>
    </row>
    <row r="5444" spans="1:12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6"/>
      <c r="L5444" s="456" t="e">
        <f>IF(K5444=0,#REF!,0)</f>
        <v>#REF!</v>
      </c>
    </row>
    <row r="5445" spans="1:12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6"/>
      <c r="L5445" s="456" t="e">
        <f>IF(K5445=0,#REF!,0)</f>
        <v>#REF!</v>
      </c>
    </row>
    <row r="5446" spans="1:12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6"/>
      <c r="L5446" s="456" t="e">
        <f>IF(K5446=0,#REF!,0)</f>
        <v>#REF!</v>
      </c>
    </row>
    <row r="5447" spans="1:12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6"/>
      <c r="L5447" s="456" t="e">
        <f>IF(K5447=0,#REF!,0)</f>
        <v>#REF!</v>
      </c>
    </row>
    <row r="5448" spans="1:12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6"/>
      <c r="L5448" s="456" t="e">
        <f>IF(K5448=0,#REF!,0)</f>
        <v>#REF!</v>
      </c>
    </row>
    <row r="5449" spans="1:12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6"/>
      <c r="L5449" s="456" t="e">
        <f>IF(K5449=0,#REF!,0)</f>
        <v>#REF!</v>
      </c>
    </row>
    <row r="5450" spans="1:12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6"/>
      <c r="L5450" s="456" t="e">
        <f>IF(K5450=0,#REF!,0)</f>
        <v>#REF!</v>
      </c>
    </row>
    <row r="5451" spans="1:12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6"/>
      <c r="L5451" s="456" t="e">
        <f>IF(K5451=0,#REF!,0)</f>
        <v>#REF!</v>
      </c>
    </row>
    <row r="5452" spans="1:12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6"/>
      <c r="L5452" s="456" t="e">
        <f>IF(K5452=0,#REF!,0)</f>
        <v>#REF!</v>
      </c>
    </row>
    <row r="5453" spans="1:12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6"/>
      <c r="L5453" s="456" t="e">
        <f>IF(K5453=0,#REF!,0)</f>
        <v>#REF!</v>
      </c>
    </row>
    <row r="5454" spans="1:12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6"/>
      <c r="L5454" s="456" t="e">
        <f>IF(K5454=0,#REF!,0)</f>
        <v>#REF!</v>
      </c>
    </row>
    <row r="5455" spans="1:12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6"/>
      <c r="L5455" s="456" t="e">
        <f>IF(K5455=0,#REF!,0)</f>
        <v>#REF!</v>
      </c>
    </row>
    <row r="5456" spans="1:12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6"/>
      <c r="L5456" s="456" t="e">
        <f>IF(K5456=0,#REF!,0)</f>
        <v>#REF!</v>
      </c>
    </row>
    <row r="5457" spans="1:12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6"/>
      <c r="L5457" s="456" t="e">
        <f>IF(K5457=0,#REF!,0)</f>
        <v>#REF!</v>
      </c>
    </row>
    <row r="5458" spans="1:12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6"/>
      <c r="L5458" s="456" t="e">
        <f>IF(K5458=0,#REF!,0)</f>
        <v>#REF!</v>
      </c>
    </row>
    <row r="5459" spans="1:12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6"/>
      <c r="L5459" s="456" t="e">
        <f>IF(K5459=0,#REF!,0)</f>
        <v>#REF!</v>
      </c>
    </row>
    <row r="5460" spans="1:12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6"/>
      <c r="L5460" s="456" t="e">
        <f>IF(K5460=0,#REF!,0)</f>
        <v>#REF!</v>
      </c>
    </row>
    <row r="5461" spans="1:12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6"/>
      <c r="L5461" s="456" t="e">
        <f>IF(K5461=0,#REF!,0)</f>
        <v>#REF!</v>
      </c>
    </row>
    <row r="5462" spans="1:12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6"/>
      <c r="L5462" s="456" t="e">
        <f>IF(K5462=0,#REF!,0)</f>
        <v>#REF!</v>
      </c>
    </row>
    <row r="5463" spans="1:12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6"/>
      <c r="L5463" s="456" t="e">
        <f>IF(K5463=0,#REF!,0)</f>
        <v>#REF!</v>
      </c>
    </row>
    <row r="5464" spans="1:12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6"/>
      <c r="L5464" s="456" t="e">
        <f>IF(K5464=0,#REF!,0)</f>
        <v>#REF!</v>
      </c>
    </row>
    <row r="5465" spans="1:12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6"/>
      <c r="L5465" s="456" t="e">
        <f>IF(K5465=0,#REF!,0)</f>
        <v>#REF!</v>
      </c>
    </row>
    <row r="5466" spans="1:12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6"/>
      <c r="L5466" s="456" t="e">
        <f>IF(K5466=0,#REF!,0)</f>
        <v>#REF!</v>
      </c>
    </row>
    <row r="5467" spans="1:12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6"/>
      <c r="L5467" s="456" t="e">
        <f>IF(K5467=0,#REF!,0)</f>
        <v>#REF!</v>
      </c>
    </row>
    <row r="5468" spans="1:12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6"/>
      <c r="L5468" s="456" t="e">
        <f>IF(K5468=0,#REF!,0)</f>
        <v>#REF!</v>
      </c>
    </row>
    <row r="5469" spans="1:12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6"/>
      <c r="L5469" s="456" t="e">
        <f>IF(K5469=0,#REF!,0)</f>
        <v>#REF!</v>
      </c>
    </row>
    <row r="5470" spans="1:12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6"/>
      <c r="L5470" s="456" t="e">
        <f>IF(K5470=0,#REF!,0)</f>
        <v>#REF!</v>
      </c>
    </row>
    <row r="5471" spans="1:12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6"/>
      <c r="L5471" s="456" t="e">
        <f>IF(K5471=0,#REF!,0)</f>
        <v>#REF!</v>
      </c>
    </row>
    <row r="5472" spans="1:12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6"/>
      <c r="L5472" s="456" t="e">
        <f>IF(K5472=0,#REF!,0)</f>
        <v>#REF!</v>
      </c>
    </row>
    <row r="5473" spans="1:12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6"/>
      <c r="L5473" s="456" t="e">
        <f>IF(K5473=0,#REF!,0)</f>
        <v>#REF!</v>
      </c>
    </row>
    <row r="5474" spans="1:12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6"/>
      <c r="L5474" s="456" t="e">
        <f>IF(K5474=0,#REF!,0)</f>
        <v>#REF!</v>
      </c>
    </row>
    <row r="5475" spans="1:12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6"/>
      <c r="L5475" s="456" t="e">
        <f>IF(K5475=0,#REF!,0)</f>
        <v>#REF!</v>
      </c>
    </row>
    <row r="5476" spans="1:12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6"/>
      <c r="L5476" s="456" t="e">
        <f>IF(K5476=0,#REF!,0)</f>
        <v>#REF!</v>
      </c>
    </row>
    <row r="5477" spans="1:12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6"/>
      <c r="L5477" s="456" t="e">
        <f>IF(K5477=0,#REF!,0)</f>
        <v>#REF!</v>
      </c>
    </row>
    <row r="5478" spans="1:12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6"/>
      <c r="L5478" s="456" t="e">
        <f>IF(K5478=0,#REF!,0)</f>
        <v>#REF!</v>
      </c>
    </row>
    <row r="5479" spans="1:12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6"/>
      <c r="L5479" s="456" t="e">
        <f>IF(K5479=0,#REF!,0)</f>
        <v>#REF!</v>
      </c>
    </row>
    <row r="5480" spans="1:12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6"/>
      <c r="L5480" s="456" t="e">
        <f>IF(K5480=0,#REF!,0)</f>
        <v>#REF!</v>
      </c>
    </row>
    <row r="5481" spans="1:12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6"/>
      <c r="L5481" s="456" t="e">
        <f>IF(K5481=0,#REF!,0)</f>
        <v>#REF!</v>
      </c>
    </row>
    <row r="5482" spans="1:12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6"/>
      <c r="L5482" s="456" t="e">
        <f>IF(K5482=0,#REF!,0)</f>
        <v>#REF!</v>
      </c>
    </row>
    <row r="5483" spans="1:12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6"/>
      <c r="L5483" s="456" t="e">
        <f>IF(K5483=0,#REF!,0)</f>
        <v>#REF!</v>
      </c>
    </row>
    <row r="5484" spans="1:12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6"/>
      <c r="L5484" s="456" t="e">
        <f>IF(K5484=0,#REF!,0)</f>
        <v>#REF!</v>
      </c>
    </row>
    <row r="5485" spans="1:12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6"/>
      <c r="L5485" s="456" t="e">
        <f>IF(K5485=0,#REF!,0)</f>
        <v>#REF!</v>
      </c>
    </row>
    <row r="5486" spans="1:12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6"/>
      <c r="L5486" s="456" t="e">
        <f>IF(K5486=0,#REF!,0)</f>
        <v>#REF!</v>
      </c>
    </row>
    <row r="5487" spans="1:12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6"/>
      <c r="L5487" s="456" t="e">
        <f>IF(K5487=0,#REF!,0)</f>
        <v>#REF!</v>
      </c>
    </row>
    <row r="5488" spans="1:12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6"/>
      <c r="L5488" s="456" t="e">
        <f>IF(K5488=0,#REF!,0)</f>
        <v>#REF!</v>
      </c>
    </row>
    <row r="5489" spans="1:12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6"/>
      <c r="L5489" s="456" t="e">
        <f>IF(K5489=0,#REF!,0)</f>
        <v>#REF!</v>
      </c>
    </row>
    <row r="5490" spans="1:12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6"/>
      <c r="L5490" s="456" t="e">
        <f>IF(K5490=0,#REF!,0)</f>
        <v>#REF!</v>
      </c>
    </row>
    <row r="5491" spans="1:12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6"/>
      <c r="L5491" s="456" t="e">
        <f>IF(K5491=0,#REF!,0)</f>
        <v>#REF!</v>
      </c>
    </row>
    <row r="5492" spans="1:12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6"/>
      <c r="L5492" s="456" t="e">
        <f>IF(K5492=0,#REF!,0)</f>
        <v>#REF!</v>
      </c>
    </row>
    <row r="5493" spans="1:12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6"/>
      <c r="L5493" s="456" t="e">
        <f>IF(K5493=0,#REF!,0)</f>
        <v>#REF!</v>
      </c>
    </row>
    <row r="5494" spans="1:12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6"/>
      <c r="L5494" s="456" t="e">
        <f>IF(K5494=0,#REF!,0)</f>
        <v>#REF!</v>
      </c>
    </row>
    <row r="5495" spans="1:12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6"/>
      <c r="L5495" s="456" t="e">
        <f>IF(K5495=0,#REF!,0)</f>
        <v>#REF!</v>
      </c>
    </row>
    <row r="5496" spans="1:12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6"/>
      <c r="L5496" s="456" t="e">
        <f>IF(K5496=0,#REF!,0)</f>
        <v>#REF!</v>
      </c>
    </row>
    <row r="5497" spans="1:12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6"/>
      <c r="L5497" s="456" t="e">
        <f>IF(K5497=0,#REF!,0)</f>
        <v>#REF!</v>
      </c>
    </row>
    <row r="5498" spans="1:12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6"/>
      <c r="L5498" s="456" t="e">
        <f>IF(K5498=0,#REF!,0)</f>
        <v>#REF!</v>
      </c>
    </row>
    <row r="5499" spans="1:12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6"/>
      <c r="L5499" s="456" t="e">
        <f>IF(K5499=0,#REF!,0)</f>
        <v>#REF!</v>
      </c>
    </row>
    <row r="5500" spans="1:12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6"/>
      <c r="L5500" s="456" t="e">
        <f>IF(K5500=0,#REF!,0)</f>
        <v>#REF!</v>
      </c>
    </row>
    <row r="5501" spans="1:12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6"/>
      <c r="L5501" s="456" t="e">
        <f>IF(K5501=0,#REF!,0)</f>
        <v>#REF!</v>
      </c>
    </row>
    <row r="5502" spans="1:12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6"/>
      <c r="L5502" s="456" t="e">
        <f>IF(K5502=0,#REF!,0)</f>
        <v>#REF!</v>
      </c>
    </row>
    <row r="5503" spans="1:12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6"/>
      <c r="L5503" s="456" t="e">
        <f>IF(K5503=0,#REF!,0)</f>
        <v>#REF!</v>
      </c>
    </row>
    <row r="5504" spans="1:12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6"/>
      <c r="L5504" s="456" t="e">
        <f>IF(K5504=0,#REF!,0)</f>
        <v>#REF!</v>
      </c>
    </row>
    <row r="5505" spans="1:12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6"/>
      <c r="L5505" s="456" t="e">
        <f>IF(K5505=0,#REF!,0)</f>
        <v>#REF!</v>
      </c>
    </row>
    <row r="5506" spans="1:12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6"/>
      <c r="L5506" s="456" t="e">
        <f>IF(K5506=0,#REF!,0)</f>
        <v>#REF!</v>
      </c>
    </row>
    <row r="5507" spans="1:12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6"/>
      <c r="L5507" s="456" t="e">
        <f>IF(K5507=0,#REF!,0)</f>
        <v>#REF!</v>
      </c>
    </row>
    <row r="5508" spans="1:12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6"/>
      <c r="L5508" s="456" t="e">
        <f>IF(K5508=0,#REF!,0)</f>
        <v>#REF!</v>
      </c>
    </row>
    <row r="5509" spans="1:12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6"/>
      <c r="L5509" s="456" t="e">
        <f>IF(K5509=0,#REF!,0)</f>
        <v>#REF!</v>
      </c>
    </row>
    <row r="5510" spans="1:12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6"/>
      <c r="L5510" s="456" t="e">
        <f>IF(K5510=0,#REF!,0)</f>
        <v>#REF!</v>
      </c>
    </row>
    <row r="5511" spans="1:12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6"/>
      <c r="L5511" s="456" t="e">
        <f>IF(K5511=0,#REF!,0)</f>
        <v>#REF!</v>
      </c>
    </row>
    <row r="5512" spans="1:12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6"/>
      <c r="L5512" s="456" t="e">
        <f>IF(K5512=0,#REF!,0)</f>
        <v>#REF!</v>
      </c>
    </row>
    <row r="5513" spans="1:12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6"/>
      <c r="L5513" s="456" t="e">
        <f>IF(K5513=0,#REF!,0)</f>
        <v>#REF!</v>
      </c>
    </row>
    <row r="5514" spans="1:12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6"/>
      <c r="L5514" s="456" t="e">
        <f>IF(K5514=0,#REF!,0)</f>
        <v>#REF!</v>
      </c>
    </row>
    <row r="5515" spans="1:12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6"/>
      <c r="L5515" s="456" t="e">
        <f>IF(K5515=0,#REF!,0)</f>
        <v>#REF!</v>
      </c>
    </row>
    <row r="5516" spans="1:12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6"/>
      <c r="L5516" s="456" t="e">
        <f>IF(K5516=0,#REF!,0)</f>
        <v>#REF!</v>
      </c>
    </row>
    <row r="5517" spans="1:12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6"/>
      <c r="L5517" s="456" t="e">
        <f>IF(K5517=0,#REF!,0)</f>
        <v>#REF!</v>
      </c>
    </row>
    <row r="5518" spans="1:12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6"/>
      <c r="L5518" s="456" t="e">
        <f>IF(K5518=0,#REF!,0)</f>
        <v>#REF!</v>
      </c>
    </row>
    <row r="5519" spans="1:12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6"/>
      <c r="L5519" s="456" t="e">
        <f>IF(K5519=0,#REF!,0)</f>
        <v>#REF!</v>
      </c>
    </row>
    <row r="5520" spans="1:12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6"/>
      <c r="L5520" s="456" t="e">
        <f>IF(K5520=0,#REF!,0)</f>
        <v>#REF!</v>
      </c>
    </row>
    <row r="5521" spans="1:12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6"/>
      <c r="L5521" s="456" t="e">
        <f>IF(K5521=0,#REF!,0)</f>
        <v>#REF!</v>
      </c>
    </row>
    <row r="5522" spans="1:12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6"/>
      <c r="L5522" s="456" t="e">
        <f>IF(K5522=0,#REF!,0)</f>
        <v>#REF!</v>
      </c>
    </row>
    <row r="5523" spans="1:12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6"/>
      <c r="L5523" s="456" t="e">
        <f>IF(K5523=0,#REF!,0)</f>
        <v>#REF!</v>
      </c>
    </row>
    <row r="5524" spans="1:12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6"/>
      <c r="L5524" s="456" t="e">
        <f>IF(K5524=0,#REF!,0)</f>
        <v>#REF!</v>
      </c>
    </row>
    <row r="5525" spans="1:12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6"/>
      <c r="L5525" s="456" t="e">
        <f>IF(K5525=0,#REF!,0)</f>
        <v>#REF!</v>
      </c>
    </row>
    <row r="5526" spans="1:12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6"/>
      <c r="L5526" s="456" t="e">
        <f>IF(K5526=0,#REF!,0)</f>
        <v>#REF!</v>
      </c>
    </row>
    <row r="5527" spans="1:12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6"/>
      <c r="L5527" s="456" t="e">
        <f>IF(K5527=0,#REF!,0)</f>
        <v>#REF!</v>
      </c>
    </row>
    <row r="5528" spans="1:12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6"/>
      <c r="L5528" s="456" t="e">
        <f>IF(K5528=0,#REF!,0)</f>
        <v>#REF!</v>
      </c>
    </row>
    <row r="5529" spans="1:12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6"/>
      <c r="L5529" s="456" t="e">
        <f>IF(K5529=0,#REF!,0)</f>
        <v>#REF!</v>
      </c>
    </row>
    <row r="5530" spans="1:12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6"/>
      <c r="L5530" s="456" t="e">
        <f>IF(K5530=0,#REF!,0)</f>
        <v>#REF!</v>
      </c>
    </row>
    <row r="5531" spans="1:12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6"/>
      <c r="L5531" s="456" t="e">
        <f>IF(K5531=0,#REF!,0)</f>
        <v>#REF!</v>
      </c>
    </row>
    <row r="5532" spans="1:12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6"/>
      <c r="L5532" s="456" t="e">
        <f>IF(K5532=0,#REF!,0)</f>
        <v>#REF!</v>
      </c>
    </row>
    <row r="5533" spans="1:12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6"/>
      <c r="L5533" s="456" t="e">
        <f>IF(K5533=0,#REF!,0)</f>
        <v>#REF!</v>
      </c>
    </row>
    <row r="5534" spans="1:12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6"/>
      <c r="L5534" s="456" t="e">
        <f>IF(K5534=0,#REF!,0)</f>
        <v>#REF!</v>
      </c>
    </row>
    <row r="5535" spans="1:12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6"/>
      <c r="L5535" s="456" t="e">
        <f>IF(K5535=0,#REF!,0)</f>
        <v>#REF!</v>
      </c>
    </row>
    <row r="5536" spans="1:12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6"/>
      <c r="L5536" s="456" t="e">
        <f>IF(K5536=0,#REF!,0)</f>
        <v>#REF!</v>
      </c>
    </row>
    <row r="5537" spans="1:12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6"/>
      <c r="L5537" s="456" t="e">
        <f>IF(K5537=0,#REF!,0)</f>
        <v>#REF!</v>
      </c>
    </row>
    <row r="5538" spans="1:12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6"/>
      <c r="L5538" s="456" t="e">
        <f>IF(K5538=0,#REF!,0)</f>
        <v>#REF!</v>
      </c>
    </row>
    <row r="5539" spans="1:12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6"/>
      <c r="L5539" s="456" t="e">
        <f>IF(K5539=0,#REF!,0)</f>
        <v>#REF!</v>
      </c>
    </row>
    <row r="5540" spans="1:12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6"/>
      <c r="L5540" s="456" t="e">
        <f>IF(K5540=0,#REF!,0)</f>
        <v>#REF!</v>
      </c>
    </row>
    <row r="5541" spans="1:12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6"/>
      <c r="L5541" s="456" t="e">
        <f>IF(K5541=0,#REF!,0)</f>
        <v>#REF!</v>
      </c>
    </row>
    <row r="5542" spans="1:12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6"/>
      <c r="L5542" s="456" t="e">
        <f>IF(K5542=0,#REF!,0)</f>
        <v>#REF!</v>
      </c>
    </row>
    <row r="5543" spans="1:12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6"/>
      <c r="L5543" s="456" t="e">
        <f>IF(K5543=0,#REF!,0)</f>
        <v>#REF!</v>
      </c>
    </row>
    <row r="5544" spans="1:12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6"/>
      <c r="L5544" s="456" t="e">
        <f>IF(K5544=0,#REF!,0)</f>
        <v>#REF!</v>
      </c>
    </row>
    <row r="5545" spans="1:12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6"/>
      <c r="L5545" s="456" t="e">
        <f>IF(K5545=0,#REF!,0)</f>
        <v>#REF!</v>
      </c>
    </row>
    <row r="5546" spans="1:12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6"/>
      <c r="L5546" s="456" t="e">
        <f>IF(K5546=0,#REF!,0)</f>
        <v>#REF!</v>
      </c>
    </row>
    <row r="5547" spans="1:12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6"/>
      <c r="L5547" s="456" t="e">
        <f>IF(K5547=0,#REF!,0)</f>
        <v>#REF!</v>
      </c>
    </row>
    <row r="5548" spans="1:12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6"/>
      <c r="L5548" s="456" t="e">
        <f>IF(K5548=0,#REF!,0)</f>
        <v>#REF!</v>
      </c>
    </row>
    <row r="5549" spans="1:12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6"/>
      <c r="L5549" s="456" t="e">
        <f>IF(K5549=0,#REF!,0)</f>
        <v>#REF!</v>
      </c>
    </row>
    <row r="5550" spans="1:12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6"/>
      <c r="L5550" s="456" t="e">
        <f>IF(K5550=0,#REF!,0)</f>
        <v>#REF!</v>
      </c>
    </row>
    <row r="5551" spans="1:12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6"/>
      <c r="L5551" s="456" t="e">
        <f>IF(K5551=0,#REF!,0)</f>
        <v>#REF!</v>
      </c>
    </row>
    <row r="5552" spans="1:12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6"/>
      <c r="L5552" s="456" t="e">
        <f>IF(K5552=0,#REF!,0)</f>
        <v>#REF!</v>
      </c>
    </row>
    <row r="5553" spans="1:12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6"/>
      <c r="L5553" s="456" t="e">
        <f>IF(K5553=0,#REF!,0)</f>
        <v>#REF!</v>
      </c>
    </row>
    <row r="5554" spans="1:12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6"/>
      <c r="L5554" s="456" t="e">
        <f>IF(K5554=0,#REF!,0)</f>
        <v>#REF!</v>
      </c>
    </row>
    <row r="5555" spans="1:12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6"/>
      <c r="L5555" s="456" t="e">
        <f>IF(K5555=0,#REF!,0)</f>
        <v>#REF!</v>
      </c>
    </row>
    <row r="5556" spans="1:12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6"/>
      <c r="L5556" s="456" t="e">
        <f>IF(K5556=0,#REF!,0)</f>
        <v>#REF!</v>
      </c>
    </row>
    <row r="5557" spans="1:12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6"/>
      <c r="L5557" s="456" t="e">
        <f>IF(K5557=0,#REF!,0)</f>
        <v>#REF!</v>
      </c>
    </row>
    <row r="5558" spans="1:12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6"/>
      <c r="L5558" s="456" t="e">
        <f>IF(K5558=0,#REF!,0)</f>
        <v>#REF!</v>
      </c>
    </row>
    <row r="5559" spans="1:12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6"/>
      <c r="L5559" s="456" t="e">
        <f>IF(K5559=0,#REF!,0)</f>
        <v>#REF!</v>
      </c>
    </row>
    <row r="5560" spans="1:12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6"/>
      <c r="L5560" s="456" t="e">
        <f>IF(K5560=0,#REF!,0)</f>
        <v>#REF!</v>
      </c>
    </row>
    <row r="5561" spans="1:12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6"/>
      <c r="L5561" s="456" t="e">
        <f>IF(K5561=0,#REF!,0)</f>
        <v>#REF!</v>
      </c>
    </row>
    <row r="5562" spans="1:12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6"/>
      <c r="L5562" s="456" t="e">
        <f>IF(K5562=0,#REF!,0)</f>
        <v>#REF!</v>
      </c>
    </row>
    <row r="5563" spans="1:12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6"/>
      <c r="L5563" s="456" t="e">
        <f>IF(K5563=0,#REF!,0)</f>
        <v>#REF!</v>
      </c>
    </row>
    <row r="5564" spans="1:12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6"/>
      <c r="L5564" s="456" t="e">
        <f>IF(K5564=0,#REF!,0)</f>
        <v>#REF!</v>
      </c>
    </row>
    <row r="5565" spans="1:12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6"/>
      <c r="L5565" s="456" t="e">
        <f>IF(K5565=0,#REF!,0)</f>
        <v>#REF!</v>
      </c>
    </row>
    <row r="5566" spans="1:12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6"/>
      <c r="L5566" s="456" t="e">
        <f>IF(K5566=0,#REF!,0)</f>
        <v>#REF!</v>
      </c>
    </row>
    <row r="5567" spans="1:12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6"/>
      <c r="L5567" s="456" t="e">
        <f>IF(K5567=0,#REF!,0)</f>
        <v>#REF!</v>
      </c>
    </row>
    <row r="5568" spans="1:12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6"/>
      <c r="L5568" s="456" t="e">
        <f>IF(K5568=0,#REF!,0)</f>
        <v>#REF!</v>
      </c>
    </row>
    <row r="5569" spans="1:12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6"/>
      <c r="L5569" s="456" t="e">
        <f>IF(K5569=0,#REF!,0)</f>
        <v>#REF!</v>
      </c>
    </row>
    <row r="5570" spans="1:12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6"/>
      <c r="L5570" s="456" t="e">
        <f>IF(K5570=0,#REF!,0)</f>
        <v>#REF!</v>
      </c>
    </row>
    <row r="5571" spans="1:12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6"/>
      <c r="L5571" s="456" t="e">
        <f>IF(K5571=0,#REF!,0)</f>
        <v>#REF!</v>
      </c>
    </row>
    <row r="5572" spans="1:12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6"/>
      <c r="L5572" s="456" t="e">
        <f>IF(K5572=0,#REF!,0)</f>
        <v>#REF!</v>
      </c>
    </row>
    <row r="5573" spans="1:12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6"/>
      <c r="L5573" s="456" t="e">
        <f>IF(K5573=0,#REF!,0)</f>
        <v>#REF!</v>
      </c>
    </row>
    <row r="5574" spans="1:12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6"/>
      <c r="L5574" s="456" t="e">
        <f>IF(K5574=0,#REF!,0)</f>
        <v>#REF!</v>
      </c>
    </row>
    <row r="5575" spans="1:12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6"/>
      <c r="L5575" s="456" t="e">
        <f>IF(K5575=0,#REF!,0)</f>
        <v>#REF!</v>
      </c>
    </row>
    <row r="5576" spans="1:12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6"/>
      <c r="L5576" s="456" t="e">
        <f>IF(K5576=0,#REF!,0)</f>
        <v>#REF!</v>
      </c>
    </row>
    <row r="5577" spans="1:12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6"/>
      <c r="L5577" s="456" t="e">
        <f>IF(K5577=0,#REF!,0)</f>
        <v>#REF!</v>
      </c>
    </row>
    <row r="5578" spans="1:12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6"/>
      <c r="L5578" s="456" t="e">
        <f>IF(K5578=0,#REF!,0)</f>
        <v>#REF!</v>
      </c>
    </row>
    <row r="5579" spans="1:12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6"/>
      <c r="L5579" s="456" t="e">
        <f>IF(K5579=0,#REF!,0)</f>
        <v>#REF!</v>
      </c>
    </row>
    <row r="5580" spans="1:12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6"/>
      <c r="L5580" s="456" t="e">
        <f>IF(K5580=0,#REF!,0)</f>
        <v>#REF!</v>
      </c>
    </row>
    <row r="5581" spans="1:12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6"/>
      <c r="L5581" s="456" t="e">
        <f>IF(K5581=0,#REF!,0)</f>
        <v>#REF!</v>
      </c>
    </row>
    <row r="5582" spans="1:12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6"/>
      <c r="L5582" s="456" t="e">
        <f>IF(K5582=0,#REF!,0)</f>
        <v>#REF!</v>
      </c>
    </row>
    <row r="5583" spans="1:12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6"/>
      <c r="L5583" s="456" t="e">
        <f>IF(K5583=0,#REF!,0)</f>
        <v>#REF!</v>
      </c>
    </row>
    <row r="5584" spans="1:12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6"/>
      <c r="L5584" s="456" t="e">
        <f>IF(K5584=0,#REF!,0)</f>
        <v>#REF!</v>
      </c>
    </row>
    <row r="5585" spans="1:12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6"/>
      <c r="L5585" s="456" t="e">
        <f>IF(K5585=0,#REF!,0)</f>
        <v>#REF!</v>
      </c>
    </row>
    <row r="5586" spans="1:12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6"/>
      <c r="L5586" s="456" t="e">
        <f>IF(K5586=0,#REF!,0)</f>
        <v>#REF!</v>
      </c>
    </row>
    <row r="5587" spans="1:12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6"/>
      <c r="L5587" s="456" t="e">
        <f>IF(K5587=0,#REF!,0)</f>
        <v>#REF!</v>
      </c>
    </row>
    <row r="5588" spans="1:12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6"/>
      <c r="L5588" s="456" t="e">
        <f>IF(K5588=0,#REF!,0)</f>
        <v>#REF!</v>
      </c>
    </row>
    <row r="5589" spans="1:12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6"/>
      <c r="L5589" s="456" t="e">
        <f>IF(K5589=0,#REF!,0)</f>
        <v>#REF!</v>
      </c>
    </row>
    <row r="5590" spans="1:12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6"/>
      <c r="L5590" s="456" t="e">
        <f>IF(K5590=0,#REF!,0)</f>
        <v>#REF!</v>
      </c>
    </row>
    <row r="5591" spans="1:12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6"/>
      <c r="L5591" s="456" t="e">
        <f>IF(K5591=0,#REF!,0)</f>
        <v>#REF!</v>
      </c>
    </row>
    <row r="5592" spans="1:12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6"/>
      <c r="L5592" s="456" t="e">
        <f>IF(K5592=0,#REF!,0)</f>
        <v>#REF!</v>
      </c>
    </row>
    <row r="5593" spans="1:12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6"/>
      <c r="L5593" s="456" t="e">
        <f>IF(K5593=0,#REF!,0)</f>
        <v>#REF!</v>
      </c>
    </row>
    <row r="5594" spans="1:12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6"/>
      <c r="L5594" s="456" t="e">
        <f>IF(K5594=0,#REF!,0)</f>
        <v>#REF!</v>
      </c>
    </row>
    <row r="5595" spans="1:12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6"/>
      <c r="L5595" s="456" t="e">
        <f>IF(K5595=0,#REF!,0)</f>
        <v>#REF!</v>
      </c>
    </row>
    <row r="5596" spans="1:12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6"/>
      <c r="L5596" s="456" t="e">
        <f>IF(K5596=0,#REF!,0)</f>
        <v>#REF!</v>
      </c>
    </row>
    <row r="5597" spans="1:12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6"/>
      <c r="L5597" s="456" t="e">
        <f>IF(K5597=0,#REF!,0)</f>
        <v>#REF!</v>
      </c>
    </row>
    <row r="5598" spans="1:12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6"/>
      <c r="L5598" s="456" t="e">
        <f>IF(K5598=0,#REF!,0)</f>
        <v>#REF!</v>
      </c>
    </row>
    <row r="5599" spans="1:12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6"/>
      <c r="L5599" s="456" t="e">
        <f>IF(K5599=0,#REF!,0)</f>
        <v>#REF!</v>
      </c>
    </row>
    <row r="5600" spans="1:12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6"/>
      <c r="L5600" s="456" t="e">
        <f>IF(K5600=0,#REF!,0)</f>
        <v>#REF!</v>
      </c>
    </row>
    <row r="5601" spans="1:12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6"/>
      <c r="L5601" s="456" t="e">
        <f>IF(K5601=0,#REF!,0)</f>
        <v>#REF!</v>
      </c>
    </row>
    <row r="5602" spans="1:12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6"/>
      <c r="L5602" s="456" t="e">
        <f>IF(K5602=0,#REF!,0)</f>
        <v>#REF!</v>
      </c>
    </row>
    <row r="5603" spans="1:12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6"/>
      <c r="L5603" s="456" t="e">
        <f>IF(K5603=0,#REF!,0)</f>
        <v>#REF!</v>
      </c>
    </row>
    <row r="5604" spans="1:12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6"/>
      <c r="L5604" s="456" t="e">
        <f>IF(K5604=0,#REF!,0)</f>
        <v>#REF!</v>
      </c>
    </row>
    <row r="5605" spans="1:12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6"/>
      <c r="L5605" s="456" t="e">
        <f>IF(K5605=0,#REF!,0)</f>
        <v>#REF!</v>
      </c>
    </row>
    <row r="5606" spans="1:12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6"/>
      <c r="L5606" s="456" t="e">
        <f>IF(K5606=0,#REF!,0)</f>
        <v>#REF!</v>
      </c>
    </row>
    <row r="5607" spans="1:12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6"/>
      <c r="L5607" s="456" t="e">
        <f>IF(K5607=0,#REF!,0)</f>
        <v>#REF!</v>
      </c>
    </row>
    <row r="5608" spans="1:12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6"/>
      <c r="L5608" s="456" t="e">
        <f>IF(K5608=0,#REF!,0)</f>
        <v>#REF!</v>
      </c>
    </row>
    <row r="5609" spans="1:12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6"/>
      <c r="L5609" s="456" t="e">
        <f>IF(K5609=0,#REF!,0)</f>
        <v>#REF!</v>
      </c>
    </row>
    <row r="5610" spans="1:12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6"/>
      <c r="L5610" s="456" t="e">
        <f>IF(K5610=0,#REF!,0)</f>
        <v>#REF!</v>
      </c>
    </row>
    <row r="5611" spans="1:12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6"/>
      <c r="L5611" s="456" t="e">
        <f>IF(K5611=0,#REF!,0)</f>
        <v>#REF!</v>
      </c>
    </row>
    <row r="5612" spans="1:12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6"/>
      <c r="L5612" s="456" t="e">
        <f>IF(K5612=0,#REF!,0)</f>
        <v>#REF!</v>
      </c>
    </row>
    <row r="5613" spans="1:12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6"/>
      <c r="L5613" s="456" t="e">
        <f>IF(K5613=0,#REF!,0)</f>
        <v>#REF!</v>
      </c>
    </row>
    <row r="5614" spans="1:12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6"/>
      <c r="L5614" s="456" t="e">
        <f>IF(K5614=0,#REF!,0)</f>
        <v>#REF!</v>
      </c>
    </row>
    <row r="5615" spans="1:12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6"/>
      <c r="L5615" s="456" t="e">
        <f>IF(K5615=0,#REF!,0)</f>
        <v>#REF!</v>
      </c>
    </row>
    <row r="5616" spans="1:12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6"/>
      <c r="L5616" s="456" t="e">
        <f>IF(K5616=0,#REF!,0)</f>
        <v>#REF!</v>
      </c>
    </row>
    <row r="5617" spans="1:12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6"/>
      <c r="L5617" s="456" t="e">
        <f>IF(K5617=0,#REF!,0)</f>
        <v>#REF!</v>
      </c>
    </row>
    <row r="5618" spans="1:12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6"/>
      <c r="L5618" s="456" t="e">
        <f>IF(K5618=0,#REF!,0)</f>
        <v>#REF!</v>
      </c>
    </row>
    <row r="5619" spans="1:12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6"/>
      <c r="L5619" s="456" t="e">
        <f>IF(K5619=0,#REF!,0)</f>
        <v>#REF!</v>
      </c>
    </row>
    <row r="5620" spans="1:12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6"/>
      <c r="L5620" s="456" t="e">
        <f>IF(K5620=0,#REF!,0)</f>
        <v>#REF!</v>
      </c>
    </row>
    <row r="5621" spans="1:12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6"/>
      <c r="L5621" s="456" t="e">
        <f>IF(K5621=0,#REF!,0)</f>
        <v>#REF!</v>
      </c>
    </row>
    <row r="5622" spans="1:12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6"/>
      <c r="L5622" s="456" t="e">
        <f>IF(K5622=0,#REF!,0)</f>
        <v>#REF!</v>
      </c>
    </row>
    <row r="5623" spans="1:12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6"/>
      <c r="L5623" s="456" t="e">
        <f>IF(K5623=0,#REF!,0)</f>
        <v>#REF!</v>
      </c>
    </row>
    <row r="5624" spans="1:12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6"/>
      <c r="L5624" s="456" t="e">
        <f>IF(K5624=0,#REF!,0)</f>
        <v>#REF!</v>
      </c>
    </row>
    <row r="5625" spans="1:12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6"/>
      <c r="L5625" s="456" t="e">
        <f>IF(K5625=0,#REF!,0)</f>
        <v>#REF!</v>
      </c>
    </row>
    <row r="5626" spans="1:12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6"/>
      <c r="L5626" s="456" t="e">
        <f>IF(K5626=0,#REF!,0)</f>
        <v>#REF!</v>
      </c>
    </row>
    <row r="5627" spans="1:12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6"/>
      <c r="L5627" s="456" t="e">
        <f>IF(K5627=0,#REF!,0)</f>
        <v>#REF!</v>
      </c>
    </row>
    <row r="5628" spans="1:12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6"/>
      <c r="L5628" s="456" t="e">
        <f>IF(K5628=0,#REF!,0)</f>
        <v>#REF!</v>
      </c>
    </row>
    <row r="5629" spans="1:12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6"/>
      <c r="L5629" s="456" t="e">
        <f>IF(K5629=0,#REF!,0)</f>
        <v>#REF!</v>
      </c>
    </row>
    <row r="5630" spans="1:12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6"/>
      <c r="L5630" s="456" t="e">
        <f>IF(K5630=0,#REF!,0)</f>
        <v>#REF!</v>
      </c>
    </row>
    <row r="5631" spans="1:12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6"/>
      <c r="L5631" s="456" t="e">
        <f>IF(K5631=0,#REF!,0)</f>
        <v>#REF!</v>
      </c>
    </row>
    <row r="5632" spans="1:12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6"/>
      <c r="L5632" s="456" t="e">
        <f>IF(K5632=0,#REF!,0)</f>
        <v>#REF!</v>
      </c>
    </row>
    <row r="5633" spans="1:12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6"/>
      <c r="L5633" s="456" t="e">
        <f>IF(K5633=0,#REF!,0)</f>
        <v>#REF!</v>
      </c>
    </row>
    <row r="5634" spans="1:12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6"/>
      <c r="L5634" s="456" t="e">
        <f>IF(K5634=0,#REF!,0)</f>
        <v>#REF!</v>
      </c>
    </row>
    <row r="5635" spans="1:12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6"/>
      <c r="L5635" s="456" t="e">
        <f>IF(K5635=0,#REF!,0)</f>
        <v>#REF!</v>
      </c>
    </row>
    <row r="5636" spans="1:12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6"/>
      <c r="L5636" s="456" t="e">
        <f>IF(K5636=0,#REF!,0)</f>
        <v>#REF!</v>
      </c>
    </row>
    <row r="5637" spans="1:12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6"/>
      <c r="L5637" s="456" t="e">
        <f>IF(K5637=0,#REF!,0)</f>
        <v>#REF!</v>
      </c>
    </row>
    <row r="5638" spans="1:12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6"/>
      <c r="L5638" s="456" t="e">
        <f>IF(K5638=0,#REF!,0)</f>
        <v>#REF!</v>
      </c>
    </row>
    <row r="5639" spans="1:12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6"/>
      <c r="L5639" s="456" t="e">
        <f>IF(K5639=0,#REF!,0)</f>
        <v>#REF!</v>
      </c>
    </row>
    <row r="5640" spans="1:12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6"/>
      <c r="L5640" s="456" t="e">
        <f>IF(K5640=0,#REF!,0)</f>
        <v>#REF!</v>
      </c>
    </row>
    <row r="5641" spans="1:12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6"/>
      <c r="L5641" s="456" t="e">
        <f>IF(K5641=0,#REF!,0)</f>
        <v>#REF!</v>
      </c>
    </row>
    <row r="5642" spans="1:12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6"/>
      <c r="L5642" s="456" t="e">
        <f>IF(K5642=0,#REF!,0)</f>
        <v>#REF!</v>
      </c>
    </row>
    <row r="5643" spans="1:12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6"/>
      <c r="L5643" s="456" t="e">
        <f>IF(K5643=0,#REF!,0)</f>
        <v>#REF!</v>
      </c>
    </row>
    <row r="5644" spans="1:12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6"/>
      <c r="L5644" s="456" t="e">
        <f>IF(K5644=0,#REF!,0)</f>
        <v>#REF!</v>
      </c>
    </row>
    <row r="5645" spans="1:12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6"/>
      <c r="L5645" s="456" t="e">
        <f>IF(K5645=0,#REF!,0)</f>
        <v>#REF!</v>
      </c>
    </row>
    <row r="5646" spans="1:12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6"/>
      <c r="L5646" s="456" t="e">
        <f>IF(K5646=0,#REF!,0)</f>
        <v>#REF!</v>
      </c>
    </row>
    <row r="5647" spans="1:12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6"/>
      <c r="L5647" s="456" t="e">
        <f>IF(K5647=0,#REF!,0)</f>
        <v>#REF!</v>
      </c>
    </row>
    <row r="5648" spans="1:12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6"/>
      <c r="L5648" s="456" t="e">
        <f>IF(K5648=0,#REF!,0)</f>
        <v>#REF!</v>
      </c>
    </row>
    <row r="5649" spans="1:12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6"/>
      <c r="L5649" s="456" t="e">
        <f>IF(K5649=0,#REF!,0)</f>
        <v>#REF!</v>
      </c>
    </row>
    <row r="5650" spans="1:12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6"/>
      <c r="L5650" s="456" t="e">
        <f>IF(K5650=0,#REF!,0)</f>
        <v>#REF!</v>
      </c>
    </row>
    <row r="5651" spans="1:12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6"/>
      <c r="L5651" s="456" t="e">
        <f>IF(K5651=0,#REF!,0)</f>
        <v>#REF!</v>
      </c>
    </row>
    <row r="5652" spans="1:12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6"/>
      <c r="L5652" s="456" t="e">
        <f>IF(K5652=0,#REF!,0)</f>
        <v>#REF!</v>
      </c>
    </row>
    <row r="5653" spans="1:12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6"/>
      <c r="L5653" s="456" t="e">
        <f>IF(K5653=0,#REF!,0)</f>
        <v>#REF!</v>
      </c>
    </row>
    <row r="5654" spans="1:12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6"/>
      <c r="L5654" s="456" t="e">
        <f>IF(K5654=0,#REF!,0)</f>
        <v>#REF!</v>
      </c>
    </row>
    <row r="5655" spans="1:12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6"/>
      <c r="L5655" s="456" t="e">
        <f>IF(K5655=0,#REF!,0)</f>
        <v>#REF!</v>
      </c>
    </row>
    <row r="5656" spans="1:12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6"/>
      <c r="L5656" s="456" t="e">
        <f>IF(K5656=0,#REF!,0)</f>
        <v>#REF!</v>
      </c>
    </row>
    <row r="5657" spans="1:12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6"/>
      <c r="L5657" s="456" t="e">
        <f>IF(K5657=0,#REF!,0)</f>
        <v>#REF!</v>
      </c>
    </row>
    <row r="5658" spans="1:12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6"/>
      <c r="L5658" s="456" t="e">
        <f>IF(K5658=0,#REF!,0)</f>
        <v>#REF!</v>
      </c>
    </row>
    <row r="5659" spans="1:12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6"/>
      <c r="L5659" s="456" t="e">
        <f>IF(K5659=0,#REF!,0)</f>
        <v>#REF!</v>
      </c>
    </row>
    <row r="5660" spans="1:12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6"/>
      <c r="L5660" s="456" t="e">
        <f>IF(K5660=0,#REF!,0)</f>
        <v>#REF!</v>
      </c>
    </row>
    <row r="5661" spans="1:12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6"/>
      <c r="L5661" s="456" t="e">
        <f>IF(K5661=0,#REF!,0)</f>
        <v>#REF!</v>
      </c>
    </row>
    <row r="5662" spans="1:12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6"/>
      <c r="L5662" s="456" t="e">
        <f>IF(K5662=0,#REF!,0)</f>
        <v>#REF!</v>
      </c>
    </row>
    <row r="5663" spans="1:12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6"/>
      <c r="L5663" s="456" t="e">
        <f>IF(K5663=0,#REF!,0)</f>
        <v>#REF!</v>
      </c>
    </row>
    <row r="5664" spans="1:12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6"/>
      <c r="L5664" s="456" t="e">
        <f>IF(K5664=0,#REF!,0)</f>
        <v>#REF!</v>
      </c>
    </row>
    <row r="5665" spans="1:12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6"/>
      <c r="L5665" s="456" t="e">
        <f>IF(K5665=0,#REF!,0)</f>
        <v>#REF!</v>
      </c>
    </row>
    <row r="5666" spans="1:12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6"/>
      <c r="L5666" s="456" t="e">
        <f>IF(K5666=0,#REF!,0)</f>
        <v>#REF!</v>
      </c>
    </row>
    <row r="5667" spans="1:12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6"/>
      <c r="L5667" s="456" t="e">
        <f>IF(K5667=0,#REF!,0)</f>
        <v>#REF!</v>
      </c>
    </row>
    <row r="5668" spans="1:12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6"/>
      <c r="L5668" s="456" t="e">
        <f>IF(K5668=0,#REF!,0)</f>
        <v>#REF!</v>
      </c>
    </row>
    <row r="5669" spans="1:12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6"/>
      <c r="L5669" s="456" t="e">
        <f>IF(K5669=0,#REF!,0)</f>
        <v>#REF!</v>
      </c>
    </row>
    <row r="5670" spans="1:12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6"/>
      <c r="L5670" s="456" t="e">
        <f>IF(K5670=0,#REF!,0)</f>
        <v>#REF!</v>
      </c>
    </row>
    <row r="5671" spans="1:12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6"/>
      <c r="L5671" s="456" t="e">
        <f>IF(K5671=0,#REF!,0)</f>
        <v>#REF!</v>
      </c>
    </row>
    <row r="5672" spans="1:12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6"/>
      <c r="L5672" s="456" t="e">
        <f>IF(K5672=0,#REF!,0)</f>
        <v>#REF!</v>
      </c>
    </row>
    <row r="5673" spans="1:12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6"/>
      <c r="L5673" s="456" t="e">
        <f>IF(K5673=0,#REF!,0)</f>
        <v>#REF!</v>
      </c>
    </row>
    <row r="5674" spans="1:12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6"/>
      <c r="L5674" s="456" t="e">
        <f>IF(K5674=0,#REF!,0)</f>
        <v>#REF!</v>
      </c>
    </row>
    <row r="5675" spans="1:12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6"/>
      <c r="L5675" s="456" t="e">
        <f>IF(K5675=0,#REF!,0)</f>
        <v>#REF!</v>
      </c>
    </row>
    <row r="5676" spans="1:12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6"/>
      <c r="L5676" s="456" t="e">
        <f>IF(K5676=0,#REF!,0)</f>
        <v>#REF!</v>
      </c>
    </row>
    <row r="5677" spans="1:12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6"/>
      <c r="L5677" s="456" t="e">
        <f>IF(K5677=0,#REF!,0)</f>
        <v>#REF!</v>
      </c>
    </row>
    <row r="5678" spans="1:12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6"/>
      <c r="L5678" s="456" t="e">
        <f>IF(K5678=0,#REF!,0)</f>
        <v>#REF!</v>
      </c>
    </row>
    <row r="5679" spans="1:12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6"/>
      <c r="L5679" s="456" t="e">
        <f>IF(K5679=0,#REF!,0)</f>
        <v>#REF!</v>
      </c>
    </row>
    <row r="5680" spans="1:12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6"/>
      <c r="L5680" s="456" t="e">
        <f>IF(K5680=0,#REF!,0)</f>
        <v>#REF!</v>
      </c>
    </row>
    <row r="5681" spans="1:12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6"/>
      <c r="L5681" s="456" t="e">
        <f>IF(K5681=0,#REF!,0)</f>
        <v>#REF!</v>
      </c>
    </row>
    <row r="5682" spans="1:12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6"/>
      <c r="L5682" s="456" t="e">
        <f>IF(K5682=0,#REF!,0)</f>
        <v>#REF!</v>
      </c>
    </row>
    <row r="5683" spans="1:12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6"/>
      <c r="L5683" s="456" t="e">
        <f>IF(K5683=0,#REF!,0)</f>
        <v>#REF!</v>
      </c>
    </row>
    <row r="5684" spans="1:12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6"/>
      <c r="L5684" s="456" t="e">
        <f>IF(K5684=0,#REF!,0)</f>
        <v>#REF!</v>
      </c>
    </row>
    <row r="5685" spans="1:12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6"/>
      <c r="L5685" s="456" t="e">
        <f>IF(K5685=0,#REF!,0)</f>
        <v>#REF!</v>
      </c>
    </row>
    <row r="5686" spans="1:12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6"/>
      <c r="L5686" s="456" t="e">
        <f>IF(K5686=0,#REF!,0)</f>
        <v>#REF!</v>
      </c>
    </row>
    <row r="5687" spans="1:12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6"/>
      <c r="L5687" s="456" t="e">
        <f>IF(K5687=0,#REF!,0)</f>
        <v>#REF!</v>
      </c>
    </row>
    <row r="5688" spans="1:12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6"/>
      <c r="L5688" s="456" t="e">
        <f>IF(K5688=0,#REF!,0)</f>
        <v>#REF!</v>
      </c>
    </row>
    <row r="5689" spans="1:12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6"/>
      <c r="L5689" s="456" t="e">
        <f>IF(K5689=0,#REF!,0)</f>
        <v>#REF!</v>
      </c>
    </row>
    <row r="5690" spans="1:12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6"/>
      <c r="L5690" s="456" t="e">
        <f>IF(K5690=0,#REF!,0)</f>
        <v>#REF!</v>
      </c>
    </row>
    <row r="5691" spans="1:12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6"/>
      <c r="L5691" s="456" t="e">
        <f>IF(K5691=0,#REF!,0)</f>
        <v>#REF!</v>
      </c>
    </row>
    <row r="5692" spans="1:12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6"/>
      <c r="L5692" s="456" t="e">
        <f>IF(K5692=0,#REF!,0)</f>
        <v>#REF!</v>
      </c>
    </row>
    <row r="5693" spans="1:12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6"/>
      <c r="L5693" s="456" t="e">
        <f>IF(K5693=0,#REF!,0)</f>
        <v>#REF!</v>
      </c>
    </row>
    <row r="5694" spans="1:12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6"/>
      <c r="L5694" s="456" t="e">
        <f>IF(K5694=0,#REF!,0)</f>
        <v>#REF!</v>
      </c>
    </row>
    <row r="5695" spans="1:12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6"/>
      <c r="L5695" s="456" t="e">
        <f>IF(K5695=0,#REF!,0)</f>
        <v>#REF!</v>
      </c>
    </row>
    <row r="5696" spans="1:12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6"/>
      <c r="L5696" s="456" t="e">
        <f>IF(K5696=0,#REF!,0)</f>
        <v>#REF!</v>
      </c>
    </row>
    <row r="5697" spans="1:12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6"/>
      <c r="L5697" s="456" t="e">
        <f>IF(K5697=0,#REF!,0)</f>
        <v>#REF!</v>
      </c>
    </row>
    <row r="5698" spans="1:12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6"/>
      <c r="L5698" s="456" t="e">
        <f>IF(K5698=0,#REF!,0)</f>
        <v>#REF!</v>
      </c>
    </row>
    <row r="5699" spans="1:12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6"/>
      <c r="L5699" s="456" t="e">
        <f>IF(K5699=0,#REF!,0)</f>
        <v>#REF!</v>
      </c>
    </row>
    <row r="5700" spans="1:12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6">
        <v>3667.3904701084739</v>
      </c>
      <c r="L5700" s="456">
        <f>IF(K5700=0,#REF!,0)</f>
        <v>0</v>
      </c>
    </row>
    <row r="5701" spans="1:12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6">
        <v>7539.2658130743566</v>
      </c>
      <c r="L5701" s="456">
        <f>IF(K5701=0,#REF!,0)</f>
        <v>0</v>
      </c>
    </row>
    <row r="5702" spans="1:12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6">
        <v>25502.287127043539</v>
      </c>
      <c r="L5702" s="456">
        <f>IF(K5702=0,#REF!,0)</f>
        <v>0</v>
      </c>
    </row>
    <row r="5703" spans="1:12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6">
        <v>35377.309765738471</v>
      </c>
      <c r="L5703" s="456">
        <f>IF(K5703=0,#REF!,0)</f>
        <v>0</v>
      </c>
    </row>
    <row r="5704" spans="1:12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6">
        <v>20065.957390376487</v>
      </c>
      <c r="L5704" s="456">
        <f>IF(K5704=0,#REF!,0)</f>
        <v>0</v>
      </c>
    </row>
    <row r="5705" spans="1:12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6">
        <v>22467.07048126305</v>
      </c>
      <c r="L5705" s="456">
        <f>IF(K5705=0,#REF!,0)</f>
        <v>0</v>
      </c>
    </row>
    <row r="5706" spans="1:12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6">
        <v>8352.1322619525799</v>
      </c>
      <c r="L5706" s="456">
        <f>IF(K5706=0,#REF!,0)</f>
        <v>0</v>
      </c>
    </row>
    <row r="5707" spans="1:12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6"/>
      <c r="L5707" s="456" t="e">
        <f>IF(K5707=0,#REF!,0)</f>
        <v>#REF!</v>
      </c>
    </row>
    <row r="5708" spans="1:12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6"/>
      <c r="L5708" s="456" t="e">
        <f>IF(K5708=0,#REF!,0)</f>
        <v>#REF!</v>
      </c>
    </row>
    <row r="5709" spans="1:12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6"/>
      <c r="L5709" s="456" t="e">
        <f>IF(K5709=0,#REF!,0)</f>
        <v>#REF!</v>
      </c>
    </row>
    <row r="5710" spans="1:12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6"/>
      <c r="L5710" s="456" t="e">
        <f>IF(K5710=0,#REF!,0)</f>
        <v>#REF!</v>
      </c>
    </row>
    <row r="5711" spans="1:12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6"/>
      <c r="L5711" s="456" t="e">
        <f>IF(K5711=0,#REF!,0)</f>
        <v>#REF!</v>
      </c>
    </row>
    <row r="5712" spans="1:12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6"/>
      <c r="L5712" s="456" t="e">
        <f>IF(K5712=0,#REF!,0)</f>
        <v>#REF!</v>
      </c>
    </row>
    <row r="5713" spans="1:12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6"/>
      <c r="L5713" s="456" t="e">
        <f>IF(K5713=0,#REF!,0)</f>
        <v>#REF!</v>
      </c>
    </row>
    <row r="5714" spans="1:12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6"/>
      <c r="L5714" s="456" t="e">
        <f>IF(K5714=0,#REF!,0)</f>
        <v>#REF!</v>
      </c>
    </row>
    <row r="5715" spans="1:12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6"/>
      <c r="L5715" s="456" t="e">
        <f>IF(K5715=0,#REF!,0)</f>
        <v>#REF!</v>
      </c>
    </row>
    <row r="5716" spans="1:12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6"/>
      <c r="L5716" s="456" t="e">
        <f>IF(K5716=0,#REF!,0)</f>
        <v>#REF!</v>
      </c>
    </row>
    <row r="5717" spans="1:12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6"/>
      <c r="L5717" s="456" t="e">
        <f>IF(K5717=0,#REF!,0)</f>
        <v>#REF!</v>
      </c>
    </row>
    <row r="5718" spans="1:12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6"/>
      <c r="L5718" s="456" t="e">
        <f>IF(K5718=0,#REF!,0)</f>
        <v>#REF!</v>
      </c>
    </row>
    <row r="5719" spans="1:12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6"/>
      <c r="L5719" s="456" t="e">
        <f>IF(K5719=0,#REF!,0)</f>
        <v>#REF!</v>
      </c>
    </row>
    <row r="5720" spans="1:12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6"/>
      <c r="L5720" s="456" t="e">
        <f>IF(K5720=0,#REF!,0)</f>
        <v>#REF!</v>
      </c>
    </row>
    <row r="5721" spans="1:12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6"/>
      <c r="L5721" s="456" t="e">
        <f>IF(K5721=0,#REF!,0)</f>
        <v>#REF!</v>
      </c>
    </row>
    <row r="5722" spans="1:12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6"/>
      <c r="L5722" s="456" t="e">
        <f>IF(K5722=0,#REF!,0)</f>
        <v>#REF!</v>
      </c>
    </row>
    <row r="5723" spans="1:12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6"/>
      <c r="L5723" s="456" t="e">
        <f>IF(K5723=0,#REF!,0)</f>
        <v>#REF!</v>
      </c>
    </row>
    <row r="5724" spans="1:12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6"/>
      <c r="L5724" s="456" t="e">
        <f>IF(K5724=0,#REF!,0)</f>
        <v>#REF!</v>
      </c>
    </row>
    <row r="5725" spans="1:12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6">
        <v>14975.950450597285</v>
      </c>
      <c r="L5725" s="456">
        <f>IF(K5725=0,#REF!,0)</f>
        <v>0</v>
      </c>
    </row>
    <row r="5726" spans="1:12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6">
        <v>22616.99103471572</v>
      </c>
      <c r="L5726" s="456">
        <f>IF(K5726=0,#REF!,0)</f>
        <v>0</v>
      </c>
    </row>
    <row r="5727" spans="1:12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6">
        <v>4495.7363189615871</v>
      </c>
      <c r="L5727" s="456">
        <f>IF(K5727=0,#REF!,0)</f>
        <v>0</v>
      </c>
    </row>
    <row r="5728" spans="1:12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6">
        <v>23532.295543668191</v>
      </c>
      <c r="L5728" s="456">
        <f>IF(K5728=0,#REF!,0)</f>
        <v>0</v>
      </c>
    </row>
    <row r="5729" spans="1:12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6">
        <v>5788.1774903893702</v>
      </c>
      <c r="L5729" s="456">
        <f>IF(K5729=0,#REF!,0)</f>
        <v>0</v>
      </c>
    </row>
    <row r="5730" spans="1:12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6"/>
      <c r="L5730" s="456" t="e">
        <f>IF(K5730=0,#REF!,0)</f>
        <v>#REF!</v>
      </c>
    </row>
    <row r="5731" spans="1:12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6"/>
      <c r="L5731" s="456" t="e">
        <f>IF(K5731=0,#REF!,0)</f>
        <v>#REF!</v>
      </c>
    </row>
    <row r="5732" spans="1:12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6"/>
      <c r="L5732" s="456" t="e">
        <f>IF(K5732=0,#REF!,0)</f>
        <v>#REF!</v>
      </c>
    </row>
    <row r="5733" spans="1:12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6"/>
      <c r="L5733" s="456" t="e">
        <f>IF(K5733=0,#REF!,0)</f>
        <v>#REF!</v>
      </c>
    </row>
    <row r="5734" spans="1:12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6"/>
      <c r="L5734" s="456" t="e">
        <f>IF(K5734=0,#REF!,0)</f>
        <v>#REF!</v>
      </c>
    </row>
    <row r="5735" spans="1:12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6"/>
      <c r="L5735" s="456" t="e">
        <f>IF(K5735=0,#REF!,0)</f>
        <v>#REF!</v>
      </c>
    </row>
    <row r="5736" spans="1:12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6"/>
      <c r="L5736" s="456" t="e">
        <f>IF(K5736=0,#REF!,0)</f>
        <v>#REF!</v>
      </c>
    </row>
    <row r="5737" spans="1:12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6"/>
      <c r="L5737" s="456" t="e">
        <f>IF(K5737=0,#REF!,0)</f>
        <v>#REF!</v>
      </c>
    </row>
    <row r="5738" spans="1:12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6"/>
      <c r="L5738" s="456" t="e">
        <f>IF(K5738=0,#REF!,0)</f>
        <v>#REF!</v>
      </c>
    </row>
    <row r="5739" spans="1:12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6"/>
      <c r="L5739" s="456" t="e">
        <f>IF(K5739=0,#REF!,0)</f>
        <v>#REF!</v>
      </c>
    </row>
    <row r="5740" spans="1:12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6"/>
      <c r="L5740" s="456" t="e">
        <f>IF(K5740=0,#REF!,0)</f>
        <v>#REF!</v>
      </c>
    </row>
    <row r="5741" spans="1:12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6"/>
      <c r="L5741" s="456" t="e">
        <f>IF(K5741=0,#REF!,0)</f>
        <v>#REF!</v>
      </c>
    </row>
    <row r="5742" spans="1:12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6"/>
      <c r="L5742" s="456" t="e">
        <f>IF(K5742=0,#REF!,0)</f>
        <v>#REF!</v>
      </c>
    </row>
    <row r="5743" spans="1:12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6"/>
      <c r="L5743" s="456" t="e">
        <f>IF(K5743=0,#REF!,0)</f>
        <v>#REF!</v>
      </c>
    </row>
    <row r="5744" spans="1:12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6"/>
      <c r="L5744" s="456" t="e">
        <f>IF(K5744=0,#REF!,0)</f>
        <v>#REF!</v>
      </c>
    </row>
    <row r="5745" spans="1:12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6"/>
      <c r="L5745" s="456" t="e">
        <f>IF(K5745=0,#REF!,0)</f>
        <v>#REF!</v>
      </c>
    </row>
    <row r="5746" spans="1:12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6"/>
      <c r="L5746" s="456" t="e">
        <f>IF(K5746=0,#REF!,0)</f>
        <v>#REF!</v>
      </c>
    </row>
    <row r="5747" spans="1:12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6"/>
      <c r="L5747" s="456" t="e">
        <f>IF(K5747=0,#REF!,0)</f>
        <v>#REF!</v>
      </c>
    </row>
    <row r="5748" spans="1:12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6"/>
      <c r="L5748" s="456" t="e">
        <f>IF(K5748=0,#REF!,0)</f>
        <v>#REF!</v>
      </c>
    </row>
    <row r="5749" spans="1:12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6"/>
      <c r="L5749" s="456" t="e">
        <f>IF(K5749=0,#REF!,0)</f>
        <v>#REF!</v>
      </c>
    </row>
    <row r="5750" spans="1:12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6"/>
      <c r="L5750" s="456" t="e">
        <f>IF(K5750=0,#REF!,0)</f>
        <v>#REF!</v>
      </c>
    </row>
    <row r="5751" spans="1:12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6"/>
      <c r="L5751" s="456" t="e">
        <f>IF(K5751=0,#REF!,0)</f>
        <v>#REF!</v>
      </c>
    </row>
    <row r="5752" spans="1:12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6"/>
      <c r="L5752" s="456" t="e">
        <f>IF(K5752=0,#REF!,0)</f>
        <v>#REF!</v>
      </c>
    </row>
    <row r="5753" spans="1:12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6"/>
      <c r="L5753" s="456" t="e">
        <f>IF(K5753=0,#REF!,0)</f>
        <v>#REF!</v>
      </c>
    </row>
    <row r="5754" spans="1:12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6"/>
      <c r="L5754" s="456" t="e">
        <f>IF(K5754=0,#REF!,0)</f>
        <v>#REF!</v>
      </c>
    </row>
    <row r="5755" spans="1:12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6"/>
      <c r="L5755" s="456" t="e">
        <f>IF(K5755=0,#REF!,0)</f>
        <v>#REF!</v>
      </c>
    </row>
    <row r="5756" spans="1:12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6"/>
      <c r="L5756" s="456" t="e">
        <f>IF(K5756=0,#REF!,0)</f>
        <v>#REF!</v>
      </c>
    </row>
    <row r="5757" spans="1:12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6"/>
      <c r="L5757" s="456" t="e">
        <f>IF(K5757=0,#REF!,0)</f>
        <v>#REF!</v>
      </c>
    </row>
    <row r="5758" spans="1:12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6"/>
      <c r="L5758" s="456" t="e">
        <f>IF(K5758=0,#REF!,0)</f>
        <v>#REF!</v>
      </c>
    </row>
    <row r="5759" spans="1:12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6"/>
      <c r="L5759" s="456" t="e">
        <f>IF(K5759=0,#REF!,0)</f>
        <v>#REF!</v>
      </c>
    </row>
    <row r="5760" spans="1:12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6"/>
      <c r="L5760" s="456" t="e">
        <f>IF(K5760=0,#REF!,0)</f>
        <v>#REF!</v>
      </c>
    </row>
    <row r="5761" spans="1:12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6"/>
      <c r="L5761" s="456" t="e">
        <f>IF(K5761=0,#REF!,0)</f>
        <v>#REF!</v>
      </c>
    </row>
    <row r="5762" spans="1:12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6"/>
      <c r="L5762" s="456" t="e">
        <f>IF(K5762=0,#REF!,0)</f>
        <v>#REF!</v>
      </c>
    </row>
    <row r="5763" spans="1:12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6"/>
      <c r="L5763" s="456" t="e">
        <f>IF(K5763=0,#REF!,0)</f>
        <v>#REF!</v>
      </c>
    </row>
    <row r="5764" spans="1:12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6"/>
      <c r="L5764" s="456" t="e">
        <f>IF(K5764=0,#REF!,0)</f>
        <v>#REF!</v>
      </c>
    </row>
    <row r="5765" spans="1:12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6"/>
      <c r="L5765" s="456" t="e">
        <f>IF(K5765=0,#REF!,0)</f>
        <v>#REF!</v>
      </c>
    </row>
    <row r="5766" spans="1:12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6"/>
      <c r="L5766" s="456" t="e">
        <f>IF(K5766=0,#REF!,0)</f>
        <v>#REF!</v>
      </c>
    </row>
    <row r="5767" spans="1:12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6"/>
      <c r="L5767" s="456" t="e">
        <f>IF(K5767=0,#REF!,0)</f>
        <v>#REF!</v>
      </c>
    </row>
    <row r="5768" spans="1:12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6"/>
      <c r="L5768" s="456" t="e">
        <f>IF(K5768=0,#REF!,0)</f>
        <v>#REF!</v>
      </c>
    </row>
    <row r="5769" spans="1:12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6"/>
      <c r="L5769" s="456" t="e">
        <f>IF(K5769=0,#REF!,0)</f>
        <v>#REF!</v>
      </c>
    </row>
    <row r="5770" spans="1:12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6"/>
      <c r="L5770" s="456" t="e">
        <f>IF(K5770=0,#REF!,0)</f>
        <v>#REF!</v>
      </c>
    </row>
    <row r="5771" spans="1:12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6"/>
      <c r="L5771" s="456" t="e">
        <f>IF(K5771=0,#REF!,0)</f>
        <v>#REF!</v>
      </c>
    </row>
    <row r="5772" spans="1:12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6"/>
      <c r="L5772" s="456" t="e">
        <f>IF(K5772=0,#REF!,0)</f>
        <v>#REF!</v>
      </c>
    </row>
    <row r="5773" spans="1:12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6">
        <v>7397.5474597668326</v>
      </c>
      <c r="L5773" s="456">
        <f>IF(K5773=0,#REF!,0)</f>
        <v>0</v>
      </c>
    </row>
    <row r="5774" spans="1:12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6">
        <v>18825.290331423101</v>
      </c>
      <c r="L5774" s="456">
        <f>IF(K5774=0,#REF!,0)</f>
        <v>0</v>
      </c>
    </row>
    <row r="5775" spans="1:12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6">
        <v>11926.267885324989</v>
      </c>
      <c r="L5775" s="456">
        <f>IF(K5775=0,#REF!,0)</f>
        <v>0</v>
      </c>
    </row>
    <row r="5776" spans="1:12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6">
        <v>24453.562213720492</v>
      </c>
      <c r="L5776" s="456">
        <f>IF(K5776=0,#REF!,0)</f>
        <v>0</v>
      </c>
    </row>
    <row r="5777" spans="1:12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6">
        <v>11122.151974216256</v>
      </c>
      <c r="L5777" s="456">
        <f>IF(K5777=0,#REF!,0)</f>
        <v>0</v>
      </c>
    </row>
    <row r="5778" spans="1:12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6">
        <v>5030.8918634931479</v>
      </c>
      <c r="L5778" s="456">
        <f>IF(K5778=0,#REF!,0)</f>
        <v>0</v>
      </c>
    </row>
    <row r="5779" spans="1:12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6"/>
      <c r="L5779" s="456" t="e">
        <f>IF(K5779=0,#REF!,0)</f>
        <v>#REF!</v>
      </c>
    </row>
    <row r="5780" spans="1:12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6"/>
      <c r="L5780" s="456" t="e">
        <f>IF(K5780=0,#REF!,0)</f>
        <v>#REF!</v>
      </c>
    </row>
    <row r="5781" spans="1:12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6"/>
      <c r="L5781" s="456" t="e">
        <f>IF(K5781=0,#REF!,0)</f>
        <v>#REF!</v>
      </c>
    </row>
    <row r="5782" spans="1:12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6"/>
      <c r="L5782" s="456" t="e">
        <f>IF(K5782=0,#REF!,0)</f>
        <v>#REF!</v>
      </c>
    </row>
    <row r="5783" spans="1:12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6"/>
      <c r="L5783" s="456" t="e">
        <f>IF(K5783=0,#REF!,0)</f>
        <v>#REF!</v>
      </c>
    </row>
    <row r="5784" spans="1:12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6"/>
      <c r="L5784" s="456" t="e">
        <f>IF(K5784=0,#REF!,0)</f>
        <v>#REF!</v>
      </c>
    </row>
    <row r="5785" spans="1:12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6"/>
      <c r="L5785" s="456" t="e">
        <f>IF(K5785=0,#REF!,0)</f>
        <v>#REF!</v>
      </c>
    </row>
    <row r="5786" spans="1:12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6"/>
      <c r="L5786" s="456" t="e">
        <f>IF(K5786=0,#REF!,0)</f>
        <v>#REF!</v>
      </c>
    </row>
    <row r="5787" spans="1:12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6"/>
      <c r="L5787" s="456" t="e">
        <f>IF(K5787=0,#REF!,0)</f>
        <v>#REF!</v>
      </c>
    </row>
    <row r="5788" spans="1:12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6"/>
      <c r="L5788" s="456" t="e">
        <f>IF(K5788=0,#REF!,0)</f>
        <v>#REF!</v>
      </c>
    </row>
    <row r="5789" spans="1:12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6"/>
      <c r="L5789" s="456" t="e">
        <f>IF(K5789=0,#REF!,0)</f>
        <v>#REF!</v>
      </c>
    </row>
    <row r="5790" spans="1:12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6"/>
      <c r="L5790" s="456" t="e">
        <f>IF(K5790=0,#REF!,0)</f>
        <v>#REF!</v>
      </c>
    </row>
    <row r="5791" spans="1:12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6"/>
      <c r="L5791" s="456" t="e">
        <f>IF(K5791=0,#REF!,0)</f>
        <v>#REF!</v>
      </c>
    </row>
    <row r="5792" spans="1:12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6"/>
      <c r="L5792" s="456" t="e">
        <f>IF(K5792=0,#REF!,0)</f>
        <v>#REF!</v>
      </c>
    </row>
    <row r="5793" spans="1:12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6"/>
      <c r="L5793" s="456" t="e">
        <f>IF(K5793=0,#REF!,0)</f>
        <v>#REF!</v>
      </c>
    </row>
    <row r="5794" spans="1:12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6"/>
      <c r="L5794" s="456" t="e">
        <f>IF(K5794=0,#REF!,0)</f>
        <v>#REF!</v>
      </c>
    </row>
    <row r="5795" spans="1:12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6"/>
      <c r="L5795" s="456" t="e">
        <f>IF(K5795=0,#REF!,0)</f>
        <v>#REF!</v>
      </c>
    </row>
    <row r="5796" spans="1:12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6"/>
      <c r="L5796" s="456" t="e">
        <f>IF(K5796=0,#REF!,0)</f>
        <v>#REF!</v>
      </c>
    </row>
    <row r="5797" spans="1:12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6"/>
      <c r="L5797" s="456" t="e">
        <f>IF(K5797=0,#REF!,0)</f>
        <v>#REF!</v>
      </c>
    </row>
    <row r="5798" spans="1:12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6"/>
      <c r="L5798" s="456" t="e">
        <f>IF(K5798=0,#REF!,0)</f>
        <v>#REF!</v>
      </c>
    </row>
    <row r="5799" spans="1:12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6"/>
      <c r="L5799" s="456" t="e">
        <f>IF(K5799=0,#REF!,0)</f>
        <v>#REF!</v>
      </c>
    </row>
    <row r="5800" spans="1:12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6"/>
      <c r="L5800" s="456" t="e">
        <f>IF(K5800=0,#REF!,0)</f>
        <v>#REF!</v>
      </c>
    </row>
    <row r="5801" spans="1:12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6"/>
      <c r="L5801" s="456" t="e">
        <f>IF(K5801=0,#REF!,0)</f>
        <v>#REF!</v>
      </c>
    </row>
    <row r="5802" spans="1:12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6"/>
      <c r="L5802" s="456" t="e">
        <f>IF(K5802=0,#REF!,0)</f>
        <v>#REF!</v>
      </c>
    </row>
    <row r="5803" spans="1:12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6"/>
      <c r="L5803" s="456" t="e">
        <f>IF(K5803=0,#REF!,0)</f>
        <v>#REF!</v>
      </c>
    </row>
    <row r="5804" spans="1:12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6"/>
      <c r="L5804" s="456" t="e">
        <f>IF(K5804=0,#REF!,0)</f>
        <v>#REF!</v>
      </c>
    </row>
    <row r="5805" spans="1:12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6"/>
      <c r="L5805" s="456" t="e">
        <f>IF(K5805=0,#REF!,0)</f>
        <v>#REF!</v>
      </c>
    </row>
    <row r="5806" spans="1:12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6"/>
      <c r="L5806" s="456" t="e">
        <f>IF(K5806=0,#REF!,0)</f>
        <v>#REF!</v>
      </c>
    </row>
    <row r="5807" spans="1:12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6"/>
      <c r="L5807" s="456" t="e">
        <f>IF(K5807=0,#REF!,0)</f>
        <v>#REF!</v>
      </c>
    </row>
    <row r="5808" spans="1:12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6"/>
      <c r="L5808" s="456" t="e">
        <f>IF(K5808=0,#REF!,0)</f>
        <v>#REF!</v>
      </c>
    </row>
    <row r="5809" spans="1:12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6"/>
      <c r="L5809" s="456" t="e">
        <f>IF(K5809=0,#REF!,0)</f>
        <v>#REF!</v>
      </c>
    </row>
    <row r="5810" spans="1:12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6"/>
      <c r="L5810" s="456" t="e">
        <f>IF(K5810=0,#REF!,0)</f>
        <v>#REF!</v>
      </c>
    </row>
    <row r="5811" spans="1:12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6"/>
      <c r="L5811" s="456" t="e">
        <f>IF(K5811=0,#REF!,0)</f>
        <v>#REF!</v>
      </c>
    </row>
    <row r="5812" spans="1:12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6"/>
      <c r="L5812" s="456" t="e">
        <f>IF(K5812=0,#REF!,0)</f>
        <v>#REF!</v>
      </c>
    </row>
    <row r="5813" spans="1:12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6"/>
      <c r="L5813" s="456" t="e">
        <f>IF(K5813=0,#REF!,0)</f>
        <v>#REF!</v>
      </c>
    </row>
    <row r="5814" spans="1:12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6"/>
      <c r="L5814" s="456" t="e">
        <f>IF(K5814=0,#REF!,0)</f>
        <v>#REF!</v>
      </c>
    </row>
    <row r="5815" spans="1:12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6"/>
      <c r="L5815" s="456" t="e">
        <f>IF(K5815=0,#REF!,0)</f>
        <v>#REF!</v>
      </c>
    </row>
    <row r="5816" spans="1:12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6"/>
      <c r="L5816" s="456" t="e">
        <f>IF(K5816=0,#REF!,0)</f>
        <v>#REF!</v>
      </c>
    </row>
    <row r="5817" spans="1:12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6"/>
      <c r="L5817" s="456" t="e">
        <f>IF(K5817=0,#REF!,0)</f>
        <v>#REF!</v>
      </c>
    </row>
    <row r="5818" spans="1:12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6"/>
      <c r="L5818" s="456" t="e">
        <f>IF(K5818=0,#REF!,0)</f>
        <v>#REF!</v>
      </c>
    </row>
    <row r="5819" spans="1:12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6"/>
      <c r="L5819" s="456" t="e">
        <f>IF(K5819=0,#REF!,0)</f>
        <v>#REF!</v>
      </c>
    </row>
    <row r="5820" spans="1:12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6">
        <v>5284.2722264068034</v>
      </c>
      <c r="L5820" s="456">
        <f>IF(K5820=0,#REF!,0)</f>
        <v>0</v>
      </c>
    </row>
    <row r="5821" spans="1:12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6">
        <v>14014.170496174236</v>
      </c>
      <c r="L5821" s="456">
        <f>IF(K5821=0,#REF!,0)</f>
        <v>0</v>
      </c>
    </row>
    <row r="5822" spans="1:12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6">
        <v>27433.987982253966</v>
      </c>
      <c r="L5822" s="456">
        <f>IF(K5822=0,#REF!,0)</f>
        <v>0</v>
      </c>
    </row>
    <row r="5823" spans="1:12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6">
        <v>29687.495539758416</v>
      </c>
      <c r="L5823" s="456">
        <f>IF(K5823=0,#REF!,0)</f>
        <v>0</v>
      </c>
    </row>
    <row r="5824" spans="1:12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6">
        <v>427.16273970546717</v>
      </c>
      <c r="L5824" s="456">
        <f>IF(K5824=0,#REF!,0)</f>
        <v>0</v>
      </c>
    </row>
    <row r="5825" spans="1:12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6">
        <v>12517.282012645746</v>
      </c>
      <c r="L5825" s="456">
        <f>IF(K5825=0,#REF!,0)</f>
        <v>0</v>
      </c>
    </row>
    <row r="5826" spans="1:12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6"/>
      <c r="L5826" s="456" t="e">
        <f>IF(K5826=0,#REF!,0)</f>
        <v>#REF!</v>
      </c>
    </row>
    <row r="5827" spans="1:12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6"/>
      <c r="L5827" s="456" t="e">
        <f>IF(K5827=0,#REF!,0)</f>
        <v>#REF!</v>
      </c>
    </row>
    <row r="5828" spans="1:12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6"/>
      <c r="L5828" s="456" t="e">
        <f>IF(K5828=0,#REF!,0)</f>
        <v>#REF!</v>
      </c>
    </row>
    <row r="5829" spans="1:12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6"/>
      <c r="L5829" s="456" t="e">
        <f>IF(K5829=0,#REF!,0)</f>
        <v>#REF!</v>
      </c>
    </row>
    <row r="5830" spans="1:12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6"/>
      <c r="L5830" s="456" t="e">
        <f>IF(K5830=0,#REF!,0)</f>
        <v>#REF!</v>
      </c>
    </row>
    <row r="5831" spans="1:12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6"/>
      <c r="L5831" s="456" t="e">
        <f>IF(K5831=0,#REF!,0)</f>
        <v>#REF!</v>
      </c>
    </row>
    <row r="5832" spans="1:12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6"/>
      <c r="L5832" s="456" t="e">
        <f>IF(K5832=0,#REF!,0)</f>
        <v>#REF!</v>
      </c>
    </row>
    <row r="5833" spans="1:12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6"/>
      <c r="L5833" s="456" t="e">
        <f>IF(K5833=0,#REF!,0)</f>
        <v>#REF!</v>
      </c>
    </row>
    <row r="5834" spans="1:12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6"/>
      <c r="L5834" s="456" t="e">
        <f>IF(K5834=0,#REF!,0)</f>
        <v>#REF!</v>
      </c>
    </row>
    <row r="5835" spans="1:12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6"/>
      <c r="L5835" s="456" t="e">
        <f>IF(K5835=0,#REF!,0)</f>
        <v>#REF!</v>
      </c>
    </row>
    <row r="5836" spans="1:12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6"/>
      <c r="L5836" s="456" t="e">
        <f>IF(K5836=0,#REF!,0)</f>
        <v>#REF!</v>
      </c>
    </row>
    <row r="5837" spans="1:12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6"/>
      <c r="L5837" s="456" t="e">
        <f>IF(K5837=0,#REF!,0)</f>
        <v>#REF!</v>
      </c>
    </row>
    <row r="5838" spans="1:12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6"/>
      <c r="L5838" s="456" t="e">
        <f>IF(K5838=0,#REF!,0)</f>
        <v>#REF!</v>
      </c>
    </row>
    <row r="5839" spans="1:12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6"/>
      <c r="L5839" s="456" t="e">
        <f>IF(K5839=0,#REF!,0)</f>
        <v>#REF!</v>
      </c>
    </row>
    <row r="5840" spans="1:12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6"/>
      <c r="L5840" s="456" t="e">
        <f>IF(K5840=0,#REF!,0)</f>
        <v>#REF!</v>
      </c>
    </row>
    <row r="5841" spans="1:12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6"/>
      <c r="L5841" s="456" t="e">
        <f>IF(K5841=0,#REF!,0)</f>
        <v>#REF!</v>
      </c>
    </row>
    <row r="5842" spans="1:12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6"/>
      <c r="L5842" s="456" t="e">
        <f>IF(K5842=0,#REF!,0)</f>
        <v>#REF!</v>
      </c>
    </row>
    <row r="5843" spans="1:12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6"/>
      <c r="L5843" s="456" t="e">
        <f>IF(K5843=0,#REF!,0)</f>
        <v>#REF!</v>
      </c>
    </row>
    <row r="5844" spans="1:12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6">
        <v>5502.2473713143299</v>
      </c>
      <c r="L5844" s="456">
        <f>IF(K5844=0,#REF!,0)</f>
        <v>0</v>
      </c>
    </row>
    <row r="5845" spans="1:12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6">
        <v>26123.743747721852</v>
      </c>
      <c r="L5845" s="456">
        <f>IF(K5845=0,#REF!,0)</f>
        <v>0</v>
      </c>
    </row>
    <row r="5846" spans="1:12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6">
        <v>18468.910464363624</v>
      </c>
      <c r="L5846" s="456">
        <f>IF(K5846=0,#REF!,0)</f>
        <v>0</v>
      </c>
    </row>
    <row r="5847" spans="1:12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6">
        <v>28031.548838602233</v>
      </c>
      <c r="L5847" s="456">
        <f>IF(K5847=0,#REF!,0)</f>
        <v>0</v>
      </c>
    </row>
    <row r="5848" spans="1:12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6">
        <v>23821.723877499935</v>
      </c>
      <c r="L5848" s="456">
        <f>IF(K5848=0,#REF!,0)</f>
        <v>0</v>
      </c>
    </row>
    <row r="5849" spans="1:12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6">
        <v>19274.611465025104</v>
      </c>
      <c r="L5849" s="456">
        <f>IF(K5849=0,#REF!,0)</f>
        <v>0</v>
      </c>
    </row>
    <row r="5850" spans="1:12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6"/>
      <c r="L5850" s="456" t="e">
        <f>IF(K5850=0,#REF!,0)</f>
        <v>#REF!</v>
      </c>
    </row>
    <row r="5851" spans="1:12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6"/>
      <c r="L5851" s="456" t="e">
        <f>IF(K5851=0,#REF!,0)</f>
        <v>#REF!</v>
      </c>
    </row>
    <row r="5852" spans="1:12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6"/>
      <c r="L5852" s="456" t="e">
        <f>IF(K5852=0,#REF!,0)</f>
        <v>#REF!</v>
      </c>
    </row>
    <row r="5853" spans="1:12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6"/>
      <c r="L5853" s="456" t="e">
        <f>IF(K5853=0,#REF!,0)</f>
        <v>#REF!</v>
      </c>
    </row>
    <row r="5854" spans="1:12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6"/>
      <c r="L5854" s="456" t="e">
        <f>IF(K5854=0,#REF!,0)</f>
        <v>#REF!</v>
      </c>
    </row>
    <row r="5855" spans="1:12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6"/>
      <c r="L5855" s="456" t="e">
        <f>IF(K5855=0,#REF!,0)</f>
        <v>#REF!</v>
      </c>
    </row>
    <row r="5856" spans="1:12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6"/>
      <c r="L5856" s="456" t="e">
        <f>IF(K5856=0,#REF!,0)</f>
        <v>#REF!</v>
      </c>
    </row>
    <row r="5857" spans="1:12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6"/>
      <c r="L5857" s="456" t="e">
        <f>IF(K5857=0,#REF!,0)</f>
        <v>#REF!</v>
      </c>
    </row>
    <row r="5858" spans="1:12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6"/>
      <c r="L5858" s="456" t="e">
        <f>IF(K5858=0,#REF!,0)</f>
        <v>#REF!</v>
      </c>
    </row>
    <row r="5859" spans="1:12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6"/>
      <c r="L5859" s="456" t="e">
        <f>IF(K5859=0,#REF!,0)</f>
        <v>#REF!</v>
      </c>
    </row>
    <row r="5860" spans="1:12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6"/>
      <c r="L5860" s="456" t="e">
        <f>IF(K5860=0,#REF!,0)</f>
        <v>#REF!</v>
      </c>
    </row>
    <row r="5861" spans="1:12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6"/>
      <c r="L5861" s="456" t="e">
        <f>IF(K5861=0,#REF!,0)</f>
        <v>#REF!</v>
      </c>
    </row>
    <row r="5862" spans="1:12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6"/>
      <c r="L5862" s="456" t="e">
        <f>IF(K5862=0,#REF!,0)</f>
        <v>#REF!</v>
      </c>
    </row>
    <row r="5863" spans="1:12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6"/>
      <c r="L5863" s="456" t="e">
        <f>IF(K5863=0,#REF!,0)</f>
        <v>#REF!</v>
      </c>
    </row>
    <row r="5864" spans="1:12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6"/>
      <c r="L5864" s="456" t="e">
        <f>IF(K5864=0,#REF!,0)</f>
        <v>#REF!</v>
      </c>
    </row>
    <row r="5865" spans="1:12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6"/>
      <c r="L5865" s="456" t="e">
        <f>IF(K5865=0,#REF!,0)</f>
        <v>#REF!</v>
      </c>
    </row>
    <row r="5866" spans="1:12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6"/>
      <c r="L5866" s="456" t="e">
        <f>IF(K5866=0,#REF!,0)</f>
        <v>#REF!</v>
      </c>
    </row>
    <row r="5867" spans="1:12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6"/>
      <c r="L5867" s="456" t="e">
        <f>IF(K5867=0,#REF!,0)</f>
        <v>#REF!</v>
      </c>
    </row>
    <row r="5868" spans="1:12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6"/>
      <c r="L5868" s="456" t="e">
        <f>IF(K5868=0,#REF!,0)</f>
        <v>#REF!</v>
      </c>
    </row>
    <row r="5869" spans="1:12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6">
        <v>7655.3554232606439</v>
      </c>
      <c r="L5869" s="456">
        <f>IF(K5869=0,#REF!,0)</f>
        <v>0</v>
      </c>
    </row>
    <row r="5870" spans="1:12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6"/>
      <c r="L5870" s="456" t="e">
        <f>IF(K5870=0,#REF!,0)</f>
        <v>#REF!</v>
      </c>
    </row>
    <row r="5871" spans="1:12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6"/>
      <c r="L5871" s="456" t="e">
        <f>IF(K5871=0,#REF!,0)</f>
        <v>#REF!</v>
      </c>
    </row>
    <row r="5872" spans="1:12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6">
        <v>3027.5335406421009</v>
      </c>
      <c r="L5872" s="456">
        <f>IF(K5872=0,#REF!,0)</f>
        <v>0</v>
      </c>
    </row>
    <row r="5873" spans="1:12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6"/>
      <c r="L5873" s="456" t="e">
        <f>IF(K5873=0,#REF!,0)</f>
        <v>#REF!</v>
      </c>
    </row>
    <row r="5874" spans="1:12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6"/>
      <c r="L5874" s="456" t="e">
        <f>IF(K5874=0,#REF!,0)</f>
        <v>#REF!</v>
      </c>
    </row>
    <row r="5875" spans="1:12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6"/>
      <c r="L5875" s="456" t="e">
        <f>IF(K5875=0,#REF!,0)</f>
        <v>#REF!</v>
      </c>
    </row>
    <row r="5876" spans="1:12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6"/>
      <c r="L5876" s="456" t="e">
        <f>IF(K5876=0,#REF!,0)</f>
        <v>#REF!</v>
      </c>
    </row>
    <row r="5877" spans="1:12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6"/>
      <c r="L5877" s="456" t="e">
        <f>IF(K5877=0,#REF!,0)</f>
        <v>#REF!</v>
      </c>
    </row>
    <row r="5878" spans="1:12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6"/>
      <c r="L5878" s="456" t="e">
        <f>IF(K5878=0,#REF!,0)</f>
        <v>#REF!</v>
      </c>
    </row>
    <row r="5879" spans="1:12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6"/>
      <c r="L5879" s="456" t="e">
        <f>IF(K5879=0,#REF!,0)</f>
        <v>#REF!</v>
      </c>
    </row>
    <row r="5880" spans="1:12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6"/>
      <c r="L5880" s="456" t="e">
        <f>IF(K5880=0,#REF!,0)</f>
        <v>#REF!</v>
      </c>
    </row>
    <row r="5881" spans="1:12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6"/>
      <c r="L5881" s="456" t="e">
        <f>IF(K5881=0,#REF!,0)</f>
        <v>#REF!</v>
      </c>
    </row>
    <row r="5882" spans="1:12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6"/>
      <c r="L5882" s="456" t="e">
        <f>IF(K5882=0,#REF!,0)</f>
        <v>#REF!</v>
      </c>
    </row>
    <row r="5883" spans="1:12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6"/>
      <c r="L5883" s="456" t="e">
        <f>IF(K5883=0,#REF!,0)</f>
        <v>#REF!</v>
      </c>
    </row>
    <row r="5884" spans="1:12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6"/>
      <c r="L5884" s="456" t="e">
        <f>IF(K5884=0,#REF!,0)</f>
        <v>#REF!</v>
      </c>
    </row>
    <row r="5885" spans="1:12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6"/>
      <c r="L5885" s="456" t="e">
        <f>IF(K5885=0,#REF!,0)</f>
        <v>#REF!</v>
      </c>
    </row>
    <row r="5886" spans="1:12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6"/>
      <c r="L5886" s="456" t="e">
        <f>IF(K5886=0,#REF!,0)</f>
        <v>#REF!</v>
      </c>
    </row>
    <row r="5887" spans="1:12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6"/>
      <c r="L5887" s="456" t="e">
        <f>IF(K5887=0,#REF!,0)</f>
        <v>#REF!</v>
      </c>
    </row>
    <row r="5888" spans="1:12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6"/>
      <c r="L5888" s="456" t="e">
        <f>IF(K5888=0,#REF!,0)</f>
        <v>#REF!</v>
      </c>
    </row>
    <row r="5889" spans="1:12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6"/>
      <c r="L5889" s="456" t="e">
        <f>IF(K5889=0,#REF!,0)</f>
        <v>#REF!</v>
      </c>
    </row>
    <row r="5890" spans="1:12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6"/>
      <c r="L5890" s="456" t="e">
        <f>IF(K5890=0,#REF!,0)</f>
        <v>#REF!</v>
      </c>
    </row>
    <row r="5891" spans="1:12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6"/>
      <c r="L5891" s="456" t="e">
        <f>IF(K5891=0,#REF!,0)</f>
        <v>#REF!</v>
      </c>
    </row>
    <row r="5892" spans="1:12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6">
        <v>13643.008663138662</v>
      </c>
      <c r="L5892" s="456">
        <f>IF(K5892=0,#REF!,0)</f>
        <v>0</v>
      </c>
    </row>
    <row r="5893" spans="1:12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6">
        <v>27391.286283325608</v>
      </c>
      <c r="L5893" s="456">
        <f>IF(K5893=0,#REF!,0)</f>
        <v>0</v>
      </c>
    </row>
    <row r="5894" spans="1:12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6">
        <v>23174.8346380781</v>
      </c>
      <c r="L5894" s="456">
        <f>IF(K5894=0,#REF!,0)</f>
        <v>0</v>
      </c>
    </row>
    <row r="5895" spans="1:12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6">
        <v>30756.391482489471</v>
      </c>
      <c r="L5895" s="456">
        <f>IF(K5895=0,#REF!,0)</f>
        <v>0</v>
      </c>
    </row>
    <row r="5896" spans="1:12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6">
        <v>32875.285698582862</v>
      </c>
      <c r="L5896" s="456">
        <f>IF(K5896=0,#REF!,0)</f>
        <v>0</v>
      </c>
    </row>
    <row r="5897" spans="1:12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6">
        <v>15982.551618926822</v>
      </c>
      <c r="L5897" s="456">
        <f>IF(K5897=0,#REF!,0)</f>
        <v>0</v>
      </c>
    </row>
    <row r="5898" spans="1:12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6">
        <v>8588.0894851468511</v>
      </c>
      <c r="L5898" s="456">
        <f>IF(K5898=0,#REF!,0)</f>
        <v>0</v>
      </c>
    </row>
    <row r="5899" spans="1:12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6"/>
      <c r="L5899" s="456" t="e">
        <f>IF(K5899=0,#REF!,0)</f>
        <v>#REF!</v>
      </c>
    </row>
    <row r="5900" spans="1:12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6"/>
      <c r="L5900" s="456" t="e">
        <f>IF(K5900=0,#REF!,0)</f>
        <v>#REF!</v>
      </c>
    </row>
    <row r="5901" spans="1:12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6"/>
      <c r="L5901" s="456" t="e">
        <f>IF(K5901=0,#REF!,0)</f>
        <v>#REF!</v>
      </c>
    </row>
    <row r="5902" spans="1:12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6"/>
      <c r="L5902" s="456" t="e">
        <f>IF(K5902=0,#REF!,0)</f>
        <v>#REF!</v>
      </c>
    </row>
    <row r="5903" spans="1:12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6"/>
      <c r="L5903" s="456" t="e">
        <f>IF(K5903=0,#REF!,0)</f>
        <v>#REF!</v>
      </c>
    </row>
    <row r="5904" spans="1:12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6"/>
      <c r="L5904" s="456" t="e">
        <f>IF(K5904=0,#REF!,0)</f>
        <v>#REF!</v>
      </c>
    </row>
    <row r="5905" spans="1:12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6"/>
      <c r="L5905" s="456" t="e">
        <f>IF(K5905=0,#REF!,0)</f>
        <v>#REF!</v>
      </c>
    </row>
    <row r="5906" spans="1:12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6"/>
      <c r="L5906" s="456" t="e">
        <f>IF(K5906=0,#REF!,0)</f>
        <v>#REF!</v>
      </c>
    </row>
    <row r="5907" spans="1:12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6"/>
      <c r="L5907" s="456" t="e">
        <f>IF(K5907=0,#REF!,0)</f>
        <v>#REF!</v>
      </c>
    </row>
    <row r="5908" spans="1:12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6"/>
      <c r="L5908" s="456" t="e">
        <f>IF(K5908=0,#REF!,0)</f>
        <v>#REF!</v>
      </c>
    </row>
    <row r="5909" spans="1:12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6"/>
      <c r="L5909" s="456" t="e">
        <f>IF(K5909=0,#REF!,0)</f>
        <v>#REF!</v>
      </c>
    </row>
    <row r="5910" spans="1:12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6"/>
      <c r="L5910" s="456" t="e">
        <f>IF(K5910=0,#REF!,0)</f>
        <v>#REF!</v>
      </c>
    </row>
    <row r="5911" spans="1:12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6"/>
      <c r="L5911" s="456" t="e">
        <f>IF(K5911=0,#REF!,0)</f>
        <v>#REF!</v>
      </c>
    </row>
    <row r="5912" spans="1:12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6"/>
      <c r="L5912" s="456" t="e">
        <f>IF(K5912=0,#REF!,0)</f>
        <v>#REF!</v>
      </c>
    </row>
    <row r="5913" spans="1:12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6"/>
      <c r="L5913" s="456" t="e">
        <f>IF(K5913=0,#REF!,0)</f>
        <v>#REF!</v>
      </c>
    </row>
    <row r="5914" spans="1:12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6"/>
      <c r="L5914" s="456" t="e">
        <f>IF(K5914=0,#REF!,0)</f>
        <v>#REF!</v>
      </c>
    </row>
    <row r="5915" spans="1:12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6"/>
      <c r="L5915" s="456" t="e">
        <f>IF(K5915=0,#REF!,0)</f>
        <v>#REF!</v>
      </c>
    </row>
    <row r="5916" spans="1:12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6"/>
      <c r="L5916" s="456" t="e">
        <f>IF(K5916=0,#REF!,0)</f>
        <v>#REF!</v>
      </c>
    </row>
    <row r="5917" spans="1:12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6"/>
      <c r="L5917" s="456" t="e">
        <f>IF(K5917=0,#REF!,0)</f>
        <v>#REF!</v>
      </c>
    </row>
    <row r="5918" spans="1:12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6"/>
      <c r="L5918" s="456" t="e">
        <f>IF(K5918=0,#REF!,0)</f>
        <v>#REF!</v>
      </c>
    </row>
    <row r="5919" spans="1:12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6"/>
      <c r="L5919" s="456" t="e">
        <f>IF(K5919=0,#REF!,0)</f>
        <v>#REF!</v>
      </c>
    </row>
    <row r="5920" spans="1:12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6"/>
      <c r="L5920" s="456" t="e">
        <f>IF(K5920=0,#REF!,0)</f>
        <v>#REF!</v>
      </c>
    </row>
    <row r="5921" spans="1:12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6"/>
      <c r="L5921" s="456" t="e">
        <f>IF(K5921=0,#REF!,0)</f>
        <v>#REF!</v>
      </c>
    </row>
    <row r="5922" spans="1:12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6"/>
      <c r="L5922" s="456" t="e">
        <f>IF(K5922=0,#REF!,0)</f>
        <v>#REF!</v>
      </c>
    </row>
    <row r="5923" spans="1:12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6"/>
      <c r="L5923" s="456" t="e">
        <f>IF(K5923=0,#REF!,0)</f>
        <v>#REF!</v>
      </c>
    </row>
    <row r="5924" spans="1:12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6"/>
      <c r="L5924" s="456" t="e">
        <f>IF(K5924=0,#REF!,0)</f>
        <v>#REF!</v>
      </c>
    </row>
    <row r="5925" spans="1:12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6"/>
      <c r="L5925" s="456" t="e">
        <f>IF(K5925=0,#REF!,0)</f>
        <v>#REF!</v>
      </c>
    </row>
    <row r="5926" spans="1:12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6"/>
      <c r="L5926" s="456" t="e">
        <f>IF(K5926=0,#REF!,0)</f>
        <v>#REF!</v>
      </c>
    </row>
    <row r="5927" spans="1:12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6"/>
      <c r="L5927" s="456" t="e">
        <f>IF(K5927=0,#REF!,0)</f>
        <v>#REF!</v>
      </c>
    </row>
    <row r="5928" spans="1:12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6"/>
      <c r="L5928" s="456" t="e">
        <f>IF(K5928=0,#REF!,0)</f>
        <v>#REF!</v>
      </c>
    </row>
    <row r="5929" spans="1:12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6"/>
      <c r="L5929" s="456" t="e">
        <f>IF(K5929=0,#REF!,0)</f>
        <v>#REF!</v>
      </c>
    </row>
    <row r="5930" spans="1:12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6"/>
      <c r="L5930" s="456" t="e">
        <f>IF(K5930=0,#REF!,0)</f>
        <v>#REF!</v>
      </c>
    </row>
    <row r="5931" spans="1:12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6"/>
      <c r="L5931" s="456" t="e">
        <f>IF(K5931=0,#REF!,0)</f>
        <v>#REF!</v>
      </c>
    </row>
    <row r="5932" spans="1:12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6"/>
      <c r="L5932" s="456" t="e">
        <f>IF(K5932=0,#REF!,0)</f>
        <v>#REF!</v>
      </c>
    </row>
    <row r="5933" spans="1:12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6"/>
      <c r="L5933" s="456" t="e">
        <f>IF(K5933=0,#REF!,0)</f>
        <v>#REF!</v>
      </c>
    </row>
    <row r="5934" spans="1:12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6"/>
      <c r="L5934" s="456" t="e">
        <f>IF(K5934=0,#REF!,0)</f>
        <v>#REF!</v>
      </c>
    </row>
    <row r="5935" spans="1:12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6"/>
      <c r="L5935" s="456" t="e">
        <f>IF(K5935=0,#REF!,0)</f>
        <v>#REF!</v>
      </c>
    </row>
    <row r="5936" spans="1:12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6"/>
      <c r="L5936" s="456" t="e">
        <f>IF(K5936=0,#REF!,0)</f>
        <v>#REF!</v>
      </c>
    </row>
    <row r="5937" spans="1:12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6"/>
      <c r="L5937" s="456" t="e">
        <f>IF(K5937=0,#REF!,0)</f>
        <v>#REF!</v>
      </c>
    </row>
    <row r="5938" spans="1:12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6"/>
      <c r="L5938" s="456" t="e">
        <f>IF(K5938=0,#REF!,0)</f>
        <v>#REF!</v>
      </c>
    </row>
    <row r="5939" spans="1:12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6"/>
      <c r="L5939" s="456" t="e">
        <f>IF(K5939=0,#REF!,0)</f>
        <v>#REF!</v>
      </c>
    </row>
    <row r="5940" spans="1:12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6"/>
      <c r="L5940" s="456" t="e">
        <f>IF(K5940=0,#REF!,0)</f>
        <v>#REF!</v>
      </c>
    </row>
    <row r="5941" spans="1:12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6"/>
      <c r="L5941" s="456" t="e">
        <f>IF(K5941=0,#REF!,0)</f>
        <v>#REF!</v>
      </c>
    </row>
    <row r="5942" spans="1:12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6"/>
      <c r="L5942" s="456" t="e">
        <f>IF(K5942=0,#REF!,0)</f>
        <v>#REF!</v>
      </c>
    </row>
    <row r="5943" spans="1:12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6"/>
      <c r="L5943" s="456" t="e">
        <f>IF(K5943=0,#REF!,0)</f>
        <v>#REF!</v>
      </c>
    </row>
    <row r="5944" spans="1:12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6"/>
      <c r="L5944" s="456" t="e">
        <f>IF(K5944=0,#REF!,0)</f>
        <v>#REF!</v>
      </c>
    </row>
    <row r="5945" spans="1:12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6"/>
      <c r="L5945" s="456" t="e">
        <f>IF(K5945=0,#REF!,0)</f>
        <v>#REF!</v>
      </c>
    </row>
    <row r="5946" spans="1:12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6"/>
      <c r="L5946" s="456" t="e">
        <f>IF(K5946=0,#REF!,0)</f>
        <v>#REF!</v>
      </c>
    </row>
    <row r="5947" spans="1:12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6"/>
      <c r="L5947" s="456" t="e">
        <f>IF(K5947=0,#REF!,0)</f>
        <v>#REF!</v>
      </c>
    </row>
    <row r="5948" spans="1:12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6"/>
      <c r="L5948" s="456" t="e">
        <f>IF(K5948=0,#REF!,0)</f>
        <v>#REF!</v>
      </c>
    </row>
    <row r="5949" spans="1:12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6"/>
      <c r="L5949" s="456" t="e">
        <f>IF(K5949=0,#REF!,0)</f>
        <v>#REF!</v>
      </c>
    </row>
    <row r="5950" spans="1:12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6"/>
      <c r="L5950" s="456" t="e">
        <f>IF(K5950=0,#REF!,0)</f>
        <v>#REF!</v>
      </c>
    </row>
    <row r="5951" spans="1:12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6"/>
      <c r="L5951" s="456" t="e">
        <f>IF(K5951=0,#REF!,0)</f>
        <v>#REF!</v>
      </c>
    </row>
    <row r="5952" spans="1:12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6"/>
      <c r="L5952" s="456" t="e">
        <f>IF(K5952=0,#REF!,0)</f>
        <v>#REF!</v>
      </c>
    </row>
    <row r="5953" spans="1:12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6"/>
      <c r="L5953" s="456" t="e">
        <f>IF(K5953=0,#REF!,0)</f>
        <v>#REF!</v>
      </c>
    </row>
    <row r="5954" spans="1:12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6"/>
      <c r="L5954" s="456" t="e">
        <f>IF(K5954=0,#REF!,0)</f>
        <v>#REF!</v>
      </c>
    </row>
    <row r="5955" spans="1:12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6"/>
      <c r="L5955" s="456" t="e">
        <f>IF(K5955=0,#REF!,0)</f>
        <v>#REF!</v>
      </c>
    </row>
    <row r="5956" spans="1:12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6"/>
      <c r="L5956" s="456" t="e">
        <f>IF(K5956=0,#REF!,0)</f>
        <v>#REF!</v>
      </c>
    </row>
    <row r="5957" spans="1:12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6"/>
      <c r="L5957" s="456" t="e">
        <f>IF(K5957=0,#REF!,0)</f>
        <v>#REF!</v>
      </c>
    </row>
    <row r="5958" spans="1:12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6"/>
      <c r="L5958" s="456" t="e">
        <f>IF(K5958=0,#REF!,0)</f>
        <v>#REF!</v>
      </c>
    </row>
    <row r="5959" spans="1:12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6"/>
      <c r="L5959" s="456" t="e">
        <f>IF(K5959=0,#REF!,0)</f>
        <v>#REF!</v>
      </c>
    </row>
    <row r="5960" spans="1:12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6"/>
      <c r="L5960" s="456" t="e">
        <f>IF(K5960=0,#REF!,0)</f>
        <v>#REF!</v>
      </c>
    </row>
    <row r="5961" spans="1:12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6"/>
      <c r="L5961" s="456" t="e">
        <f>IF(K5961=0,#REF!,0)</f>
        <v>#REF!</v>
      </c>
    </row>
    <row r="5962" spans="1:12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6"/>
      <c r="L5962" s="456" t="e">
        <f>IF(K5962=0,#REF!,0)</f>
        <v>#REF!</v>
      </c>
    </row>
    <row r="5963" spans="1:12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6"/>
      <c r="L5963" s="456" t="e">
        <f>IF(K5963=0,#REF!,0)</f>
        <v>#REF!</v>
      </c>
    </row>
    <row r="5964" spans="1:12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6"/>
      <c r="L5964" s="456" t="e">
        <f>IF(K5964=0,#REF!,0)</f>
        <v>#REF!</v>
      </c>
    </row>
    <row r="5965" spans="1:12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6"/>
      <c r="L5965" s="456" t="e">
        <f>IF(K5965=0,#REF!,0)</f>
        <v>#REF!</v>
      </c>
    </row>
    <row r="5966" spans="1:12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6"/>
      <c r="L5966" s="456" t="e">
        <f>IF(K5966=0,#REF!,0)</f>
        <v>#REF!</v>
      </c>
    </row>
    <row r="5967" spans="1:12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6"/>
      <c r="L5967" s="456" t="e">
        <f>IF(K5967=0,#REF!,0)</f>
        <v>#REF!</v>
      </c>
    </row>
    <row r="5968" spans="1:12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6"/>
      <c r="L5968" s="456" t="e">
        <f>IF(K5968=0,#REF!,0)</f>
        <v>#REF!</v>
      </c>
    </row>
    <row r="5969" spans="1:12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6"/>
      <c r="L5969" s="456" t="e">
        <f>IF(K5969=0,#REF!,0)</f>
        <v>#REF!</v>
      </c>
    </row>
    <row r="5970" spans="1:12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6"/>
      <c r="L5970" s="456" t="e">
        <f>IF(K5970=0,#REF!,0)</f>
        <v>#REF!</v>
      </c>
    </row>
    <row r="5971" spans="1:12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6"/>
      <c r="L5971" s="456" t="e">
        <f>IF(K5971=0,#REF!,0)</f>
        <v>#REF!</v>
      </c>
    </row>
    <row r="5972" spans="1:12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6"/>
      <c r="L5972" s="456" t="e">
        <f>IF(K5972=0,#REF!,0)</f>
        <v>#REF!</v>
      </c>
    </row>
    <row r="5973" spans="1:12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6"/>
      <c r="L5973" s="456" t="e">
        <f>IF(K5973=0,#REF!,0)</f>
        <v>#REF!</v>
      </c>
    </row>
    <row r="5974" spans="1:12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6"/>
      <c r="L5974" s="456" t="e">
        <f>IF(K5974=0,#REF!,0)</f>
        <v>#REF!</v>
      </c>
    </row>
    <row r="5975" spans="1:12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6"/>
      <c r="L5975" s="456" t="e">
        <f>IF(K5975=0,#REF!,0)</f>
        <v>#REF!</v>
      </c>
    </row>
    <row r="5976" spans="1:12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6"/>
      <c r="L5976" s="456" t="e">
        <f>IF(K5976=0,#REF!,0)</f>
        <v>#REF!</v>
      </c>
    </row>
    <row r="5977" spans="1:12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6"/>
      <c r="L5977" s="456" t="e">
        <f>IF(K5977=0,#REF!,0)</f>
        <v>#REF!</v>
      </c>
    </row>
    <row r="5978" spans="1:12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6"/>
      <c r="L5978" s="456" t="e">
        <f>IF(K5978=0,#REF!,0)</f>
        <v>#REF!</v>
      </c>
    </row>
    <row r="5979" spans="1:12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6"/>
      <c r="L5979" s="456" t="e">
        <f>IF(K5979=0,#REF!,0)</f>
        <v>#REF!</v>
      </c>
    </row>
    <row r="5980" spans="1:12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6"/>
      <c r="L5980" s="456" t="e">
        <f>IF(K5980=0,#REF!,0)</f>
        <v>#REF!</v>
      </c>
    </row>
    <row r="5981" spans="1:12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6"/>
      <c r="L5981" s="456" t="e">
        <f>IF(K5981=0,#REF!,0)</f>
        <v>#REF!</v>
      </c>
    </row>
    <row r="5982" spans="1:12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6"/>
      <c r="L5982" s="456" t="e">
        <f>IF(K5982=0,#REF!,0)</f>
        <v>#REF!</v>
      </c>
    </row>
    <row r="5983" spans="1:12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6"/>
      <c r="L5983" s="456" t="e">
        <f>IF(K5983=0,#REF!,0)</f>
        <v>#REF!</v>
      </c>
    </row>
    <row r="5984" spans="1:12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6"/>
      <c r="L5984" s="456" t="e">
        <f>IF(K5984=0,#REF!,0)</f>
        <v>#REF!</v>
      </c>
    </row>
    <row r="5985" spans="1:12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6"/>
      <c r="L5985" s="456" t="e">
        <f>IF(K5985=0,#REF!,0)</f>
        <v>#REF!</v>
      </c>
    </row>
    <row r="5986" spans="1:12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6"/>
      <c r="L5986" s="456" t="e">
        <f>IF(K5986=0,#REF!,0)</f>
        <v>#REF!</v>
      </c>
    </row>
    <row r="5987" spans="1:12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6"/>
      <c r="L5987" s="456" t="e">
        <f>IF(K5987=0,#REF!,0)</f>
        <v>#REF!</v>
      </c>
    </row>
    <row r="5988" spans="1:12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6"/>
      <c r="L5988" s="456" t="e">
        <f>IF(K5988=0,#REF!,0)</f>
        <v>#REF!</v>
      </c>
    </row>
    <row r="5989" spans="1:12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6"/>
      <c r="L5989" s="456" t="e">
        <f>IF(K5989=0,#REF!,0)</f>
        <v>#REF!</v>
      </c>
    </row>
    <row r="5990" spans="1:12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6"/>
      <c r="L5990" s="456" t="e">
        <f>IF(K5990=0,#REF!,0)</f>
        <v>#REF!</v>
      </c>
    </row>
    <row r="5991" spans="1:12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6"/>
      <c r="L5991" s="456" t="e">
        <f>IF(K5991=0,#REF!,0)</f>
        <v>#REF!</v>
      </c>
    </row>
    <row r="5992" spans="1:12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6"/>
      <c r="L5992" s="456" t="e">
        <f>IF(K5992=0,#REF!,0)</f>
        <v>#REF!</v>
      </c>
    </row>
    <row r="5993" spans="1:12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6"/>
      <c r="L5993" s="456" t="e">
        <f>IF(K5993=0,#REF!,0)</f>
        <v>#REF!</v>
      </c>
    </row>
    <row r="5994" spans="1:12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6"/>
      <c r="L5994" s="456" t="e">
        <f>IF(K5994=0,#REF!,0)</f>
        <v>#REF!</v>
      </c>
    </row>
    <row r="5995" spans="1:12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6"/>
      <c r="L5995" s="456" t="e">
        <f>IF(K5995=0,#REF!,0)</f>
        <v>#REF!</v>
      </c>
    </row>
    <row r="5996" spans="1:12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6"/>
      <c r="L5996" s="456" t="e">
        <f>IF(K5996=0,#REF!,0)</f>
        <v>#REF!</v>
      </c>
    </row>
    <row r="5997" spans="1:12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6"/>
      <c r="L5997" s="456" t="e">
        <f>IF(K5997=0,#REF!,0)</f>
        <v>#REF!</v>
      </c>
    </row>
    <row r="5998" spans="1:12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6"/>
      <c r="L5998" s="456" t="e">
        <f>IF(K5998=0,#REF!,0)</f>
        <v>#REF!</v>
      </c>
    </row>
    <row r="5999" spans="1:12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6"/>
      <c r="L5999" s="456" t="e">
        <f>IF(K5999=0,#REF!,0)</f>
        <v>#REF!</v>
      </c>
    </row>
    <row r="6000" spans="1:12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6"/>
      <c r="L6000" s="456" t="e">
        <f>IF(K6000=0,#REF!,0)</f>
        <v>#REF!</v>
      </c>
    </row>
    <row r="6001" spans="1:12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6"/>
      <c r="L6001" s="456" t="e">
        <f>IF(K6001=0,#REF!,0)</f>
        <v>#REF!</v>
      </c>
    </row>
    <row r="6002" spans="1:12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6"/>
      <c r="L6002" s="456" t="e">
        <f>IF(K6002=0,#REF!,0)</f>
        <v>#REF!</v>
      </c>
    </row>
    <row r="6003" spans="1:12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6"/>
      <c r="L6003" s="456" t="e">
        <f>IF(K6003=0,#REF!,0)</f>
        <v>#REF!</v>
      </c>
    </row>
    <row r="6004" spans="1:12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6"/>
      <c r="L6004" s="456" t="e">
        <f>IF(K6004=0,#REF!,0)</f>
        <v>#REF!</v>
      </c>
    </row>
    <row r="6005" spans="1:12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6"/>
      <c r="L6005" s="456" t="e">
        <f>IF(K6005=0,#REF!,0)</f>
        <v>#REF!</v>
      </c>
    </row>
    <row r="6006" spans="1:12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6"/>
      <c r="L6006" s="456" t="e">
        <f>IF(K6006=0,#REF!,0)</f>
        <v>#REF!</v>
      </c>
    </row>
    <row r="6007" spans="1:12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6"/>
      <c r="L6007" s="456" t="e">
        <f>IF(K6007=0,#REF!,0)</f>
        <v>#REF!</v>
      </c>
    </row>
    <row r="6008" spans="1:12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6"/>
      <c r="L6008" s="456" t="e">
        <f>IF(K6008=0,#REF!,0)</f>
        <v>#REF!</v>
      </c>
    </row>
    <row r="6009" spans="1:12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6"/>
      <c r="L6009" s="456" t="e">
        <f>IF(K6009=0,#REF!,0)</f>
        <v>#REF!</v>
      </c>
    </row>
    <row r="6010" spans="1:12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6"/>
      <c r="L6010" s="456" t="e">
        <f>IF(K6010=0,#REF!,0)</f>
        <v>#REF!</v>
      </c>
    </row>
    <row r="6011" spans="1:12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6"/>
      <c r="L6011" s="456" t="e">
        <f>IF(K6011=0,#REF!,0)</f>
        <v>#REF!</v>
      </c>
    </row>
    <row r="6012" spans="1:12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6"/>
      <c r="L6012" s="456" t="e">
        <f>IF(K6012=0,#REF!,0)</f>
        <v>#REF!</v>
      </c>
    </row>
    <row r="6013" spans="1:12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6">
        <v>6175.3478410772277</v>
      </c>
      <c r="L6013" s="456">
        <f>IF(K6013=0,#REF!,0)</f>
        <v>0</v>
      </c>
    </row>
    <row r="6014" spans="1:12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6">
        <v>11053.610945197692</v>
      </c>
      <c r="L6014" s="456">
        <f>IF(K6014=0,#REF!,0)</f>
        <v>0</v>
      </c>
    </row>
    <row r="6015" spans="1:12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6">
        <v>3267.4555479464907</v>
      </c>
      <c r="L6015" s="456">
        <f>IF(K6015=0,#REF!,0)</f>
        <v>0</v>
      </c>
    </row>
    <row r="6016" spans="1:12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6">
        <v>15971.682376113029</v>
      </c>
      <c r="L6016" s="456">
        <f>IF(K6016=0,#REF!,0)</f>
        <v>0</v>
      </c>
    </row>
    <row r="6017" spans="1:12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6">
        <v>4364.628685065577</v>
      </c>
      <c r="L6017" s="456">
        <f>IF(K6017=0,#REF!,0)</f>
        <v>0</v>
      </c>
    </row>
    <row r="6018" spans="1:12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6"/>
      <c r="L6018" s="456" t="e">
        <f>IF(K6018=0,#REF!,0)</f>
        <v>#REF!</v>
      </c>
    </row>
    <row r="6019" spans="1:12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6"/>
      <c r="L6019" s="456" t="e">
        <f>IF(K6019=0,#REF!,0)</f>
        <v>#REF!</v>
      </c>
    </row>
    <row r="6020" spans="1:12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6"/>
      <c r="L6020" s="456" t="e">
        <f>IF(K6020=0,#REF!,0)</f>
        <v>#REF!</v>
      </c>
    </row>
    <row r="6021" spans="1:12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6"/>
      <c r="L6021" s="456" t="e">
        <f>IF(K6021=0,#REF!,0)</f>
        <v>#REF!</v>
      </c>
    </row>
    <row r="6022" spans="1:12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6"/>
      <c r="L6022" s="456" t="e">
        <f>IF(K6022=0,#REF!,0)</f>
        <v>#REF!</v>
      </c>
    </row>
    <row r="6023" spans="1:12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6"/>
      <c r="L6023" s="456" t="e">
        <f>IF(K6023=0,#REF!,0)</f>
        <v>#REF!</v>
      </c>
    </row>
    <row r="6024" spans="1:12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6"/>
      <c r="L6024" s="456" t="e">
        <f>IF(K6024=0,#REF!,0)</f>
        <v>#REF!</v>
      </c>
    </row>
    <row r="6025" spans="1:12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6"/>
      <c r="L6025" s="456" t="e">
        <f>IF(K6025=0,#REF!,0)</f>
        <v>#REF!</v>
      </c>
    </row>
    <row r="6026" spans="1:12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6"/>
      <c r="L6026" s="456" t="e">
        <f>IF(K6026=0,#REF!,0)</f>
        <v>#REF!</v>
      </c>
    </row>
    <row r="6027" spans="1:12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6"/>
      <c r="L6027" s="456" t="e">
        <f>IF(K6027=0,#REF!,0)</f>
        <v>#REF!</v>
      </c>
    </row>
    <row r="6028" spans="1:12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6"/>
      <c r="L6028" s="456" t="e">
        <f>IF(K6028=0,#REF!,0)</f>
        <v>#REF!</v>
      </c>
    </row>
    <row r="6029" spans="1:12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6"/>
      <c r="L6029" s="456" t="e">
        <f>IF(K6029=0,#REF!,0)</f>
        <v>#REF!</v>
      </c>
    </row>
    <row r="6030" spans="1:12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6"/>
      <c r="L6030" s="456" t="e">
        <f>IF(K6030=0,#REF!,0)</f>
        <v>#REF!</v>
      </c>
    </row>
    <row r="6031" spans="1:12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6"/>
      <c r="L6031" s="456" t="e">
        <f>IF(K6031=0,#REF!,0)</f>
        <v>#REF!</v>
      </c>
    </row>
    <row r="6032" spans="1:12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6"/>
      <c r="L6032" s="456" t="e">
        <f>IF(K6032=0,#REF!,0)</f>
        <v>#REF!</v>
      </c>
    </row>
    <row r="6033" spans="1:12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6"/>
      <c r="L6033" s="456" t="e">
        <f>IF(K6033=0,#REF!,0)</f>
        <v>#REF!</v>
      </c>
    </row>
    <row r="6034" spans="1:12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6"/>
      <c r="L6034" s="456" t="e">
        <f>IF(K6034=0,#REF!,0)</f>
        <v>#REF!</v>
      </c>
    </row>
    <row r="6035" spans="1:12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6"/>
      <c r="L6035" s="456" t="e">
        <f>IF(K6035=0,#REF!,0)</f>
        <v>#REF!</v>
      </c>
    </row>
    <row r="6036" spans="1:12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6"/>
      <c r="L6036" s="456" t="e">
        <f>IF(K6036=0,#REF!,0)</f>
        <v>#REF!</v>
      </c>
    </row>
    <row r="6037" spans="1:12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6">
        <v>6143.8031572269847</v>
      </c>
      <c r="L6037" s="456">
        <f>IF(K6037=0,#REF!,0)</f>
        <v>0</v>
      </c>
    </row>
    <row r="6038" spans="1:12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6"/>
      <c r="L6038" s="456" t="e">
        <f>IF(K6038=0,#REF!,0)</f>
        <v>#REF!</v>
      </c>
    </row>
    <row r="6039" spans="1:12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6"/>
      <c r="L6039" s="456" t="e">
        <f>IF(K6039=0,#REF!,0)</f>
        <v>#REF!</v>
      </c>
    </row>
    <row r="6040" spans="1:12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6"/>
      <c r="L6040" s="456" t="e">
        <f>IF(K6040=0,#REF!,0)</f>
        <v>#REF!</v>
      </c>
    </row>
    <row r="6041" spans="1:12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6"/>
      <c r="L6041" s="456" t="e">
        <f>IF(K6041=0,#REF!,0)</f>
        <v>#REF!</v>
      </c>
    </row>
    <row r="6042" spans="1:12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6"/>
      <c r="L6042" s="456" t="e">
        <f>IF(K6042=0,#REF!,0)</f>
        <v>#REF!</v>
      </c>
    </row>
    <row r="6043" spans="1:12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6"/>
      <c r="L6043" s="456" t="e">
        <f>IF(K6043=0,#REF!,0)</f>
        <v>#REF!</v>
      </c>
    </row>
    <row r="6044" spans="1:12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6"/>
      <c r="L6044" s="456" t="e">
        <f>IF(K6044=0,#REF!,0)</f>
        <v>#REF!</v>
      </c>
    </row>
    <row r="6045" spans="1:12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6"/>
      <c r="L6045" s="456" t="e">
        <f>IF(K6045=0,#REF!,0)</f>
        <v>#REF!</v>
      </c>
    </row>
    <row r="6046" spans="1:12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6"/>
      <c r="L6046" s="456" t="e">
        <f>IF(K6046=0,#REF!,0)</f>
        <v>#REF!</v>
      </c>
    </row>
    <row r="6047" spans="1:12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6"/>
      <c r="L6047" s="456" t="e">
        <f>IF(K6047=0,#REF!,0)</f>
        <v>#REF!</v>
      </c>
    </row>
    <row r="6048" spans="1:12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6"/>
      <c r="L6048" s="456" t="e">
        <f>IF(K6048=0,#REF!,0)</f>
        <v>#REF!</v>
      </c>
    </row>
    <row r="6049" spans="1:12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6"/>
      <c r="L6049" s="456" t="e">
        <f>IF(K6049=0,#REF!,0)</f>
        <v>#REF!</v>
      </c>
    </row>
    <row r="6050" spans="1:12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6"/>
      <c r="L6050" s="456" t="e">
        <f>IF(K6050=0,#REF!,0)</f>
        <v>#REF!</v>
      </c>
    </row>
    <row r="6051" spans="1:12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6"/>
      <c r="L6051" s="456" t="e">
        <f>IF(K6051=0,#REF!,0)</f>
        <v>#REF!</v>
      </c>
    </row>
    <row r="6052" spans="1:12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6"/>
      <c r="L6052" s="456" t="e">
        <f>IF(K6052=0,#REF!,0)</f>
        <v>#REF!</v>
      </c>
    </row>
    <row r="6053" spans="1:12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6"/>
      <c r="L6053" s="456" t="e">
        <f>IF(K6053=0,#REF!,0)</f>
        <v>#REF!</v>
      </c>
    </row>
    <row r="6054" spans="1:12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6"/>
      <c r="L6054" s="456" t="e">
        <f>IF(K6054=0,#REF!,0)</f>
        <v>#REF!</v>
      </c>
    </row>
    <row r="6055" spans="1:12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6"/>
      <c r="L6055" s="456" t="e">
        <f>IF(K6055=0,#REF!,0)</f>
        <v>#REF!</v>
      </c>
    </row>
    <row r="6056" spans="1:12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6"/>
      <c r="L6056" s="456" t="e">
        <f>IF(K6056=0,#REF!,0)</f>
        <v>#REF!</v>
      </c>
    </row>
    <row r="6057" spans="1:12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6"/>
      <c r="L6057" s="456" t="e">
        <f>IF(K6057=0,#REF!,0)</f>
        <v>#REF!</v>
      </c>
    </row>
    <row r="6058" spans="1:12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6"/>
      <c r="L6058" s="456" t="e">
        <f>IF(K6058=0,#REF!,0)</f>
        <v>#REF!</v>
      </c>
    </row>
    <row r="6059" spans="1:12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6"/>
      <c r="L6059" s="456" t="e">
        <f>IF(K6059=0,#REF!,0)</f>
        <v>#REF!</v>
      </c>
    </row>
    <row r="6060" spans="1:12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6"/>
      <c r="L6060" s="456" t="e">
        <f>IF(K6060=0,#REF!,0)</f>
        <v>#REF!</v>
      </c>
    </row>
    <row r="6061" spans="1:12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6"/>
      <c r="L6061" s="456" t="e">
        <f>IF(K6061=0,#REF!,0)</f>
        <v>#REF!</v>
      </c>
    </row>
    <row r="6062" spans="1:12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6"/>
      <c r="L6062" s="456" t="e">
        <f>IF(K6062=0,#REF!,0)</f>
        <v>#REF!</v>
      </c>
    </row>
    <row r="6063" spans="1:12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6"/>
      <c r="L6063" s="456" t="e">
        <f>IF(K6063=0,#REF!,0)</f>
        <v>#REF!</v>
      </c>
    </row>
    <row r="6064" spans="1:12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6"/>
      <c r="L6064" s="456" t="e">
        <f>IF(K6064=0,#REF!,0)</f>
        <v>#REF!</v>
      </c>
    </row>
    <row r="6065" spans="1:12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6"/>
      <c r="L6065" s="456" t="e">
        <f>IF(K6065=0,#REF!,0)</f>
        <v>#REF!</v>
      </c>
    </row>
    <row r="6066" spans="1:12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6"/>
      <c r="L6066" s="456" t="e">
        <f>IF(K6066=0,#REF!,0)</f>
        <v>#REF!</v>
      </c>
    </row>
    <row r="6067" spans="1:12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6"/>
      <c r="L6067" s="456" t="e">
        <f>IF(K6067=0,#REF!,0)</f>
        <v>#REF!</v>
      </c>
    </row>
    <row r="6068" spans="1:12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6"/>
      <c r="L6068" s="456" t="e">
        <f>IF(K6068=0,#REF!,0)</f>
        <v>#REF!</v>
      </c>
    </row>
    <row r="6069" spans="1:12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6"/>
      <c r="L6069" s="456" t="e">
        <f>IF(K6069=0,#REF!,0)</f>
        <v>#REF!</v>
      </c>
    </row>
    <row r="6070" spans="1:12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6"/>
      <c r="L6070" s="456" t="e">
        <f>IF(K6070=0,#REF!,0)</f>
        <v>#REF!</v>
      </c>
    </row>
    <row r="6071" spans="1:12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6"/>
      <c r="L6071" s="456" t="e">
        <f>IF(K6071=0,#REF!,0)</f>
        <v>#REF!</v>
      </c>
    </row>
    <row r="6072" spans="1:12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6"/>
      <c r="L6072" s="456" t="e">
        <f>IF(K6072=0,#REF!,0)</f>
        <v>#REF!</v>
      </c>
    </row>
    <row r="6073" spans="1:12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6"/>
      <c r="L6073" s="456" t="e">
        <f>IF(K6073=0,#REF!,0)</f>
        <v>#REF!</v>
      </c>
    </row>
    <row r="6074" spans="1:12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6"/>
      <c r="L6074" s="456" t="e">
        <f>IF(K6074=0,#REF!,0)</f>
        <v>#REF!</v>
      </c>
    </row>
    <row r="6075" spans="1:12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6"/>
      <c r="L6075" s="456" t="e">
        <f>IF(K6075=0,#REF!,0)</f>
        <v>#REF!</v>
      </c>
    </row>
    <row r="6076" spans="1:12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6"/>
      <c r="L6076" s="456" t="e">
        <f>IF(K6076=0,#REF!,0)</f>
        <v>#REF!</v>
      </c>
    </row>
    <row r="6077" spans="1:12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6"/>
      <c r="L6077" s="456" t="e">
        <f>IF(K6077=0,#REF!,0)</f>
        <v>#REF!</v>
      </c>
    </row>
    <row r="6078" spans="1:12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6"/>
      <c r="L6078" s="456" t="e">
        <f>IF(K6078=0,#REF!,0)</f>
        <v>#REF!</v>
      </c>
    </row>
    <row r="6079" spans="1:12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6"/>
      <c r="L6079" s="456" t="e">
        <f>IF(K6079=0,#REF!,0)</f>
        <v>#REF!</v>
      </c>
    </row>
    <row r="6080" spans="1:12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6"/>
      <c r="L6080" s="456" t="e">
        <f>IF(K6080=0,#REF!,0)</f>
        <v>#REF!</v>
      </c>
    </row>
    <row r="6081" spans="1:12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6"/>
      <c r="L6081" s="456" t="e">
        <f>IF(K6081=0,#REF!,0)</f>
        <v>#REF!</v>
      </c>
    </row>
    <row r="6082" spans="1:12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6"/>
      <c r="L6082" s="456" t="e">
        <f>IF(K6082=0,#REF!,0)</f>
        <v>#REF!</v>
      </c>
    </row>
    <row r="6083" spans="1:12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6"/>
      <c r="L6083" s="456" t="e">
        <f>IF(K6083=0,#REF!,0)</f>
        <v>#REF!</v>
      </c>
    </row>
    <row r="6084" spans="1:12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6"/>
      <c r="L6084" s="456" t="e">
        <f>IF(K6084=0,#REF!,0)</f>
        <v>#REF!</v>
      </c>
    </row>
    <row r="6085" spans="1:12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6"/>
      <c r="L6085" s="456" t="e">
        <f>IF(K6085=0,#REF!,0)</f>
        <v>#REF!</v>
      </c>
    </row>
    <row r="6086" spans="1:12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6"/>
      <c r="L6086" s="456" t="e">
        <f>IF(K6086=0,#REF!,0)</f>
        <v>#REF!</v>
      </c>
    </row>
    <row r="6087" spans="1:12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6"/>
      <c r="L6087" s="456" t="e">
        <f>IF(K6087=0,#REF!,0)</f>
        <v>#REF!</v>
      </c>
    </row>
    <row r="6088" spans="1:12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6"/>
      <c r="L6088" s="456" t="e">
        <f>IF(K6088=0,#REF!,0)</f>
        <v>#REF!</v>
      </c>
    </row>
    <row r="6089" spans="1:12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6"/>
      <c r="L6089" s="456" t="e">
        <f>IF(K6089=0,#REF!,0)</f>
        <v>#REF!</v>
      </c>
    </row>
    <row r="6090" spans="1:12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6"/>
      <c r="L6090" s="456" t="e">
        <f>IF(K6090=0,#REF!,0)</f>
        <v>#REF!</v>
      </c>
    </row>
    <row r="6091" spans="1:12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6"/>
      <c r="L6091" s="456" t="e">
        <f>IF(K6091=0,#REF!,0)</f>
        <v>#REF!</v>
      </c>
    </row>
    <row r="6092" spans="1:12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6"/>
      <c r="L6092" s="456" t="e">
        <f>IF(K6092=0,#REF!,0)</f>
        <v>#REF!</v>
      </c>
    </row>
    <row r="6093" spans="1:12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6"/>
      <c r="L6093" s="456" t="e">
        <f>IF(K6093=0,#REF!,0)</f>
        <v>#REF!</v>
      </c>
    </row>
    <row r="6094" spans="1:12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6"/>
      <c r="L6094" s="456" t="e">
        <f>IF(K6094=0,#REF!,0)</f>
        <v>#REF!</v>
      </c>
    </row>
    <row r="6095" spans="1:12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6"/>
      <c r="L6095" s="456" t="e">
        <f>IF(K6095=0,#REF!,0)</f>
        <v>#REF!</v>
      </c>
    </row>
    <row r="6096" spans="1:12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6"/>
      <c r="L6096" s="456" t="e">
        <f>IF(K6096=0,#REF!,0)</f>
        <v>#REF!</v>
      </c>
    </row>
    <row r="6097" spans="1:12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6"/>
      <c r="L6097" s="456" t="e">
        <f>IF(K6097=0,#REF!,0)</f>
        <v>#REF!</v>
      </c>
    </row>
    <row r="6098" spans="1:12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6"/>
      <c r="L6098" s="456" t="e">
        <f>IF(K6098=0,#REF!,0)</f>
        <v>#REF!</v>
      </c>
    </row>
    <row r="6099" spans="1:12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6"/>
      <c r="L6099" s="456" t="e">
        <f>IF(K6099=0,#REF!,0)</f>
        <v>#REF!</v>
      </c>
    </row>
    <row r="6100" spans="1:12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6"/>
      <c r="L6100" s="456" t="e">
        <f>IF(K6100=0,#REF!,0)</f>
        <v>#REF!</v>
      </c>
    </row>
    <row r="6101" spans="1:12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6"/>
      <c r="L6101" s="456" t="e">
        <f>IF(K6101=0,#REF!,0)</f>
        <v>#REF!</v>
      </c>
    </row>
    <row r="6102" spans="1:12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6"/>
      <c r="L6102" s="456" t="e">
        <f>IF(K6102=0,#REF!,0)</f>
        <v>#REF!</v>
      </c>
    </row>
    <row r="6103" spans="1:12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6"/>
      <c r="L6103" s="456" t="e">
        <f>IF(K6103=0,#REF!,0)</f>
        <v>#REF!</v>
      </c>
    </row>
    <row r="6104" spans="1:12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6"/>
      <c r="L6104" s="456" t="e">
        <f>IF(K6104=0,#REF!,0)</f>
        <v>#REF!</v>
      </c>
    </row>
    <row r="6105" spans="1:12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6"/>
      <c r="L6105" s="456" t="e">
        <f>IF(K6105=0,#REF!,0)</f>
        <v>#REF!</v>
      </c>
    </row>
    <row r="6106" spans="1:12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6"/>
      <c r="L6106" s="456" t="e">
        <f>IF(K6106=0,#REF!,0)</f>
        <v>#REF!</v>
      </c>
    </row>
    <row r="6107" spans="1:12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6"/>
      <c r="L6107" s="456" t="e">
        <f>IF(K6107=0,#REF!,0)</f>
        <v>#REF!</v>
      </c>
    </row>
    <row r="6108" spans="1:12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6"/>
      <c r="L6108" s="456" t="e">
        <f>IF(K6108=0,#REF!,0)</f>
        <v>#REF!</v>
      </c>
    </row>
    <row r="6109" spans="1:12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6">
        <v>10236.246947298299</v>
      </c>
      <c r="L6109" s="456">
        <f>IF(K6109=0,#REF!,0)</f>
        <v>0</v>
      </c>
    </row>
    <row r="6110" spans="1:12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6">
        <v>16282.798034968193</v>
      </c>
      <c r="L6110" s="456">
        <f>IF(K6110=0,#REF!,0)</f>
        <v>0</v>
      </c>
    </row>
    <row r="6111" spans="1:12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6">
        <v>13215.962299769993</v>
      </c>
      <c r="L6111" s="456">
        <f>IF(K6111=0,#REF!,0)</f>
        <v>0</v>
      </c>
    </row>
    <row r="6112" spans="1:12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6">
        <v>19829.296276057543</v>
      </c>
      <c r="L6112" s="456">
        <f>IF(K6112=0,#REF!,0)</f>
        <v>0</v>
      </c>
    </row>
    <row r="6113" spans="1:12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6">
        <v>5278.3708489944329</v>
      </c>
      <c r="L6113" s="456">
        <f>IF(K6113=0,#REF!,0)</f>
        <v>0</v>
      </c>
    </row>
    <row r="6114" spans="1:12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6"/>
      <c r="L6114" s="456" t="e">
        <f>IF(K6114=0,#REF!,0)</f>
        <v>#REF!</v>
      </c>
    </row>
    <row r="6115" spans="1:12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6"/>
      <c r="L6115" s="456" t="e">
        <f>IF(K6115=0,#REF!,0)</f>
        <v>#REF!</v>
      </c>
    </row>
    <row r="6116" spans="1:12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6"/>
      <c r="L6116" s="456" t="e">
        <f>IF(K6116=0,#REF!,0)</f>
        <v>#REF!</v>
      </c>
    </row>
    <row r="6117" spans="1:12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6"/>
      <c r="L6117" s="456" t="e">
        <f>IF(K6117=0,#REF!,0)</f>
        <v>#REF!</v>
      </c>
    </row>
    <row r="6118" spans="1:12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6"/>
      <c r="L6118" s="456" t="e">
        <f>IF(K6118=0,#REF!,0)</f>
        <v>#REF!</v>
      </c>
    </row>
    <row r="6119" spans="1:12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6"/>
      <c r="L6119" s="456" t="e">
        <f>IF(K6119=0,#REF!,0)</f>
        <v>#REF!</v>
      </c>
    </row>
    <row r="6120" spans="1:12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6"/>
      <c r="L6120" s="456" t="e">
        <f>IF(K6120=0,#REF!,0)</f>
        <v>#REF!</v>
      </c>
    </row>
    <row r="6121" spans="1:12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6"/>
      <c r="L6121" s="456" t="e">
        <f>IF(K6121=0,#REF!,0)</f>
        <v>#REF!</v>
      </c>
    </row>
    <row r="6122" spans="1:12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6"/>
      <c r="L6122" s="456" t="e">
        <f>IF(K6122=0,#REF!,0)</f>
        <v>#REF!</v>
      </c>
    </row>
    <row r="6123" spans="1:12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6"/>
      <c r="L6123" s="456" t="e">
        <f>IF(K6123=0,#REF!,0)</f>
        <v>#REF!</v>
      </c>
    </row>
    <row r="6124" spans="1:12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6"/>
      <c r="L6124" s="456" t="e">
        <f>IF(K6124=0,#REF!,0)</f>
        <v>#REF!</v>
      </c>
    </row>
    <row r="6125" spans="1:12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6"/>
      <c r="L6125" s="456" t="e">
        <f>IF(K6125=0,#REF!,0)</f>
        <v>#REF!</v>
      </c>
    </row>
    <row r="6126" spans="1:12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6"/>
      <c r="L6126" s="456" t="e">
        <f>IF(K6126=0,#REF!,0)</f>
        <v>#REF!</v>
      </c>
    </row>
    <row r="6127" spans="1:12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6"/>
      <c r="L6127" s="456" t="e">
        <f>IF(K6127=0,#REF!,0)</f>
        <v>#REF!</v>
      </c>
    </row>
    <row r="6128" spans="1:12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6"/>
      <c r="L6128" s="456" t="e">
        <f>IF(K6128=0,#REF!,0)</f>
        <v>#REF!</v>
      </c>
    </row>
    <row r="6129" spans="1:12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6"/>
      <c r="L6129" s="456" t="e">
        <f>IF(K6129=0,#REF!,0)</f>
        <v>#REF!</v>
      </c>
    </row>
    <row r="6130" spans="1:12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6"/>
      <c r="L6130" s="456" t="e">
        <f>IF(K6130=0,#REF!,0)</f>
        <v>#REF!</v>
      </c>
    </row>
    <row r="6131" spans="1:12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6"/>
      <c r="L6131" s="456" t="e">
        <f>IF(K6131=0,#REF!,0)</f>
        <v>#REF!</v>
      </c>
    </row>
    <row r="6132" spans="1:12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6">
        <v>9958.5819006389884</v>
      </c>
      <c r="L6132" s="456">
        <f>IF(K6132=0,#REF!,0)</f>
        <v>0</v>
      </c>
    </row>
    <row r="6133" spans="1:12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6">
        <v>19531.70721572086</v>
      </c>
      <c r="L6133" s="456">
        <f>IF(K6133=0,#REF!,0)</f>
        <v>0</v>
      </c>
    </row>
    <row r="6134" spans="1:12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6">
        <v>33332.288751892942</v>
      </c>
      <c r="L6134" s="456">
        <f>IF(K6134=0,#REF!,0)</f>
        <v>0</v>
      </c>
    </row>
    <row r="6135" spans="1:12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6">
        <v>13074.299093646692</v>
      </c>
      <c r="L6135" s="456">
        <f>IF(K6135=0,#REF!,0)</f>
        <v>0</v>
      </c>
    </row>
    <row r="6136" spans="1:12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6">
        <v>37596.550764427375</v>
      </c>
      <c r="L6136" s="456">
        <f>IF(K6136=0,#REF!,0)</f>
        <v>0</v>
      </c>
    </row>
    <row r="6137" spans="1:12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6">
        <v>18652.214677733951</v>
      </c>
      <c r="L6137" s="456">
        <f>IF(K6137=0,#REF!,0)</f>
        <v>0</v>
      </c>
    </row>
    <row r="6138" spans="1:12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6">
        <v>3546.0686038636691</v>
      </c>
      <c r="L6138" s="456">
        <f>IF(K6138=0,#REF!,0)</f>
        <v>0</v>
      </c>
    </row>
    <row r="6139" spans="1:12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6"/>
      <c r="L6139" s="456" t="e">
        <f>IF(K6139=0,#REF!,0)</f>
        <v>#REF!</v>
      </c>
    </row>
    <row r="6140" spans="1:12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6"/>
      <c r="L6140" s="456" t="e">
        <f>IF(K6140=0,#REF!,0)</f>
        <v>#REF!</v>
      </c>
    </row>
    <row r="6141" spans="1:12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6"/>
      <c r="L6141" s="456" t="e">
        <f>IF(K6141=0,#REF!,0)</f>
        <v>#REF!</v>
      </c>
    </row>
    <row r="6142" spans="1:12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6"/>
      <c r="L6142" s="456" t="e">
        <f>IF(K6142=0,#REF!,0)</f>
        <v>#REF!</v>
      </c>
    </row>
    <row r="6143" spans="1:12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6"/>
      <c r="L6143" s="456" t="e">
        <f>IF(K6143=0,#REF!,0)</f>
        <v>#REF!</v>
      </c>
    </row>
    <row r="6144" spans="1:12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6"/>
      <c r="L6144" s="456" t="e">
        <f>IF(K6144=0,#REF!,0)</f>
        <v>#REF!</v>
      </c>
    </row>
    <row r="6145" spans="1:12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6"/>
      <c r="L6145" s="456" t="e">
        <f>IF(K6145=0,#REF!,0)</f>
        <v>#REF!</v>
      </c>
    </row>
    <row r="6146" spans="1:12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6"/>
      <c r="L6146" s="456" t="e">
        <f>IF(K6146=0,#REF!,0)</f>
        <v>#REF!</v>
      </c>
    </row>
    <row r="6147" spans="1:12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6"/>
      <c r="L6147" s="456" t="e">
        <f>IF(K6147=0,#REF!,0)</f>
        <v>#REF!</v>
      </c>
    </row>
    <row r="6148" spans="1:12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6"/>
      <c r="L6148" s="456" t="e">
        <f>IF(K6148=0,#REF!,0)</f>
        <v>#REF!</v>
      </c>
    </row>
    <row r="6149" spans="1:12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6"/>
      <c r="L6149" s="456" t="e">
        <f>IF(K6149=0,#REF!,0)</f>
        <v>#REF!</v>
      </c>
    </row>
    <row r="6150" spans="1:12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6"/>
      <c r="L6150" s="456" t="e">
        <f>IF(K6150=0,#REF!,0)</f>
        <v>#REF!</v>
      </c>
    </row>
    <row r="6151" spans="1:12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6"/>
      <c r="L6151" s="456" t="e">
        <f>IF(K6151=0,#REF!,0)</f>
        <v>#REF!</v>
      </c>
    </row>
    <row r="6152" spans="1:12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6"/>
      <c r="L6152" s="456" t="e">
        <f>IF(K6152=0,#REF!,0)</f>
        <v>#REF!</v>
      </c>
    </row>
    <row r="6153" spans="1:12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6"/>
      <c r="L6153" s="456" t="e">
        <f>IF(K6153=0,#REF!,0)</f>
        <v>#REF!</v>
      </c>
    </row>
    <row r="6154" spans="1:12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6"/>
      <c r="L6154" s="456" t="e">
        <f>IF(K6154=0,#REF!,0)</f>
        <v>#REF!</v>
      </c>
    </row>
    <row r="6155" spans="1:12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6"/>
      <c r="L6155" s="456" t="e">
        <f>IF(K6155=0,#REF!,0)</f>
        <v>#REF!</v>
      </c>
    </row>
    <row r="6156" spans="1:12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6">
        <v>7305.4696030559371</v>
      </c>
      <c r="L6156" s="456">
        <f>IF(K6156=0,#REF!,0)</f>
        <v>0</v>
      </c>
    </row>
    <row r="6157" spans="1:12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6">
        <v>15197.073991690706</v>
      </c>
      <c r="L6157" s="456">
        <f>IF(K6157=0,#REF!,0)</f>
        <v>0</v>
      </c>
    </row>
    <row r="6158" spans="1:12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6">
        <v>13742.108797198785</v>
      </c>
      <c r="L6158" s="456">
        <f>IF(K6158=0,#REF!,0)</f>
        <v>0</v>
      </c>
    </row>
    <row r="6159" spans="1:12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6">
        <v>25168.718351529911</v>
      </c>
      <c r="L6159" s="456">
        <f>IF(K6159=0,#REF!,0)</f>
        <v>0</v>
      </c>
    </row>
    <row r="6160" spans="1:12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6">
        <v>25980.815249930332</v>
      </c>
      <c r="L6160" s="456">
        <f>IF(K6160=0,#REF!,0)</f>
        <v>0</v>
      </c>
    </row>
    <row r="6161" spans="1:12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6">
        <v>5256.9940785304698</v>
      </c>
      <c r="L6161" s="456">
        <f>IF(K6161=0,#REF!,0)</f>
        <v>0</v>
      </c>
    </row>
    <row r="6162" spans="1:12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6"/>
      <c r="L6162" s="456" t="e">
        <f>IF(K6162=0,#REF!,0)</f>
        <v>#REF!</v>
      </c>
    </row>
    <row r="6163" spans="1:12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6"/>
      <c r="L6163" s="456" t="e">
        <f>IF(K6163=0,#REF!,0)</f>
        <v>#REF!</v>
      </c>
    </row>
    <row r="6164" spans="1:12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6"/>
      <c r="L6164" s="456" t="e">
        <f>IF(K6164=0,#REF!,0)</f>
        <v>#REF!</v>
      </c>
    </row>
    <row r="6165" spans="1:12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6"/>
      <c r="L6165" s="456" t="e">
        <f>IF(K6165=0,#REF!,0)</f>
        <v>#REF!</v>
      </c>
    </row>
    <row r="6166" spans="1:12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6"/>
      <c r="L6166" s="456" t="e">
        <f>IF(K6166=0,#REF!,0)</f>
        <v>#REF!</v>
      </c>
    </row>
    <row r="6167" spans="1:12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6"/>
      <c r="L6167" s="456" t="e">
        <f>IF(K6167=0,#REF!,0)</f>
        <v>#REF!</v>
      </c>
    </row>
    <row r="6168" spans="1:12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6"/>
      <c r="L6168" s="456" t="e">
        <f>IF(K6168=0,#REF!,0)</f>
        <v>#REF!</v>
      </c>
    </row>
    <row r="6169" spans="1:12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6"/>
      <c r="L6169" s="456" t="e">
        <f>IF(K6169=0,#REF!,0)</f>
        <v>#REF!</v>
      </c>
    </row>
    <row r="6170" spans="1:12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6"/>
      <c r="L6170" s="456" t="e">
        <f>IF(K6170=0,#REF!,0)</f>
        <v>#REF!</v>
      </c>
    </row>
    <row r="6171" spans="1:12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6"/>
      <c r="L6171" s="456" t="e">
        <f>IF(K6171=0,#REF!,0)</f>
        <v>#REF!</v>
      </c>
    </row>
    <row r="6172" spans="1:12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6"/>
      <c r="L6172" s="456" t="e">
        <f>IF(K6172=0,#REF!,0)</f>
        <v>#REF!</v>
      </c>
    </row>
    <row r="6173" spans="1:12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6"/>
      <c r="L6173" s="456" t="e">
        <f>IF(K6173=0,#REF!,0)</f>
        <v>#REF!</v>
      </c>
    </row>
    <row r="6174" spans="1:12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6"/>
      <c r="L6174" s="456" t="e">
        <f>IF(K6174=0,#REF!,0)</f>
        <v>#REF!</v>
      </c>
    </row>
    <row r="6175" spans="1:12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6"/>
      <c r="L6175" s="456" t="e">
        <f>IF(K6175=0,#REF!,0)</f>
        <v>#REF!</v>
      </c>
    </row>
    <row r="6176" spans="1:12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6"/>
      <c r="L6176" s="456" t="e">
        <f>IF(K6176=0,#REF!,0)</f>
        <v>#REF!</v>
      </c>
    </row>
    <row r="6177" spans="1:12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6"/>
      <c r="L6177" s="456" t="e">
        <f>IF(K6177=0,#REF!,0)</f>
        <v>#REF!</v>
      </c>
    </row>
    <row r="6178" spans="1:12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6"/>
      <c r="L6178" s="456" t="e">
        <f>IF(K6178=0,#REF!,0)</f>
        <v>#REF!</v>
      </c>
    </row>
    <row r="6179" spans="1:12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6"/>
      <c r="L6179" s="456" t="e">
        <f>IF(K6179=0,#REF!,0)</f>
        <v>#REF!</v>
      </c>
    </row>
    <row r="6180" spans="1:12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6"/>
      <c r="L6180" s="456" t="e">
        <f>IF(K6180=0,#REF!,0)</f>
        <v>#REF!</v>
      </c>
    </row>
    <row r="6181" spans="1:12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6"/>
      <c r="L6181" s="456" t="e">
        <f>IF(K6181=0,#REF!,0)</f>
        <v>#REF!</v>
      </c>
    </row>
    <row r="6182" spans="1:12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6"/>
      <c r="L6182" s="456" t="e">
        <f>IF(K6182=0,#REF!,0)</f>
        <v>#REF!</v>
      </c>
    </row>
    <row r="6183" spans="1:12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6"/>
      <c r="L6183" s="456" t="e">
        <f>IF(K6183=0,#REF!,0)</f>
        <v>#REF!</v>
      </c>
    </row>
    <row r="6184" spans="1:12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6"/>
      <c r="L6184" s="456" t="e">
        <f>IF(K6184=0,#REF!,0)</f>
        <v>#REF!</v>
      </c>
    </row>
    <row r="6185" spans="1:12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6"/>
      <c r="L6185" s="456" t="e">
        <f>IF(K6185=0,#REF!,0)</f>
        <v>#REF!</v>
      </c>
    </row>
    <row r="6186" spans="1:12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6"/>
      <c r="L6186" s="456" t="e">
        <f>IF(K6186=0,#REF!,0)</f>
        <v>#REF!</v>
      </c>
    </row>
    <row r="6187" spans="1:12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6"/>
      <c r="L6187" s="456" t="e">
        <f>IF(K6187=0,#REF!,0)</f>
        <v>#REF!</v>
      </c>
    </row>
    <row r="6188" spans="1:12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6"/>
      <c r="L6188" s="456" t="e">
        <f>IF(K6188=0,#REF!,0)</f>
        <v>#REF!</v>
      </c>
    </row>
    <row r="6189" spans="1:12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6"/>
      <c r="L6189" s="456" t="e">
        <f>IF(K6189=0,#REF!,0)</f>
        <v>#REF!</v>
      </c>
    </row>
    <row r="6190" spans="1:12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6"/>
      <c r="L6190" s="456" t="e">
        <f>IF(K6190=0,#REF!,0)</f>
        <v>#REF!</v>
      </c>
    </row>
    <row r="6191" spans="1:12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6"/>
      <c r="L6191" s="456" t="e">
        <f>IF(K6191=0,#REF!,0)</f>
        <v>#REF!</v>
      </c>
    </row>
    <row r="6192" spans="1:12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6"/>
      <c r="L6192" s="456" t="e">
        <f>IF(K6192=0,#REF!,0)</f>
        <v>#REF!</v>
      </c>
    </row>
    <row r="6193" spans="1:12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6"/>
      <c r="L6193" s="456" t="e">
        <f>IF(K6193=0,#REF!,0)</f>
        <v>#REF!</v>
      </c>
    </row>
    <row r="6194" spans="1:12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6"/>
      <c r="L6194" s="456" t="e">
        <f>IF(K6194=0,#REF!,0)</f>
        <v>#REF!</v>
      </c>
    </row>
    <row r="6195" spans="1:12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6"/>
      <c r="L6195" s="456" t="e">
        <f>IF(K6195=0,#REF!,0)</f>
        <v>#REF!</v>
      </c>
    </row>
    <row r="6196" spans="1:12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6"/>
      <c r="L6196" s="456" t="e">
        <f>IF(K6196=0,#REF!,0)</f>
        <v>#REF!</v>
      </c>
    </row>
    <row r="6197" spans="1:12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6"/>
      <c r="L6197" s="456" t="e">
        <f>IF(K6197=0,#REF!,0)</f>
        <v>#REF!</v>
      </c>
    </row>
    <row r="6198" spans="1:12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6"/>
      <c r="L6198" s="456" t="e">
        <f>IF(K6198=0,#REF!,0)</f>
        <v>#REF!</v>
      </c>
    </row>
    <row r="6199" spans="1:12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6"/>
      <c r="L6199" s="456" t="e">
        <f>IF(K6199=0,#REF!,0)</f>
        <v>#REF!</v>
      </c>
    </row>
    <row r="6200" spans="1:12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6"/>
      <c r="L6200" s="456" t="e">
        <f>IF(K6200=0,#REF!,0)</f>
        <v>#REF!</v>
      </c>
    </row>
    <row r="6201" spans="1:12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6"/>
      <c r="L6201" s="456" t="e">
        <f>IF(K6201=0,#REF!,0)</f>
        <v>#REF!</v>
      </c>
    </row>
    <row r="6202" spans="1:12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6"/>
      <c r="L6202" s="456" t="e">
        <f>IF(K6202=0,#REF!,0)</f>
        <v>#REF!</v>
      </c>
    </row>
    <row r="6203" spans="1:12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6"/>
      <c r="L6203" s="456" t="e">
        <f>IF(K6203=0,#REF!,0)</f>
        <v>#REF!</v>
      </c>
    </row>
    <row r="6204" spans="1:12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6"/>
      <c r="L6204" s="456" t="e">
        <f>IF(K6204=0,#REF!,0)</f>
        <v>#REF!</v>
      </c>
    </row>
    <row r="6205" spans="1:12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6"/>
      <c r="L6205" s="456" t="e">
        <f>IF(K6205=0,#REF!,0)</f>
        <v>#REF!</v>
      </c>
    </row>
    <row r="6206" spans="1:12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6"/>
      <c r="L6206" s="456" t="e">
        <f>IF(K6206=0,#REF!,0)</f>
        <v>#REF!</v>
      </c>
    </row>
    <row r="6207" spans="1:12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6"/>
      <c r="L6207" s="456" t="e">
        <f>IF(K6207=0,#REF!,0)</f>
        <v>#REF!</v>
      </c>
    </row>
    <row r="6208" spans="1:12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6"/>
      <c r="L6208" s="456" t="e">
        <f>IF(K6208=0,#REF!,0)</f>
        <v>#REF!</v>
      </c>
    </row>
    <row r="6209" spans="1:12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6"/>
      <c r="L6209" s="456" t="e">
        <f>IF(K6209=0,#REF!,0)</f>
        <v>#REF!</v>
      </c>
    </row>
    <row r="6210" spans="1:12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6"/>
      <c r="L6210" s="456" t="e">
        <f>IF(K6210=0,#REF!,0)</f>
        <v>#REF!</v>
      </c>
    </row>
    <row r="6211" spans="1:12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6"/>
      <c r="L6211" s="456" t="e">
        <f>IF(K6211=0,#REF!,0)</f>
        <v>#REF!</v>
      </c>
    </row>
    <row r="6212" spans="1:12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6"/>
      <c r="L6212" s="456" t="e">
        <f>IF(K6212=0,#REF!,0)</f>
        <v>#REF!</v>
      </c>
    </row>
    <row r="6213" spans="1:12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6"/>
      <c r="L6213" s="456" t="e">
        <f>IF(K6213=0,#REF!,0)</f>
        <v>#REF!</v>
      </c>
    </row>
    <row r="6214" spans="1:12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6"/>
      <c r="L6214" s="456" t="e">
        <f>IF(K6214=0,#REF!,0)</f>
        <v>#REF!</v>
      </c>
    </row>
    <row r="6215" spans="1:12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6"/>
      <c r="L6215" s="456" t="e">
        <f>IF(K6215=0,#REF!,0)</f>
        <v>#REF!</v>
      </c>
    </row>
    <row r="6216" spans="1:12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6"/>
      <c r="L6216" s="456" t="e">
        <f>IF(K6216=0,#REF!,0)</f>
        <v>#REF!</v>
      </c>
    </row>
    <row r="6217" spans="1:12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6"/>
      <c r="L6217" s="456" t="e">
        <f>IF(K6217=0,#REF!,0)</f>
        <v>#REF!</v>
      </c>
    </row>
    <row r="6218" spans="1:12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6"/>
      <c r="L6218" s="456" t="e">
        <f>IF(K6218=0,#REF!,0)</f>
        <v>#REF!</v>
      </c>
    </row>
    <row r="6219" spans="1:12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6"/>
      <c r="L6219" s="456" t="e">
        <f>IF(K6219=0,#REF!,0)</f>
        <v>#REF!</v>
      </c>
    </row>
    <row r="6220" spans="1:12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6"/>
      <c r="L6220" s="456" t="e">
        <f>IF(K6220=0,#REF!,0)</f>
        <v>#REF!</v>
      </c>
    </row>
    <row r="6221" spans="1:12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6"/>
      <c r="L6221" s="456" t="e">
        <f>IF(K6221=0,#REF!,0)</f>
        <v>#REF!</v>
      </c>
    </row>
    <row r="6222" spans="1:12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6"/>
      <c r="L6222" s="456" t="e">
        <f>IF(K6222=0,#REF!,0)</f>
        <v>#REF!</v>
      </c>
    </row>
    <row r="6223" spans="1:12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6"/>
      <c r="L6223" s="456" t="e">
        <f>IF(K6223=0,#REF!,0)</f>
        <v>#REF!</v>
      </c>
    </row>
    <row r="6224" spans="1:12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6"/>
      <c r="L6224" s="456" t="e">
        <f>IF(K6224=0,#REF!,0)</f>
        <v>#REF!</v>
      </c>
    </row>
    <row r="6225" spans="1:12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6"/>
      <c r="L6225" s="456" t="e">
        <f>IF(K6225=0,#REF!,0)</f>
        <v>#REF!</v>
      </c>
    </row>
    <row r="6226" spans="1:12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6"/>
      <c r="L6226" s="456" t="e">
        <f>IF(K6226=0,#REF!,0)</f>
        <v>#REF!</v>
      </c>
    </row>
    <row r="6227" spans="1:12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6"/>
      <c r="L6227" s="456" t="e">
        <f>IF(K6227=0,#REF!,0)</f>
        <v>#REF!</v>
      </c>
    </row>
    <row r="6228" spans="1:12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6"/>
      <c r="L6228" s="456" t="e">
        <f>IF(K6228=0,#REF!,0)</f>
        <v>#REF!</v>
      </c>
    </row>
    <row r="6229" spans="1:12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6">
        <v>13979.350462384913</v>
      </c>
      <c r="L6229" s="456">
        <f>IF(K6229=0,#REF!,0)</f>
        <v>0</v>
      </c>
    </row>
    <row r="6230" spans="1:12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6">
        <v>24110.709881107301</v>
      </c>
      <c r="L6230" s="456">
        <f>IF(K6230=0,#REF!,0)</f>
        <v>0</v>
      </c>
    </row>
    <row r="6231" spans="1:12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6">
        <v>3966.4577909715244</v>
      </c>
      <c r="L6231" s="456">
        <f>IF(K6231=0,#REF!,0)</f>
        <v>0</v>
      </c>
    </row>
    <row r="6232" spans="1:12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6">
        <v>18317.743391969561</v>
      </c>
      <c r="L6232" s="456">
        <f>IF(K6232=0,#REF!,0)</f>
        <v>0</v>
      </c>
    </row>
    <row r="6233" spans="1:12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6">
        <v>5780.9252139088221</v>
      </c>
      <c r="L6233" s="456">
        <f>IF(K6233=0,#REF!,0)</f>
        <v>0</v>
      </c>
    </row>
    <row r="6234" spans="1:12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6"/>
      <c r="L6234" s="456" t="e">
        <f>IF(K6234=0,#REF!,0)</f>
        <v>#REF!</v>
      </c>
    </row>
    <row r="6235" spans="1:12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6"/>
      <c r="L6235" s="456" t="e">
        <f>IF(K6235=0,#REF!,0)</f>
        <v>#REF!</v>
      </c>
    </row>
    <row r="6236" spans="1:12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6"/>
      <c r="L6236" s="456" t="e">
        <f>IF(K6236=0,#REF!,0)</f>
        <v>#REF!</v>
      </c>
    </row>
    <row r="6237" spans="1:12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6"/>
      <c r="L6237" s="456" t="e">
        <f>IF(K6237=0,#REF!,0)</f>
        <v>#REF!</v>
      </c>
    </row>
    <row r="6238" spans="1:12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6"/>
      <c r="L6238" s="456" t="e">
        <f>IF(K6238=0,#REF!,0)</f>
        <v>#REF!</v>
      </c>
    </row>
    <row r="6239" spans="1:12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6"/>
      <c r="L6239" s="456" t="e">
        <f>IF(K6239=0,#REF!,0)</f>
        <v>#REF!</v>
      </c>
    </row>
    <row r="6240" spans="1:12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6"/>
      <c r="L6240" s="456" t="e">
        <f>IF(K6240=0,#REF!,0)</f>
        <v>#REF!</v>
      </c>
    </row>
    <row r="6241" spans="1:12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6"/>
      <c r="L6241" s="456" t="e">
        <f>IF(K6241=0,#REF!,0)</f>
        <v>#REF!</v>
      </c>
    </row>
    <row r="6242" spans="1:12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6"/>
      <c r="L6242" s="456" t="e">
        <f>IF(K6242=0,#REF!,0)</f>
        <v>#REF!</v>
      </c>
    </row>
    <row r="6243" spans="1:12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6"/>
      <c r="L6243" s="456" t="e">
        <f>IF(K6243=0,#REF!,0)</f>
        <v>#REF!</v>
      </c>
    </row>
    <row r="6244" spans="1:12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6"/>
      <c r="L6244" s="456" t="e">
        <f>IF(K6244=0,#REF!,0)</f>
        <v>#REF!</v>
      </c>
    </row>
    <row r="6245" spans="1:12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6"/>
      <c r="L6245" s="456" t="e">
        <f>IF(K6245=0,#REF!,0)</f>
        <v>#REF!</v>
      </c>
    </row>
    <row r="6246" spans="1:12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6"/>
      <c r="L6246" s="456" t="e">
        <f>IF(K6246=0,#REF!,0)</f>
        <v>#REF!</v>
      </c>
    </row>
    <row r="6247" spans="1:12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6"/>
      <c r="L6247" s="456" t="e">
        <f>IF(K6247=0,#REF!,0)</f>
        <v>#REF!</v>
      </c>
    </row>
    <row r="6248" spans="1:12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6"/>
      <c r="L6248" s="456" t="e">
        <f>IF(K6248=0,#REF!,0)</f>
        <v>#REF!</v>
      </c>
    </row>
    <row r="6249" spans="1:12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6"/>
      <c r="L6249" s="456" t="e">
        <f>IF(K6249=0,#REF!,0)</f>
        <v>#REF!</v>
      </c>
    </row>
    <row r="6250" spans="1:12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6"/>
      <c r="L6250" s="456" t="e">
        <f>IF(K6250=0,#REF!,0)</f>
        <v>#REF!</v>
      </c>
    </row>
    <row r="6251" spans="1:12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6"/>
      <c r="L6251" s="456" t="e">
        <f>IF(K6251=0,#REF!,0)</f>
        <v>#REF!</v>
      </c>
    </row>
    <row r="6252" spans="1:12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6">
        <v>948.98908818524251</v>
      </c>
      <c r="L6252" s="456">
        <f>IF(K6252=0,#REF!,0)</f>
        <v>0</v>
      </c>
    </row>
    <row r="6253" spans="1:12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6">
        <v>17359.98713161971</v>
      </c>
      <c r="L6253" s="456">
        <f>IF(K6253=0,#REF!,0)</f>
        <v>0</v>
      </c>
    </row>
    <row r="6254" spans="1:12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6">
        <v>19171.866960106847</v>
      </c>
      <c r="L6254" s="456">
        <f>IF(K6254=0,#REF!,0)</f>
        <v>0</v>
      </c>
    </row>
    <row r="6255" spans="1:12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6">
        <v>5261.3030386818355</v>
      </c>
      <c r="L6255" s="456">
        <f>IF(K6255=0,#REF!,0)</f>
        <v>0</v>
      </c>
    </row>
    <row r="6256" spans="1:12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6">
        <v>22489.009224805064</v>
      </c>
      <c r="L6256" s="456">
        <f>IF(K6256=0,#REF!,0)</f>
        <v>0</v>
      </c>
    </row>
    <row r="6257" spans="1:12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6"/>
      <c r="L6257" s="456" t="e">
        <f>IF(K6257=0,#REF!,0)</f>
        <v>#REF!</v>
      </c>
    </row>
    <row r="6258" spans="1:12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6"/>
      <c r="L6258" s="456" t="e">
        <f>IF(K6258=0,#REF!,0)</f>
        <v>#REF!</v>
      </c>
    </row>
    <row r="6259" spans="1:12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6"/>
      <c r="L6259" s="456" t="e">
        <f>IF(K6259=0,#REF!,0)</f>
        <v>#REF!</v>
      </c>
    </row>
    <row r="6260" spans="1:12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6"/>
      <c r="L6260" s="456" t="e">
        <f>IF(K6260=0,#REF!,0)</f>
        <v>#REF!</v>
      </c>
    </row>
    <row r="6261" spans="1:12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6"/>
      <c r="L6261" s="456" t="e">
        <f>IF(K6261=0,#REF!,0)</f>
        <v>#REF!</v>
      </c>
    </row>
    <row r="6262" spans="1:12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6"/>
      <c r="L6262" s="456" t="e">
        <f>IF(K6262=0,#REF!,0)</f>
        <v>#REF!</v>
      </c>
    </row>
    <row r="6263" spans="1:12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6"/>
      <c r="L6263" s="456" t="e">
        <f>IF(K6263=0,#REF!,0)</f>
        <v>#REF!</v>
      </c>
    </row>
    <row r="6264" spans="1:12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6"/>
      <c r="L6264" s="456" t="e">
        <f>IF(K6264=0,#REF!,0)</f>
        <v>#REF!</v>
      </c>
    </row>
    <row r="6265" spans="1:12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6"/>
      <c r="L6265" s="456" t="e">
        <f>IF(K6265=0,#REF!,0)</f>
        <v>#REF!</v>
      </c>
    </row>
    <row r="6266" spans="1:12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6"/>
      <c r="L6266" s="456" t="e">
        <f>IF(K6266=0,#REF!,0)</f>
        <v>#REF!</v>
      </c>
    </row>
    <row r="6267" spans="1:12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6"/>
      <c r="L6267" s="456" t="e">
        <f>IF(K6267=0,#REF!,0)</f>
        <v>#REF!</v>
      </c>
    </row>
    <row r="6268" spans="1:12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6"/>
      <c r="L6268" s="456" t="e">
        <f>IF(K6268=0,#REF!,0)</f>
        <v>#REF!</v>
      </c>
    </row>
    <row r="6269" spans="1:12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6"/>
      <c r="L6269" s="456" t="e">
        <f>IF(K6269=0,#REF!,0)</f>
        <v>#REF!</v>
      </c>
    </row>
    <row r="6270" spans="1:12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6"/>
      <c r="L6270" s="456" t="e">
        <f>IF(K6270=0,#REF!,0)</f>
        <v>#REF!</v>
      </c>
    </row>
    <row r="6271" spans="1:12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6"/>
      <c r="L6271" s="456" t="e">
        <f>IF(K6271=0,#REF!,0)</f>
        <v>#REF!</v>
      </c>
    </row>
    <row r="6272" spans="1:12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6"/>
      <c r="L6272" s="456" t="e">
        <f>IF(K6272=0,#REF!,0)</f>
        <v>#REF!</v>
      </c>
    </row>
    <row r="6273" spans="1:12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6"/>
      <c r="L6273" s="456" t="e">
        <f>IF(K6273=0,#REF!,0)</f>
        <v>#REF!</v>
      </c>
    </row>
    <row r="6274" spans="1:12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6"/>
      <c r="L6274" s="456" t="e">
        <f>IF(K6274=0,#REF!,0)</f>
        <v>#REF!</v>
      </c>
    </row>
    <row r="6275" spans="1:12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6"/>
      <c r="L6275" s="456" t="e">
        <f>IF(K6275=0,#REF!,0)</f>
        <v>#REF!</v>
      </c>
    </row>
    <row r="6276" spans="1:12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6"/>
      <c r="L6276" s="456" t="e">
        <f>IF(K6276=0,#REF!,0)</f>
        <v>#REF!</v>
      </c>
    </row>
    <row r="6277" spans="1:12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6"/>
      <c r="L6277" s="456" t="e">
        <f>IF(K6277=0,#REF!,0)</f>
        <v>#REF!</v>
      </c>
    </row>
    <row r="6278" spans="1:12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6"/>
      <c r="L6278" s="456" t="e">
        <f>IF(K6278=0,#REF!,0)</f>
        <v>#REF!</v>
      </c>
    </row>
    <row r="6279" spans="1:12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6"/>
      <c r="L6279" s="456" t="e">
        <f>IF(K6279=0,#REF!,0)</f>
        <v>#REF!</v>
      </c>
    </row>
    <row r="6280" spans="1:12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6"/>
      <c r="L6280" s="456" t="e">
        <f>IF(K6280=0,#REF!,0)</f>
        <v>#REF!</v>
      </c>
    </row>
    <row r="6281" spans="1:12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6"/>
      <c r="L6281" s="456" t="e">
        <f>IF(K6281=0,#REF!,0)</f>
        <v>#REF!</v>
      </c>
    </row>
    <row r="6282" spans="1:12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6"/>
      <c r="L6282" s="456" t="e">
        <f>IF(K6282=0,#REF!,0)</f>
        <v>#REF!</v>
      </c>
    </row>
    <row r="6283" spans="1:12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6"/>
      <c r="L6283" s="456" t="e">
        <f>IF(K6283=0,#REF!,0)</f>
        <v>#REF!</v>
      </c>
    </row>
    <row r="6284" spans="1:12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6"/>
      <c r="L6284" s="456" t="e">
        <f>IF(K6284=0,#REF!,0)</f>
        <v>#REF!</v>
      </c>
    </row>
    <row r="6285" spans="1:12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6"/>
      <c r="L6285" s="456" t="e">
        <f>IF(K6285=0,#REF!,0)</f>
        <v>#REF!</v>
      </c>
    </row>
    <row r="6286" spans="1:12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6"/>
      <c r="L6286" s="456" t="e">
        <f>IF(K6286=0,#REF!,0)</f>
        <v>#REF!</v>
      </c>
    </row>
    <row r="6287" spans="1:12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6"/>
      <c r="L6287" s="456" t="e">
        <f>IF(K6287=0,#REF!,0)</f>
        <v>#REF!</v>
      </c>
    </row>
    <row r="6288" spans="1:12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6"/>
      <c r="L6288" s="456" t="e">
        <f>IF(K6288=0,#REF!,0)</f>
        <v>#REF!</v>
      </c>
    </row>
    <row r="6289" spans="1:12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6"/>
      <c r="L6289" s="456" t="e">
        <f>IF(K6289=0,#REF!,0)</f>
        <v>#REF!</v>
      </c>
    </row>
    <row r="6290" spans="1:12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6"/>
      <c r="L6290" s="456" t="e">
        <f>IF(K6290=0,#REF!,0)</f>
        <v>#REF!</v>
      </c>
    </row>
    <row r="6291" spans="1:12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6"/>
      <c r="L6291" s="456" t="e">
        <f>IF(K6291=0,#REF!,0)</f>
        <v>#REF!</v>
      </c>
    </row>
    <row r="6292" spans="1:12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6"/>
      <c r="L6292" s="456" t="e">
        <f>IF(K6292=0,#REF!,0)</f>
        <v>#REF!</v>
      </c>
    </row>
    <row r="6293" spans="1:12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6"/>
      <c r="L6293" s="456" t="e">
        <f>IF(K6293=0,#REF!,0)</f>
        <v>#REF!</v>
      </c>
    </row>
    <row r="6294" spans="1:12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6"/>
      <c r="L6294" s="456" t="e">
        <f>IF(K6294=0,#REF!,0)</f>
        <v>#REF!</v>
      </c>
    </row>
    <row r="6295" spans="1:12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6"/>
      <c r="L6295" s="456" t="e">
        <f>IF(K6295=0,#REF!,0)</f>
        <v>#REF!</v>
      </c>
    </row>
    <row r="6296" spans="1:12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6"/>
      <c r="L6296" s="456" t="e">
        <f>IF(K6296=0,#REF!,0)</f>
        <v>#REF!</v>
      </c>
    </row>
    <row r="6297" spans="1:12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6"/>
      <c r="L6297" s="456" t="e">
        <f>IF(K6297=0,#REF!,0)</f>
        <v>#REF!</v>
      </c>
    </row>
    <row r="6298" spans="1:12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6"/>
      <c r="L6298" s="456" t="e">
        <f>IF(K6298=0,#REF!,0)</f>
        <v>#REF!</v>
      </c>
    </row>
    <row r="6299" spans="1:12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6"/>
      <c r="L6299" s="456" t="e">
        <f>IF(K6299=0,#REF!,0)</f>
        <v>#REF!</v>
      </c>
    </row>
    <row r="6300" spans="1:12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6"/>
      <c r="L6300" s="456" t="e">
        <f>IF(K6300=0,#REF!,0)</f>
        <v>#REF!</v>
      </c>
    </row>
    <row r="6301" spans="1:12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6"/>
      <c r="L6301" s="456" t="e">
        <f>IF(K6301=0,#REF!,0)</f>
        <v>#REF!</v>
      </c>
    </row>
    <row r="6302" spans="1:12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6"/>
      <c r="L6302" s="456" t="e">
        <f>IF(K6302=0,#REF!,0)</f>
        <v>#REF!</v>
      </c>
    </row>
    <row r="6303" spans="1:12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6"/>
      <c r="L6303" s="456" t="e">
        <f>IF(K6303=0,#REF!,0)</f>
        <v>#REF!</v>
      </c>
    </row>
    <row r="6304" spans="1:12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6"/>
      <c r="L6304" s="456" t="e">
        <f>IF(K6304=0,#REF!,0)</f>
        <v>#REF!</v>
      </c>
    </row>
    <row r="6305" spans="1:12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6"/>
      <c r="L6305" s="456" t="e">
        <f>IF(K6305=0,#REF!,0)</f>
        <v>#REF!</v>
      </c>
    </row>
    <row r="6306" spans="1:12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6"/>
      <c r="L6306" s="456" t="e">
        <f>IF(K6306=0,#REF!,0)</f>
        <v>#REF!</v>
      </c>
    </row>
    <row r="6307" spans="1:12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6"/>
      <c r="L6307" s="456" t="e">
        <f>IF(K6307=0,#REF!,0)</f>
        <v>#REF!</v>
      </c>
    </row>
    <row r="6308" spans="1:12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6"/>
      <c r="L6308" s="456" t="e">
        <f>IF(K6308=0,#REF!,0)</f>
        <v>#REF!</v>
      </c>
    </row>
    <row r="6309" spans="1:12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6"/>
      <c r="L6309" s="456" t="e">
        <f>IF(K6309=0,#REF!,0)</f>
        <v>#REF!</v>
      </c>
    </row>
    <row r="6310" spans="1:12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6"/>
      <c r="L6310" s="456" t="e">
        <f>IF(K6310=0,#REF!,0)</f>
        <v>#REF!</v>
      </c>
    </row>
    <row r="6311" spans="1:12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6"/>
      <c r="L6311" s="456" t="e">
        <f>IF(K6311=0,#REF!,0)</f>
        <v>#REF!</v>
      </c>
    </row>
    <row r="6312" spans="1:12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6"/>
      <c r="L6312" s="456" t="e">
        <f>IF(K6312=0,#REF!,0)</f>
        <v>#REF!</v>
      </c>
    </row>
    <row r="6313" spans="1:12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6"/>
      <c r="L6313" s="456" t="e">
        <f>IF(K6313=0,#REF!,0)</f>
        <v>#REF!</v>
      </c>
    </row>
    <row r="6314" spans="1:12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6"/>
      <c r="L6314" s="456" t="e">
        <f>IF(K6314=0,#REF!,0)</f>
        <v>#REF!</v>
      </c>
    </row>
    <row r="6315" spans="1:12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6"/>
      <c r="L6315" s="456" t="e">
        <f>IF(K6315=0,#REF!,0)</f>
        <v>#REF!</v>
      </c>
    </row>
    <row r="6316" spans="1:12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6"/>
      <c r="L6316" s="456" t="e">
        <f>IF(K6316=0,#REF!,0)</f>
        <v>#REF!</v>
      </c>
    </row>
    <row r="6317" spans="1:12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6"/>
      <c r="L6317" s="456" t="e">
        <f>IF(K6317=0,#REF!,0)</f>
        <v>#REF!</v>
      </c>
    </row>
    <row r="6318" spans="1:12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6"/>
      <c r="L6318" s="456" t="e">
        <f>IF(K6318=0,#REF!,0)</f>
        <v>#REF!</v>
      </c>
    </row>
    <row r="6319" spans="1:12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6"/>
      <c r="L6319" s="456" t="e">
        <f>IF(K6319=0,#REF!,0)</f>
        <v>#REF!</v>
      </c>
    </row>
    <row r="6320" spans="1:12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6"/>
      <c r="L6320" s="456" t="e">
        <f>IF(K6320=0,#REF!,0)</f>
        <v>#REF!</v>
      </c>
    </row>
    <row r="6321" spans="1:12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6"/>
      <c r="L6321" s="456" t="e">
        <f>IF(K6321=0,#REF!,0)</f>
        <v>#REF!</v>
      </c>
    </row>
    <row r="6322" spans="1:12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6"/>
      <c r="L6322" s="456" t="e">
        <f>IF(K6322=0,#REF!,0)</f>
        <v>#REF!</v>
      </c>
    </row>
    <row r="6323" spans="1:12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6"/>
      <c r="L6323" s="456" t="e">
        <f>IF(K6323=0,#REF!,0)</f>
        <v>#REF!</v>
      </c>
    </row>
    <row r="6324" spans="1:12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6"/>
      <c r="L6324" s="456" t="e">
        <f>IF(K6324=0,#REF!,0)</f>
        <v>#REF!</v>
      </c>
    </row>
    <row r="6325" spans="1:12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6">
        <v>916.29010535433463</v>
      </c>
      <c r="L6325" s="456">
        <f>IF(K6325=0,#REF!,0)</f>
        <v>0</v>
      </c>
    </row>
    <row r="6326" spans="1:12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6">
        <v>12425.303372477942</v>
      </c>
      <c r="L6326" s="456">
        <f>IF(K6326=0,#REF!,0)</f>
        <v>0</v>
      </c>
    </row>
    <row r="6327" spans="1:12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6">
        <v>9460.982697116875</v>
      </c>
      <c r="L6327" s="456">
        <f>IF(K6327=0,#REF!,0)</f>
        <v>0</v>
      </c>
    </row>
    <row r="6328" spans="1:12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6"/>
      <c r="L6328" s="456" t="e">
        <f>IF(K6328=0,#REF!,0)</f>
        <v>#REF!</v>
      </c>
    </row>
    <row r="6329" spans="1:12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6">
        <v>11794.958480859799</v>
      </c>
      <c r="L6329" s="456">
        <f>IF(K6329=0,#REF!,0)</f>
        <v>0</v>
      </c>
    </row>
    <row r="6330" spans="1:12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6"/>
      <c r="L6330" s="456" t="e">
        <f>IF(K6330=0,#REF!,0)</f>
        <v>#REF!</v>
      </c>
    </row>
    <row r="6331" spans="1:12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6"/>
      <c r="L6331" s="456" t="e">
        <f>IF(K6331=0,#REF!,0)</f>
        <v>#REF!</v>
      </c>
    </row>
    <row r="6332" spans="1:12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6"/>
      <c r="L6332" s="456" t="e">
        <f>IF(K6332=0,#REF!,0)</f>
        <v>#REF!</v>
      </c>
    </row>
    <row r="6333" spans="1:12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6"/>
      <c r="L6333" s="456" t="e">
        <f>IF(K6333=0,#REF!,0)</f>
        <v>#REF!</v>
      </c>
    </row>
    <row r="6334" spans="1:12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6"/>
      <c r="L6334" s="456" t="e">
        <f>IF(K6334=0,#REF!,0)</f>
        <v>#REF!</v>
      </c>
    </row>
    <row r="6335" spans="1:12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6"/>
      <c r="L6335" s="456" t="e">
        <f>IF(K6335=0,#REF!,0)</f>
        <v>#REF!</v>
      </c>
    </row>
    <row r="6336" spans="1:12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6"/>
      <c r="L6336" s="456" t="e">
        <f>IF(K6336=0,#REF!,0)</f>
        <v>#REF!</v>
      </c>
    </row>
    <row r="6337" spans="1:12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6"/>
      <c r="L6337" s="456" t="e">
        <f>IF(K6337=0,#REF!,0)</f>
        <v>#REF!</v>
      </c>
    </row>
    <row r="6338" spans="1:12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6"/>
      <c r="L6338" s="456" t="e">
        <f>IF(K6338=0,#REF!,0)</f>
        <v>#REF!</v>
      </c>
    </row>
    <row r="6339" spans="1:12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6"/>
      <c r="L6339" s="456" t="e">
        <f>IF(K6339=0,#REF!,0)</f>
        <v>#REF!</v>
      </c>
    </row>
    <row r="6340" spans="1:12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6"/>
      <c r="L6340" s="456" t="e">
        <f>IF(K6340=0,#REF!,0)</f>
        <v>#REF!</v>
      </c>
    </row>
    <row r="6341" spans="1:12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6"/>
      <c r="L6341" s="456" t="e">
        <f>IF(K6341=0,#REF!,0)</f>
        <v>#REF!</v>
      </c>
    </row>
    <row r="6342" spans="1:12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6"/>
      <c r="L6342" s="456" t="e">
        <f>IF(K6342=0,#REF!,0)</f>
        <v>#REF!</v>
      </c>
    </row>
    <row r="6343" spans="1:12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6"/>
      <c r="L6343" s="456" t="e">
        <f>IF(K6343=0,#REF!,0)</f>
        <v>#REF!</v>
      </c>
    </row>
    <row r="6344" spans="1:12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6"/>
      <c r="L6344" s="456" t="e">
        <f>IF(K6344=0,#REF!,0)</f>
        <v>#REF!</v>
      </c>
    </row>
    <row r="6345" spans="1:12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6"/>
      <c r="L6345" s="456" t="e">
        <f>IF(K6345=0,#REF!,0)</f>
        <v>#REF!</v>
      </c>
    </row>
    <row r="6346" spans="1:12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6"/>
      <c r="L6346" s="456" t="e">
        <f>IF(K6346=0,#REF!,0)</f>
        <v>#REF!</v>
      </c>
    </row>
    <row r="6347" spans="1:12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6"/>
      <c r="L6347" s="456" t="e">
        <f>IF(K6347=0,#REF!,0)</f>
        <v>#REF!</v>
      </c>
    </row>
    <row r="6348" spans="1:12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6"/>
      <c r="L6348" s="456" t="e">
        <f>IF(K6348=0,#REF!,0)</f>
        <v>#REF!</v>
      </c>
    </row>
    <row r="6349" spans="1:12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6">
        <v>2319.2167059191597</v>
      </c>
      <c r="L6349" s="456">
        <f>IF(K6349=0,#REF!,0)</f>
        <v>0</v>
      </c>
    </row>
    <row r="6350" spans="1:12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6">
        <v>8592.311351958735</v>
      </c>
      <c r="L6350" s="456">
        <f>IF(K6350=0,#REF!,0)</f>
        <v>0</v>
      </c>
    </row>
    <row r="6351" spans="1:12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6"/>
      <c r="L6351" s="456" t="e">
        <f>IF(K6351=0,#REF!,0)</f>
        <v>#REF!</v>
      </c>
    </row>
    <row r="6352" spans="1:12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6">
        <v>10535.210608287956</v>
      </c>
      <c r="L6352" s="456">
        <f>IF(K6352=0,#REF!,0)</f>
        <v>0</v>
      </c>
    </row>
    <row r="6353" spans="1:12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6"/>
      <c r="L6353" s="456" t="e">
        <f>IF(K6353=0,#REF!,0)</f>
        <v>#REF!</v>
      </c>
    </row>
    <row r="6354" spans="1:12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6"/>
      <c r="L6354" s="456" t="e">
        <f>IF(K6354=0,#REF!,0)</f>
        <v>#REF!</v>
      </c>
    </row>
    <row r="6355" spans="1:12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6"/>
      <c r="L6355" s="456" t="e">
        <f>IF(K6355=0,#REF!,0)</f>
        <v>#REF!</v>
      </c>
    </row>
    <row r="6356" spans="1:12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6"/>
      <c r="L6356" s="456" t="e">
        <f>IF(K6356=0,#REF!,0)</f>
        <v>#REF!</v>
      </c>
    </row>
    <row r="6357" spans="1:12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6"/>
      <c r="L6357" s="456" t="e">
        <f>IF(K6357=0,#REF!,0)</f>
        <v>#REF!</v>
      </c>
    </row>
    <row r="6358" spans="1:12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6"/>
      <c r="L6358" s="456" t="e">
        <f>IF(K6358=0,#REF!,0)</f>
        <v>#REF!</v>
      </c>
    </row>
    <row r="6359" spans="1:12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6"/>
      <c r="L6359" s="456" t="e">
        <f>IF(K6359=0,#REF!,0)</f>
        <v>#REF!</v>
      </c>
    </row>
    <row r="6360" spans="1:12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6"/>
      <c r="L6360" s="456" t="e">
        <f>IF(K6360=0,#REF!,0)</f>
        <v>#REF!</v>
      </c>
    </row>
    <row r="6361" spans="1:12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6"/>
      <c r="L6361" s="456" t="e">
        <f>IF(K6361=0,#REF!,0)</f>
        <v>#REF!</v>
      </c>
    </row>
    <row r="6362" spans="1:12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6"/>
      <c r="L6362" s="456" t="e">
        <f>IF(K6362=0,#REF!,0)</f>
        <v>#REF!</v>
      </c>
    </row>
    <row r="6363" spans="1:12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6"/>
      <c r="L6363" s="456" t="e">
        <f>IF(K6363=0,#REF!,0)</f>
        <v>#REF!</v>
      </c>
    </row>
    <row r="6364" spans="1:12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6"/>
      <c r="L6364" s="456" t="e">
        <f>IF(K6364=0,#REF!,0)</f>
        <v>#REF!</v>
      </c>
    </row>
    <row r="6365" spans="1:12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6"/>
      <c r="L6365" s="456" t="e">
        <f>IF(K6365=0,#REF!,0)</f>
        <v>#REF!</v>
      </c>
    </row>
    <row r="6366" spans="1:12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6"/>
      <c r="L6366" s="456" t="e">
        <f>IF(K6366=0,#REF!,0)</f>
        <v>#REF!</v>
      </c>
    </row>
    <row r="6367" spans="1:12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6"/>
      <c r="L6367" s="456" t="e">
        <f>IF(K6367=0,#REF!,0)</f>
        <v>#REF!</v>
      </c>
    </row>
    <row r="6368" spans="1:12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6"/>
      <c r="L6368" s="456" t="e">
        <f>IF(K6368=0,#REF!,0)</f>
        <v>#REF!</v>
      </c>
    </row>
    <row r="6369" spans="1:12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6"/>
      <c r="L6369" s="456" t="e">
        <f>IF(K6369=0,#REF!,0)</f>
        <v>#REF!</v>
      </c>
    </row>
    <row r="6370" spans="1:12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6"/>
      <c r="L6370" s="456" t="e">
        <f>IF(K6370=0,#REF!,0)</f>
        <v>#REF!</v>
      </c>
    </row>
    <row r="6371" spans="1:12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6"/>
      <c r="L6371" s="456" t="e">
        <f>IF(K6371=0,#REF!,0)</f>
        <v>#REF!</v>
      </c>
    </row>
    <row r="6372" spans="1:12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6"/>
      <c r="L6372" s="456" t="e">
        <f>IF(K6372=0,#REF!,0)</f>
        <v>#REF!</v>
      </c>
    </row>
    <row r="6373" spans="1:12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6"/>
      <c r="L6373" s="456" t="e">
        <f>IF(K6373=0,#REF!,0)</f>
        <v>#REF!</v>
      </c>
    </row>
    <row r="6374" spans="1:12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6"/>
      <c r="L6374" s="456" t="e">
        <f>IF(K6374=0,#REF!,0)</f>
        <v>#REF!</v>
      </c>
    </row>
    <row r="6375" spans="1:12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6"/>
      <c r="L6375" s="456" t="e">
        <f>IF(K6375=0,#REF!,0)</f>
        <v>#REF!</v>
      </c>
    </row>
    <row r="6376" spans="1:12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6"/>
      <c r="L6376" s="456" t="e">
        <f>IF(K6376=0,#REF!,0)</f>
        <v>#REF!</v>
      </c>
    </row>
    <row r="6377" spans="1:12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6"/>
      <c r="L6377" s="456" t="e">
        <f>IF(K6377=0,#REF!,0)</f>
        <v>#REF!</v>
      </c>
    </row>
    <row r="6378" spans="1:12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6"/>
      <c r="L6378" s="456" t="e">
        <f>IF(K6378=0,#REF!,0)</f>
        <v>#REF!</v>
      </c>
    </row>
    <row r="6379" spans="1:12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6"/>
      <c r="L6379" s="456" t="e">
        <f>IF(K6379=0,#REF!,0)</f>
        <v>#REF!</v>
      </c>
    </row>
    <row r="6380" spans="1:12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6"/>
      <c r="L6380" s="456" t="e">
        <f>IF(K6380=0,#REF!,0)</f>
        <v>#REF!</v>
      </c>
    </row>
    <row r="6381" spans="1:12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6"/>
      <c r="L6381" s="456" t="e">
        <f>IF(K6381=0,#REF!,0)</f>
        <v>#REF!</v>
      </c>
    </row>
    <row r="6382" spans="1:12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6"/>
      <c r="L6382" s="456" t="e">
        <f>IF(K6382=0,#REF!,0)</f>
        <v>#REF!</v>
      </c>
    </row>
    <row r="6383" spans="1:12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6"/>
      <c r="L6383" s="456" t="e">
        <f>IF(K6383=0,#REF!,0)</f>
        <v>#REF!</v>
      </c>
    </row>
    <row r="6384" spans="1:12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6"/>
      <c r="L6384" s="456" t="e">
        <f>IF(K6384=0,#REF!,0)</f>
        <v>#REF!</v>
      </c>
    </row>
    <row r="6385" spans="1:12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6"/>
      <c r="L6385" s="456" t="e">
        <f>IF(K6385=0,#REF!,0)</f>
        <v>#REF!</v>
      </c>
    </row>
    <row r="6386" spans="1:12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6"/>
      <c r="L6386" s="456" t="e">
        <f>IF(K6386=0,#REF!,0)</f>
        <v>#REF!</v>
      </c>
    </row>
    <row r="6387" spans="1:12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6"/>
      <c r="L6387" s="456" t="e">
        <f>IF(K6387=0,#REF!,0)</f>
        <v>#REF!</v>
      </c>
    </row>
    <row r="6388" spans="1:12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6"/>
      <c r="L6388" s="456" t="e">
        <f>IF(K6388=0,#REF!,0)</f>
        <v>#REF!</v>
      </c>
    </row>
    <row r="6389" spans="1:12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6"/>
      <c r="L6389" s="456" t="e">
        <f>IF(K6389=0,#REF!,0)</f>
        <v>#REF!</v>
      </c>
    </row>
    <row r="6390" spans="1:12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6"/>
      <c r="L6390" s="456" t="e">
        <f>IF(K6390=0,#REF!,0)</f>
        <v>#REF!</v>
      </c>
    </row>
    <row r="6391" spans="1:12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6"/>
      <c r="L6391" s="456" t="e">
        <f>IF(K6391=0,#REF!,0)</f>
        <v>#REF!</v>
      </c>
    </row>
    <row r="6392" spans="1:12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6"/>
      <c r="L6392" s="456" t="e">
        <f>IF(K6392=0,#REF!,0)</f>
        <v>#REF!</v>
      </c>
    </row>
    <row r="6393" spans="1:12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6"/>
      <c r="L6393" s="456" t="e">
        <f>IF(K6393=0,#REF!,0)</f>
        <v>#REF!</v>
      </c>
    </row>
    <row r="6394" spans="1:12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6"/>
      <c r="L6394" s="456" t="e">
        <f>IF(K6394=0,#REF!,0)</f>
        <v>#REF!</v>
      </c>
    </row>
    <row r="6395" spans="1:12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6"/>
      <c r="L6395" s="456" t="e">
        <f>IF(K6395=0,#REF!,0)</f>
        <v>#REF!</v>
      </c>
    </row>
    <row r="6396" spans="1:12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6"/>
      <c r="L6396" s="456" t="e">
        <f>IF(K6396=0,#REF!,0)</f>
        <v>#REF!</v>
      </c>
    </row>
    <row r="6397" spans="1:12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6">
        <v>740.03160524031125</v>
      </c>
      <c r="L6397" s="456">
        <f>IF(K6397=0,#REF!,0)</f>
        <v>0</v>
      </c>
    </row>
    <row r="6398" spans="1:12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6">
        <v>16155.366755575715</v>
      </c>
      <c r="L6398" s="456">
        <f>IF(K6398=0,#REF!,0)</f>
        <v>0</v>
      </c>
    </row>
    <row r="6399" spans="1:12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6">
        <v>5501.4651228681869</v>
      </c>
      <c r="L6399" s="456">
        <f>IF(K6399=0,#REF!,0)</f>
        <v>0</v>
      </c>
    </row>
    <row r="6400" spans="1:12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6">
        <v>11371.610564524575</v>
      </c>
      <c r="L6400" s="456">
        <f>IF(K6400=0,#REF!,0)</f>
        <v>0</v>
      </c>
    </row>
    <row r="6401" spans="1:12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6">
        <v>10270.343342750935</v>
      </c>
      <c r="L6401" s="456">
        <f>IF(K6401=0,#REF!,0)</f>
        <v>0</v>
      </c>
    </row>
    <row r="6402" spans="1:12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6"/>
      <c r="L6402" s="456" t="e">
        <f>IF(K6402=0,#REF!,0)</f>
        <v>#REF!</v>
      </c>
    </row>
    <row r="6403" spans="1:12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6"/>
      <c r="L6403" s="456" t="e">
        <f>IF(K6403=0,#REF!,0)</f>
        <v>#REF!</v>
      </c>
    </row>
    <row r="6404" spans="1:12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6"/>
      <c r="L6404" s="456" t="e">
        <f>IF(K6404=0,#REF!,0)</f>
        <v>#REF!</v>
      </c>
    </row>
    <row r="6405" spans="1:12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6"/>
      <c r="L6405" s="456" t="e">
        <f>IF(K6405=0,#REF!,0)</f>
        <v>#REF!</v>
      </c>
    </row>
    <row r="6406" spans="1:12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6"/>
      <c r="L6406" s="456" t="e">
        <f>IF(K6406=0,#REF!,0)</f>
        <v>#REF!</v>
      </c>
    </row>
    <row r="6407" spans="1:12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6"/>
      <c r="L6407" s="456" t="e">
        <f>IF(K6407=0,#REF!,0)</f>
        <v>#REF!</v>
      </c>
    </row>
    <row r="6408" spans="1:12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6"/>
      <c r="L6408" s="456" t="e">
        <f>IF(K6408=0,#REF!,0)</f>
        <v>#REF!</v>
      </c>
    </row>
    <row r="6409" spans="1:12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6"/>
      <c r="L6409" s="456" t="e">
        <f>IF(K6409=0,#REF!,0)</f>
        <v>#REF!</v>
      </c>
    </row>
    <row r="6410" spans="1:12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6"/>
      <c r="L6410" s="456" t="e">
        <f>IF(K6410=0,#REF!,0)</f>
        <v>#REF!</v>
      </c>
    </row>
    <row r="6411" spans="1:12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6"/>
      <c r="L6411" s="456" t="e">
        <f>IF(K6411=0,#REF!,0)</f>
        <v>#REF!</v>
      </c>
    </row>
    <row r="6412" spans="1:12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6"/>
      <c r="L6412" s="456" t="e">
        <f>IF(K6412=0,#REF!,0)</f>
        <v>#REF!</v>
      </c>
    </row>
    <row r="6413" spans="1:12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6"/>
      <c r="L6413" s="456" t="e">
        <f>IF(K6413=0,#REF!,0)</f>
        <v>#REF!</v>
      </c>
    </row>
    <row r="6414" spans="1:12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6"/>
      <c r="L6414" s="456" t="e">
        <f>IF(K6414=0,#REF!,0)</f>
        <v>#REF!</v>
      </c>
    </row>
    <row r="6415" spans="1:12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6"/>
      <c r="L6415" s="456" t="e">
        <f>IF(K6415=0,#REF!,0)</f>
        <v>#REF!</v>
      </c>
    </row>
    <row r="6416" spans="1:12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6"/>
      <c r="L6416" s="456" t="e">
        <f>IF(K6416=0,#REF!,0)</f>
        <v>#REF!</v>
      </c>
    </row>
    <row r="6417" spans="1:12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6"/>
      <c r="L6417" s="456" t="e">
        <f>IF(K6417=0,#REF!,0)</f>
        <v>#REF!</v>
      </c>
    </row>
    <row r="6418" spans="1:12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6"/>
      <c r="L6418" s="456" t="e">
        <f>IF(K6418=0,#REF!,0)</f>
        <v>#REF!</v>
      </c>
    </row>
    <row r="6419" spans="1:12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6"/>
      <c r="L6419" s="456" t="e">
        <f>IF(K6419=0,#REF!,0)</f>
        <v>#REF!</v>
      </c>
    </row>
    <row r="6420" spans="1:12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6"/>
      <c r="L6420" s="456" t="e">
        <f>IF(K6420=0,#REF!,0)</f>
        <v>#REF!</v>
      </c>
    </row>
    <row r="6421" spans="1:12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6"/>
      <c r="L6421" s="456" t="e">
        <f>IF(K6421=0,#REF!,0)</f>
        <v>#REF!</v>
      </c>
    </row>
    <row r="6422" spans="1:12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6">
        <v>6478.1757854739799</v>
      </c>
      <c r="L6422" s="456">
        <f>IF(K6422=0,#REF!,0)</f>
        <v>0</v>
      </c>
    </row>
    <row r="6423" spans="1:12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6"/>
      <c r="L6423" s="456" t="e">
        <f>IF(K6423=0,#REF!,0)</f>
        <v>#REF!</v>
      </c>
    </row>
    <row r="6424" spans="1:12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6">
        <v>3279.1134589257858</v>
      </c>
      <c r="L6424" s="456">
        <f>IF(K6424=0,#REF!,0)</f>
        <v>0</v>
      </c>
    </row>
    <row r="6425" spans="1:12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6">
        <v>2431.9576877120189</v>
      </c>
      <c r="L6425" s="456">
        <f>IF(K6425=0,#REF!,0)</f>
        <v>0</v>
      </c>
    </row>
    <row r="6426" spans="1:12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6"/>
      <c r="L6426" s="456" t="e">
        <f>IF(K6426=0,#REF!,0)</f>
        <v>#REF!</v>
      </c>
    </row>
    <row r="6427" spans="1:12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6"/>
      <c r="L6427" s="456" t="e">
        <f>IF(K6427=0,#REF!,0)</f>
        <v>#REF!</v>
      </c>
    </row>
    <row r="6428" spans="1:12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6"/>
      <c r="L6428" s="456" t="e">
        <f>IF(K6428=0,#REF!,0)</f>
        <v>#REF!</v>
      </c>
    </row>
    <row r="6429" spans="1:12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6"/>
      <c r="L6429" s="456" t="e">
        <f>IF(K6429=0,#REF!,0)</f>
        <v>#REF!</v>
      </c>
    </row>
    <row r="6430" spans="1:12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6"/>
      <c r="L6430" s="456" t="e">
        <f>IF(K6430=0,#REF!,0)</f>
        <v>#REF!</v>
      </c>
    </row>
    <row r="6431" spans="1:12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6"/>
      <c r="L6431" s="456" t="e">
        <f>IF(K6431=0,#REF!,0)</f>
        <v>#REF!</v>
      </c>
    </row>
    <row r="6432" spans="1:12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6"/>
      <c r="L6432" s="456" t="e">
        <f>IF(K6432=0,#REF!,0)</f>
        <v>#REF!</v>
      </c>
    </row>
    <row r="6433" spans="1:12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6"/>
      <c r="L6433" s="456" t="e">
        <f>IF(K6433=0,#REF!,0)</f>
        <v>#REF!</v>
      </c>
    </row>
    <row r="6434" spans="1:12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6"/>
      <c r="L6434" s="456" t="e">
        <f>IF(K6434=0,#REF!,0)</f>
        <v>#REF!</v>
      </c>
    </row>
    <row r="6435" spans="1:12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6"/>
      <c r="L6435" s="456" t="e">
        <f>IF(K6435=0,#REF!,0)</f>
        <v>#REF!</v>
      </c>
    </row>
    <row r="6436" spans="1:12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6"/>
      <c r="L6436" s="456" t="e">
        <f>IF(K6436=0,#REF!,0)</f>
        <v>#REF!</v>
      </c>
    </row>
    <row r="6437" spans="1:12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6"/>
      <c r="L6437" s="456" t="e">
        <f>IF(K6437=0,#REF!,0)</f>
        <v>#REF!</v>
      </c>
    </row>
    <row r="6438" spans="1:12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6"/>
      <c r="L6438" s="456" t="e">
        <f>IF(K6438=0,#REF!,0)</f>
        <v>#REF!</v>
      </c>
    </row>
    <row r="6439" spans="1:12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6"/>
      <c r="L6439" s="456" t="e">
        <f>IF(K6439=0,#REF!,0)</f>
        <v>#REF!</v>
      </c>
    </row>
    <row r="6440" spans="1:12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6"/>
      <c r="L6440" s="456" t="e">
        <f>IF(K6440=0,#REF!,0)</f>
        <v>#REF!</v>
      </c>
    </row>
    <row r="6441" spans="1:12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6"/>
      <c r="L6441" s="456" t="e">
        <f>IF(K6441=0,#REF!,0)</f>
        <v>#REF!</v>
      </c>
    </row>
    <row r="6442" spans="1:12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6"/>
      <c r="L6442" s="456" t="e">
        <f>IF(K6442=0,#REF!,0)</f>
        <v>#REF!</v>
      </c>
    </row>
    <row r="6443" spans="1:12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6"/>
      <c r="L6443" s="456" t="e">
        <f>IF(K6443=0,#REF!,0)</f>
        <v>#REF!</v>
      </c>
    </row>
    <row r="6444" spans="1:12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6"/>
      <c r="L6444" s="456" t="e">
        <f>IF(K6444=0,#REF!,0)</f>
        <v>#REF!</v>
      </c>
    </row>
    <row r="6445" spans="1:12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6">
        <v>9881.6403462889812</v>
      </c>
      <c r="L6445" s="456">
        <f>IF(K6445=0,#REF!,0)</f>
        <v>0</v>
      </c>
    </row>
    <row r="6446" spans="1:12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6"/>
      <c r="L6446" s="456" t="e">
        <f>IF(K6446=0,#REF!,0)</f>
        <v>#REF!</v>
      </c>
    </row>
    <row r="6447" spans="1:12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6">
        <v>13283.266475672666</v>
      </c>
      <c r="L6447" s="456">
        <f>IF(K6447=0,#REF!,0)</f>
        <v>0</v>
      </c>
    </row>
    <row r="6448" spans="1:12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6">
        <v>7822.3305011616094</v>
      </c>
      <c r="L6448" s="456">
        <f>IF(K6448=0,#REF!,0)</f>
        <v>0</v>
      </c>
    </row>
    <row r="6449" spans="1:12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6"/>
      <c r="L6449" s="456" t="e">
        <f>IF(K6449=0,#REF!,0)</f>
        <v>#REF!</v>
      </c>
    </row>
    <row r="6450" spans="1:12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6"/>
      <c r="L6450" s="456" t="e">
        <f>IF(K6450=0,#REF!,0)</f>
        <v>#REF!</v>
      </c>
    </row>
    <row r="6451" spans="1:12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6"/>
      <c r="L6451" s="456" t="e">
        <f>IF(K6451=0,#REF!,0)</f>
        <v>#REF!</v>
      </c>
    </row>
    <row r="6452" spans="1:12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6"/>
      <c r="L6452" s="456" t="e">
        <f>IF(K6452=0,#REF!,0)</f>
        <v>#REF!</v>
      </c>
    </row>
    <row r="6453" spans="1:12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6"/>
      <c r="L6453" s="456" t="e">
        <f>IF(K6453=0,#REF!,0)</f>
        <v>#REF!</v>
      </c>
    </row>
    <row r="6454" spans="1:12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6"/>
      <c r="L6454" s="456" t="e">
        <f>IF(K6454=0,#REF!,0)</f>
        <v>#REF!</v>
      </c>
    </row>
    <row r="6455" spans="1:12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6"/>
      <c r="L6455" s="456" t="e">
        <f>IF(K6455=0,#REF!,0)</f>
        <v>#REF!</v>
      </c>
    </row>
    <row r="6456" spans="1:12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6"/>
      <c r="L6456" s="456" t="e">
        <f>IF(K6456=0,#REF!,0)</f>
        <v>#REF!</v>
      </c>
    </row>
    <row r="6457" spans="1:12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6"/>
      <c r="L6457" s="456" t="e">
        <f>IF(K6457=0,#REF!,0)</f>
        <v>#REF!</v>
      </c>
    </row>
    <row r="6458" spans="1:12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6"/>
      <c r="L6458" s="456" t="e">
        <f>IF(K6458=0,#REF!,0)</f>
        <v>#REF!</v>
      </c>
    </row>
    <row r="6459" spans="1:12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6"/>
      <c r="L6459" s="456" t="e">
        <f>IF(K6459=0,#REF!,0)</f>
        <v>#REF!</v>
      </c>
    </row>
    <row r="6460" spans="1:12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6"/>
      <c r="L6460" s="456" t="e">
        <f>IF(K6460=0,#REF!,0)</f>
        <v>#REF!</v>
      </c>
    </row>
    <row r="6461" spans="1:12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6"/>
      <c r="L6461" s="456" t="e">
        <f>IF(K6461=0,#REF!,0)</f>
        <v>#REF!</v>
      </c>
    </row>
    <row r="6462" spans="1:12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6"/>
      <c r="L6462" s="456" t="e">
        <f>IF(K6462=0,#REF!,0)</f>
        <v>#REF!</v>
      </c>
    </row>
    <row r="6463" spans="1:12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6"/>
      <c r="L6463" s="456" t="e">
        <f>IF(K6463=0,#REF!,0)</f>
        <v>#REF!</v>
      </c>
    </row>
    <row r="6464" spans="1:12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6"/>
      <c r="L6464" s="456" t="e">
        <f>IF(K6464=0,#REF!,0)</f>
        <v>#REF!</v>
      </c>
    </row>
    <row r="6465" spans="1:12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6"/>
      <c r="L6465" s="456" t="e">
        <f>IF(K6465=0,#REF!,0)</f>
        <v>#REF!</v>
      </c>
    </row>
    <row r="6466" spans="1:12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6"/>
      <c r="L6466" s="456" t="e">
        <f>IF(K6466=0,#REF!,0)</f>
        <v>#REF!</v>
      </c>
    </row>
    <row r="6467" spans="1:12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6"/>
      <c r="L6467" s="456" t="e">
        <f>IF(K6467=0,#REF!,0)</f>
        <v>#REF!</v>
      </c>
    </row>
    <row r="6468" spans="1:12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6"/>
      <c r="L6468" s="456" t="e">
        <f>IF(K6468=0,#REF!,0)</f>
        <v>#REF!</v>
      </c>
    </row>
    <row r="6469" spans="1:12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6"/>
      <c r="L6469" s="456" t="e">
        <f>IF(K6469=0,#REF!,0)</f>
        <v>#REF!</v>
      </c>
    </row>
    <row r="6470" spans="1:12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6"/>
      <c r="L6470" s="456" t="e">
        <f>IF(K6470=0,#REF!,0)</f>
        <v>#REF!</v>
      </c>
    </row>
    <row r="6471" spans="1:12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6"/>
      <c r="L6471" s="456" t="e">
        <f>IF(K6471=0,#REF!,0)</f>
        <v>#REF!</v>
      </c>
    </row>
    <row r="6472" spans="1:12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6"/>
      <c r="L6472" s="456" t="e">
        <f>IF(K6472=0,#REF!,0)</f>
        <v>#REF!</v>
      </c>
    </row>
    <row r="6473" spans="1:12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6"/>
      <c r="L6473" s="456" t="e">
        <f>IF(K6473=0,#REF!,0)</f>
        <v>#REF!</v>
      </c>
    </row>
    <row r="6474" spans="1:12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6"/>
      <c r="L6474" s="456" t="e">
        <f>IF(K6474=0,#REF!,0)</f>
        <v>#REF!</v>
      </c>
    </row>
    <row r="6475" spans="1:12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6"/>
      <c r="L6475" s="456" t="e">
        <f>IF(K6475=0,#REF!,0)</f>
        <v>#REF!</v>
      </c>
    </row>
    <row r="6476" spans="1:12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6"/>
      <c r="L6476" s="456" t="e">
        <f>IF(K6476=0,#REF!,0)</f>
        <v>#REF!</v>
      </c>
    </row>
    <row r="6477" spans="1:12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6"/>
      <c r="L6477" s="456" t="e">
        <f>IF(K6477=0,#REF!,0)</f>
        <v>#REF!</v>
      </c>
    </row>
    <row r="6478" spans="1:12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6"/>
      <c r="L6478" s="456" t="e">
        <f>IF(K6478=0,#REF!,0)</f>
        <v>#REF!</v>
      </c>
    </row>
    <row r="6479" spans="1:12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6"/>
      <c r="L6479" s="456" t="e">
        <f>IF(K6479=0,#REF!,0)</f>
        <v>#REF!</v>
      </c>
    </row>
    <row r="6480" spans="1:12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6"/>
      <c r="L6480" s="456" t="e">
        <f>IF(K6480=0,#REF!,0)</f>
        <v>#REF!</v>
      </c>
    </row>
    <row r="6481" spans="1:12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6"/>
      <c r="L6481" s="456" t="e">
        <f>IF(K6481=0,#REF!,0)</f>
        <v>#REF!</v>
      </c>
    </row>
    <row r="6482" spans="1:12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6"/>
      <c r="L6482" s="456" t="e">
        <f>IF(K6482=0,#REF!,0)</f>
        <v>#REF!</v>
      </c>
    </row>
    <row r="6483" spans="1:12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6"/>
      <c r="L6483" s="456" t="e">
        <f>IF(K6483=0,#REF!,0)</f>
        <v>#REF!</v>
      </c>
    </row>
    <row r="6484" spans="1:12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6"/>
      <c r="L6484" s="456" t="e">
        <f>IF(K6484=0,#REF!,0)</f>
        <v>#REF!</v>
      </c>
    </row>
    <row r="6485" spans="1:12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6"/>
      <c r="L6485" s="456" t="e">
        <f>IF(K6485=0,#REF!,0)</f>
        <v>#REF!</v>
      </c>
    </row>
    <row r="6486" spans="1:12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6"/>
      <c r="L6486" s="456" t="e">
        <f>IF(K6486=0,#REF!,0)</f>
        <v>#REF!</v>
      </c>
    </row>
    <row r="6487" spans="1:12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6"/>
      <c r="L6487" s="456" t="e">
        <f>IF(K6487=0,#REF!,0)</f>
        <v>#REF!</v>
      </c>
    </row>
    <row r="6488" spans="1:12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6"/>
      <c r="L6488" s="456" t="e">
        <f>IF(K6488=0,#REF!,0)</f>
        <v>#REF!</v>
      </c>
    </row>
    <row r="6489" spans="1:12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6"/>
      <c r="L6489" s="456" t="e">
        <f>IF(K6489=0,#REF!,0)</f>
        <v>#REF!</v>
      </c>
    </row>
    <row r="6490" spans="1:12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6"/>
      <c r="L6490" s="456" t="e">
        <f>IF(K6490=0,#REF!,0)</f>
        <v>#REF!</v>
      </c>
    </row>
    <row r="6491" spans="1:12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6"/>
      <c r="L6491" s="456" t="e">
        <f>IF(K6491=0,#REF!,0)</f>
        <v>#REF!</v>
      </c>
    </row>
    <row r="6492" spans="1:12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6"/>
      <c r="L6492" s="456" t="e">
        <f>IF(K6492=0,#REF!,0)</f>
        <v>#REF!</v>
      </c>
    </row>
    <row r="6493" spans="1:12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6">
        <v>4829.3728962796395</v>
      </c>
      <c r="L6493" s="456">
        <f>IF(K6493=0,#REF!,0)</f>
        <v>0</v>
      </c>
    </row>
    <row r="6494" spans="1:12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6">
        <v>25489.889610236285</v>
      </c>
      <c r="L6494" s="456">
        <f>IF(K6494=0,#REF!,0)</f>
        <v>0</v>
      </c>
    </row>
    <row r="6495" spans="1:12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6">
        <v>7666.8914503113047</v>
      </c>
      <c r="L6495" s="456">
        <f>IF(K6495=0,#REF!,0)</f>
        <v>0</v>
      </c>
    </row>
    <row r="6496" spans="1:12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6">
        <v>31946.63016858256</v>
      </c>
      <c r="L6496" s="456">
        <f>IF(K6496=0,#REF!,0)</f>
        <v>0</v>
      </c>
    </row>
    <row r="6497" spans="1:12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6">
        <v>12144.605792780849</v>
      </c>
      <c r="L6497" s="456">
        <f>IF(K6497=0,#REF!,0)</f>
        <v>0</v>
      </c>
    </row>
    <row r="6498" spans="1:12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6">
        <v>1057.4711500640731</v>
      </c>
      <c r="L6498" s="456">
        <f>IF(K6498=0,#REF!,0)</f>
        <v>0</v>
      </c>
    </row>
    <row r="6499" spans="1:12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6"/>
      <c r="L6499" s="456" t="e">
        <f>IF(K6499=0,#REF!,0)</f>
        <v>#REF!</v>
      </c>
    </row>
    <row r="6500" spans="1:12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6"/>
      <c r="L6500" s="456" t="e">
        <f>IF(K6500=0,#REF!,0)</f>
        <v>#REF!</v>
      </c>
    </row>
    <row r="6501" spans="1:12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6"/>
      <c r="L6501" s="456" t="e">
        <f>IF(K6501=0,#REF!,0)</f>
        <v>#REF!</v>
      </c>
    </row>
    <row r="6502" spans="1:12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6"/>
      <c r="L6502" s="456" t="e">
        <f>IF(K6502=0,#REF!,0)</f>
        <v>#REF!</v>
      </c>
    </row>
    <row r="6503" spans="1:12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6"/>
      <c r="L6503" s="456" t="e">
        <f>IF(K6503=0,#REF!,0)</f>
        <v>#REF!</v>
      </c>
    </row>
    <row r="6504" spans="1:12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6"/>
      <c r="L6504" s="456" t="e">
        <f>IF(K6504=0,#REF!,0)</f>
        <v>#REF!</v>
      </c>
    </row>
    <row r="6505" spans="1:12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6"/>
      <c r="L6505" s="456" t="e">
        <f>IF(K6505=0,#REF!,0)</f>
        <v>#REF!</v>
      </c>
    </row>
    <row r="6506" spans="1:12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6"/>
      <c r="L6506" s="456" t="e">
        <f>IF(K6506=0,#REF!,0)</f>
        <v>#REF!</v>
      </c>
    </row>
    <row r="6507" spans="1:12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6"/>
      <c r="L6507" s="456" t="e">
        <f>IF(K6507=0,#REF!,0)</f>
        <v>#REF!</v>
      </c>
    </row>
    <row r="6508" spans="1:12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6"/>
      <c r="L6508" s="456" t="e">
        <f>IF(K6508=0,#REF!,0)</f>
        <v>#REF!</v>
      </c>
    </row>
    <row r="6509" spans="1:12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6"/>
      <c r="L6509" s="456" t="e">
        <f>IF(K6509=0,#REF!,0)</f>
        <v>#REF!</v>
      </c>
    </row>
    <row r="6510" spans="1:12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6"/>
      <c r="L6510" s="456" t="e">
        <f>IF(K6510=0,#REF!,0)</f>
        <v>#REF!</v>
      </c>
    </row>
    <row r="6511" spans="1:12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6"/>
      <c r="L6511" s="456" t="e">
        <f>IF(K6511=0,#REF!,0)</f>
        <v>#REF!</v>
      </c>
    </row>
    <row r="6512" spans="1:12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6"/>
      <c r="L6512" s="456" t="e">
        <f>IF(K6512=0,#REF!,0)</f>
        <v>#REF!</v>
      </c>
    </row>
    <row r="6513" spans="1:12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6"/>
      <c r="L6513" s="456" t="e">
        <f>IF(K6513=0,#REF!,0)</f>
        <v>#REF!</v>
      </c>
    </row>
    <row r="6514" spans="1:12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6"/>
      <c r="L6514" s="456" t="e">
        <f>IF(K6514=0,#REF!,0)</f>
        <v>#REF!</v>
      </c>
    </row>
    <row r="6515" spans="1:12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6"/>
      <c r="L6515" s="456" t="e">
        <f>IF(K6515=0,#REF!,0)</f>
        <v>#REF!</v>
      </c>
    </row>
    <row r="6516" spans="1:12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6">
        <v>7795.5955554331904</v>
      </c>
      <c r="L6516" s="456">
        <f>IF(K6516=0,#REF!,0)</f>
        <v>0</v>
      </c>
    </row>
    <row r="6517" spans="1:12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6">
        <v>10228.105509234398</v>
      </c>
      <c r="L6517" s="456">
        <f>IF(K6517=0,#REF!,0)</f>
        <v>0</v>
      </c>
    </row>
    <row r="6518" spans="1:12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6">
        <v>21198.419665797184</v>
      </c>
      <c r="L6518" s="456">
        <f>IF(K6518=0,#REF!,0)</f>
        <v>0</v>
      </c>
    </row>
    <row r="6519" spans="1:12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6">
        <v>7140.2785571278273</v>
      </c>
      <c r="L6519" s="456">
        <f>IF(K6519=0,#REF!,0)</f>
        <v>0</v>
      </c>
    </row>
    <row r="6520" spans="1:12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6">
        <v>18883.146753623172</v>
      </c>
      <c r="L6520" s="456">
        <f>IF(K6520=0,#REF!,0)</f>
        <v>0</v>
      </c>
    </row>
    <row r="6521" spans="1:12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6">
        <v>8376.6426380067005</v>
      </c>
      <c r="L6521" s="456">
        <f>IF(K6521=0,#REF!,0)</f>
        <v>0</v>
      </c>
    </row>
    <row r="6522" spans="1:12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6"/>
      <c r="L6522" s="456" t="e">
        <f>IF(K6522=0,#REF!,0)</f>
        <v>#REF!</v>
      </c>
    </row>
    <row r="6523" spans="1:12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6"/>
      <c r="L6523" s="456" t="e">
        <f>IF(K6523=0,#REF!,0)</f>
        <v>#REF!</v>
      </c>
    </row>
    <row r="6524" spans="1:12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6"/>
      <c r="L6524" s="456" t="e">
        <f>IF(K6524=0,#REF!,0)</f>
        <v>#REF!</v>
      </c>
    </row>
    <row r="6525" spans="1:12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6"/>
      <c r="L6525" s="456" t="e">
        <f>IF(K6525=0,#REF!,0)</f>
        <v>#REF!</v>
      </c>
    </row>
    <row r="6526" spans="1:12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6"/>
      <c r="L6526" s="456" t="e">
        <f>IF(K6526=0,#REF!,0)</f>
        <v>#REF!</v>
      </c>
    </row>
    <row r="6527" spans="1:12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6"/>
      <c r="L6527" s="456" t="e">
        <f>IF(K6527=0,#REF!,0)</f>
        <v>#REF!</v>
      </c>
    </row>
    <row r="6528" spans="1:12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6"/>
      <c r="L6528" s="456" t="e">
        <f>IF(K6528=0,#REF!,0)</f>
        <v>#REF!</v>
      </c>
    </row>
    <row r="6529" spans="1:12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6"/>
      <c r="L6529" s="456" t="e">
        <f>IF(K6529=0,#REF!,0)</f>
        <v>#REF!</v>
      </c>
    </row>
    <row r="6530" spans="1:12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6"/>
      <c r="L6530" s="456" t="e">
        <f>IF(K6530=0,#REF!,0)</f>
        <v>#REF!</v>
      </c>
    </row>
    <row r="6531" spans="1:12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6"/>
      <c r="L6531" s="456" t="e">
        <f>IF(K6531=0,#REF!,0)</f>
        <v>#REF!</v>
      </c>
    </row>
    <row r="6532" spans="1:12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6"/>
      <c r="L6532" s="456" t="e">
        <f>IF(K6532=0,#REF!,0)</f>
        <v>#REF!</v>
      </c>
    </row>
    <row r="6533" spans="1:12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6"/>
      <c r="L6533" s="456" t="e">
        <f>IF(K6533=0,#REF!,0)</f>
        <v>#REF!</v>
      </c>
    </row>
    <row r="6534" spans="1:12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6"/>
      <c r="L6534" s="456" t="e">
        <f>IF(K6534=0,#REF!,0)</f>
        <v>#REF!</v>
      </c>
    </row>
    <row r="6535" spans="1:12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6"/>
      <c r="L6535" s="456" t="e">
        <f>IF(K6535=0,#REF!,0)</f>
        <v>#REF!</v>
      </c>
    </row>
    <row r="6536" spans="1:12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6"/>
      <c r="L6536" s="456" t="e">
        <f>IF(K6536=0,#REF!,0)</f>
        <v>#REF!</v>
      </c>
    </row>
    <row r="6537" spans="1:12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6"/>
      <c r="L6537" s="456" t="e">
        <f>IF(K6537=0,#REF!,0)</f>
        <v>#REF!</v>
      </c>
    </row>
    <row r="6538" spans="1:12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6"/>
      <c r="L6538" s="456" t="e">
        <f>IF(K6538=0,#REF!,0)</f>
        <v>#REF!</v>
      </c>
    </row>
    <row r="6539" spans="1:12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6"/>
      <c r="L6539" s="456" t="e">
        <f>IF(K6539=0,#REF!,0)</f>
        <v>#REF!</v>
      </c>
    </row>
    <row r="6540" spans="1:12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6">
        <v>12978.231267596371</v>
      </c>
      <c r="L6540" s="456">
        <f>IF(K6540=0,#REF!,0)</f>
        <v>0</v>
      </c>
    </row>
    <row r="6541" spans="1:12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6">
        <v>23465.983540848523</v>
      </c>
      <c r="L6541" s="456">
        <f>IF(K6541=0,#REF!,0)</f>
        <v>0</v>
      </c>
    </row>
    <row r="6542" spans="1:12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6">
        <v>33343.370892551604</v>
      </c>
      <c r="L6542" s="456">
        <f>IF(K6542=0,#REF!,0)</f>
        <v>0</v>
      </c>
    </row>
    <row r="6543" spans="1:12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6">
        <v>22305.027395622266</v>
      </c>
      <c r="L6543" s="456">
        <f>IF(K6543=0,#REF!,0)</f>
        <v>0</v>
      </c>
    </row>
    <row r="6544" spans="1:12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6">
        <v>31596.836206276763</v>
      </c>
      <c r="L6544" s="456">
        <f>IF(K6544=0,#REF!,0)</f>
        <v>0</v>
      </c>
    </row>
    <row r="6545" spans="1:12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6">
        <v>23124.1157439909</v>
      </c>
      <c r="L6545" s="456">
        <f>IF(K6545=0,#REF!,0)</f>
        <v>0</v>
      </c>
    </row>
    <row r="6546" spans="1:12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6"/>
      <c r="L6546" s="456" t="e">
        <f>IF(K6546=0,#REF!,0)</f>
        <v>#REF!</v>
      </c>
    </row>
    <row r="6547" spans="1:12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6"/>
      <c r="L6547" s="456" t="e">
        <f>IF(K6547=0,#REF!,0)</f>
        <v>#REF!</v>
      </c>
    </row>
    <row r="6548" spans="1:12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6"/>
      <c r="L6548" s="456" t="e">
        <f>IF(K6548=0,#REF!,0)</f>
        <v>#REF!</v>
      </c>
    </row>
    <row r="6549" spans="1:12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6"/>
      <c r="L6549" s="456" t="e">
        <f>IF(K6549=0,#REF!,0)</f>
        <v>#REF!</v>
      </c>
    </row>
    <row r="6550" spans="1:12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6"/>
      <c r="L6550" s="456" t="e">
        <f>IF(K6550=0,#REF!,0)</f>
        <v>#REF!</v>
      </c>
    </row>
    <row r="6551" spans="1:12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6"/>
      <c r="L6551" s="456" t="e">
        <f>IF(K6551=0,#REF!,0)</f>
        <v>#REF!</v>
      </c>
    </row>
    <row r="6552" spans="1:12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6"/>
      <c r="L6552" s="456" t="e">
        <f>IF(K6552=0,#REF!,0)</f>
        <v>#REF!</v>
      </c>
    </row>
    <row r="6553" spans="1:12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6"/>
      <c r="L6553" s="456" t="e">
        <f>IF(K6553=0,#REF!,0)</f>
        <v>#REF!</v>
      </c>
    </row>
    <row r="6554" spans="1:12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6"/>
      <c r="L6554" s="456" t="e">
        <f>IF(K6554=0,#REF!,0)</f>
        <v>#REF!</v>
      </c>
    </row>
    <row r="6555" spans="1:12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6"/>
      <c r="L6555" s="456" t="e">
        <f>IF(K6555=0,#REF!,0)</f>
        <v>#REF!</v>
      </c>
    </row>
    <row r="6556" spans="1:12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6"/>
      <c r="L6556" s="456" t="e">
        <f>IF(K6556=0,#REF!,0)</f>
        <v>#REF!</v>
      </c>
    </row>
    <row r="6557" spans="1:12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6"/>
      <c r="L6557" s="456" t="e">
        <f>IF(K6557=0,#REF!,0)</f>
        <v>#REF!</v>
      </c>
    </row>
    <row r="6558" spans="1:12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6"/>
      <c r="L6558" s="456" t="e">
        <f>IF(K6558=0,#REF!,0)</f>
        <v>#REF!</v>
      </c>
    </row>
    <row r="6559" spans="1:12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6"/>
      <c r="L6559" s="456" t="e">
        <f>IF(K6559=0,#REF!,0)</f>
        <v>#REF!</v>
      </c>
    </row>
    <row r="6560" spans="1:12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6"/>
      <c r="L6560" s="456" t="e">
        <f>IF(K6560=0,#REF!,0)</f>
        <v>#REF!</v>
      </c>
    </row>
    <row r="6561" spans="1:12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6"/>
      <c r="L6561" s="456" t="e">
        <f>IF(K6561=0,#REF!,0)</f>
        <v>#REF!</v>
      </c>
    </row>
    <row r="6562" spans="1:12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6"/>
      <c r="L6562" s="456" t="e">
        <f>IF(K6562=0,#REF!,0)</f>
        <v>#REF!</v>
      </c>
    </row>
    <row r="6563" spans="1:12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6"/>
      <c r="L6563" s="456" t="e">
        <f>IF(K6563=0,#REF!,0)</f>
        <v>#REF!</v>
      </c>
    </row>
    <row r="6564" spans="1:12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6"/>
      <c r="L6564" s="456" t="e">
        <f>IF(K6564=0,#REF!,0)</f>
        <v>#REF!</v>
      </c>
    </row>
    <row r="6565" spans="1:12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6"/>
      <c r="L6565" s="456" t="e">
        <f>IF(K6565=0,#REF!,0)</f>
        <v>#REF!</v>
      </c>
    </row>
    <row r="6566" spans="1:12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6"/>
      <c r="L6566" s="456" t="e">
        <f>IF(K6566=0,#REF!,0)</f>
        <v>#REF!</v>
      </c>
    </row>
    <row r="6567" spans="1:12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6"/>
      <c r="L6567" s="456" t="e">
        <f>IF(K6567=0,#REF!,0)</f>
        <v>#REF!</v>
      </c>
    </row>
    <row r="6568" spans="1:12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6"/>
      <c r="L6568" s="456" t="e">
        <f>IF(K6568=0,#REF!,0)</f>
        <v>#REF!</v>
      </c>
    </row>
    <row r="6569" spans="1:12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6"/>
      <c r="L6569" s="456" t="e">
        <f>IF(K6569=0,#REF!,0)</f>
        <v>#REF!</v>
      </c>
    </row>
    <row r="6570" spans="1:12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6"/>
      <c r="L6570" s="456" t="e">
        <f>IF(K6570=0,#REF!,0)</f>
        <v>#REF!</v>
      </c>
    </row>
    <row r="6571" spans="1:12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6"/>
      <c r="L6571" s="456" t="e">
        <f>IF(K6571=0,#REF!,0)</f>
        <v>#REF!</v>
      </c>
    </row>
    <row r="6572" spans="1:12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6"/>
      <c r="L6572" s="456" t="e">
        <f>IF(K6572=0,#REF!,0)</f>
        <v>#REF!</v>
      </c>
    </row>
    <row r="6573" spans="1:12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6"/>
      <c r="L6573" s="456" t="e">
        <f>IF(K6573=0,#REF!,0)</f>
        <v>#REF!</v>
      </c>
    </row>
    <row r="6574" spans="1:12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6"/>
      <c r="L6574" s="456" t="e">
        <f>IF(K6574=0,#REF!,0)</f>
        <v>#REF!</v>
      </c>
    </row>
    <row r="6575" spans="1:12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6"/>
      <c r="L6575" s="456" t="e">
        <f>IF(K6575=0,#REF!,0)</f>
        <v>#REF!</v>
      </c>
    </row>
    <row r="6576" spans="1:12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6"/>
      <c r="L6576" s="456" t="e">
        <f>IF(K6576=0,#REF!,0)</f>
        <v>#REF!</v>
      </c>
    </row>
    <row r="6577" spans="1:12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6"/>
      <c r="L6577" s="456" t="e">
        <f>IF(K6577=0,#REF!,0)</f>
        <v>#REF!</v>
      </c>
    </row>
    <row r="6578" spans="1:12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6"/>
      <c r="L6578" s="456" t="e">
        <f>IF(K6578=0,#REF!,0)</f>
        <v>#REF!</v>
      </c>
    </row>
    <row r="6579" spans="1:12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6"/>
      <c r="L6579" s="456" t="e">
        <f>IF(K6579=0,#REF!,0)</f>
        <v>#REF!</v>
      </c>
    </row>
    <row r="6580" spans="1:12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6"/>
      <c r="L6580" s="456" t="e">
        <f>IF(K6580=0,#REF!,0)</f>
        <v>#REF!</v>
      </c>
    </row>
    <row r="6581" spans="1:12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6"/>
      <c r="L6581" s="456" t="e">
        <f>IF(K6581=0,#REF!,0)</f>
        <v>#REF!</v>
      </c>
    </row>
    <row r="6582" spans="1:12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6"/>
      <c r="L6582" s="456" t="e">
        <f>IF(K6582=0,#REF!,0)</f>
        <v>#REF!</v>
      </c>
    </row>
    <row r="6583" spans="1:12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6"/>
      <c r="L6583" s="456" t="e">
        <f>IF(K6583=0,#REF!,0)</f>
        <v>#REF!</v>
      </c>
    </row>
    <row r="6584" spans="1:12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6"/>
      <c r="L6584" s="456" t="e">
        <f>IF(K6584=0,#REF!,0)</f>
        <v>#REF!</v>
      </c>
    </row>
    <row r="6585" spans="1:12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6"/>
      <c r="L6585" s="456" t="e">
        <f>IF(K6585=0,#REF!,0)</f>
        <v>#REF!</v>
      </c>
    </row>
    <row r="6586" spans="1:12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6"/>
      <c r="L6586" s="456" t="e">
        <f>IF(K6586=0,#REF!,0)</f>
        <v>#REF!</v>
      </c>
    </row>
    <row r="6587" spans="1:12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6"/>
      <c r="L6587" s="456" t="e">
        <f>IF(K6587=0,#REF!,0)</f>
        <v>#REF!</v>
      </c>
    </row>
    <row r="6588" spans="1:12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6"/>
      <c r="L6588" s="456" t="e">
        <f>IF(K6588=0,#REF!,0)</f>
        <v>#REF!</v>
      </c>
    </row>
    <row r="6589" spans="1:12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6"/>
      <c r="L6589" s="456" t="e">
        <f>IF(K6589=0,#REF!,0)</f>
        <v>#REF!</v>
      </c>
    </row>
    <row r="6590" spans="1:12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6"/>
      <c r="L6590" s="456" t="e">
        <f>IF(K6590=0,#REF!,0)</f>
        <v>#REF!</v>
      </c>
    </row>
    <row r="6591" spans="1:12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6"/>
      <c r="L6591" s="456" t="e">
        <f>IF(K6591=0,#REF!,0)</f>
        <v>#REF!</v>
      </c>
    </row>
    <row r="6592" spans="1:12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6"/>
      <c r="L6592" s="456" t="e">
        <f>IF(K6592=0,#REF!,0)</f>
        <v>#REF!</v>
      </c>
    </row>
    <row r="6593" spans="1:12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6"/>
      <c r="L6593" s="456" t="e">
        <f>IF(K6593=0,#REF!,0)</f>
        <v>#REF!</v>
      </c>
    </row>
    <row r="6594" spans="1:12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6"/>
      <c r="L6594" s="456" t="e">
        <f>IF(K6594=0,#REF!,0)</f>
        <v>#REF!</v>
      </c>
    </row>
    <row r="6595" spans="1:12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6"/>
      <c r="L6595" s="456" t="e">
        <f>IF(K6595=0,#REF!,0)</f>
        <v>#REF!</v>
      </c>
    </row>
    <row r="6596" spans="1:12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6"/>
      <c r="L6596" s="456" t="e">
        <f>IF(K6596=0,#REF!,0)</f>
        <v>#REF!</v>
      </c>
    </row>
    <row r="6597" spans="1:12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6"/>
      <c r="L6597" s="456" t="e">
        <f>IF(K6597=0,#REF!,0)</f>
        <v>#REF!</v>
      </c>
    </row>
    <row r="6598" spans="1:12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6"/>
      <c r="L6598" s="456" t="e">
        <f>IF(K6598=0,#REF!,0)</f>
        <v>#REF!</v>
      </c>
    </row>
    <row r="6599" spans="1:12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6"/>
      <c r="L6599" s="456" t="e">
        <f>IF(K6599=0,#REF!,0)</f>
        <v>#REF!</v>
      </c>
    </row>
    <row r="6600" spans="1:12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6"/>
      <c r="L6600" s="456" t="e">
        <f>IF(K6600=0,#REF!,0)</f>
        <v>#REF!</v>
      </c>
    </row>
    <row r="6601" spans="1:12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6"/>
      <c r="L6601" s="456" t="e">
        <f>IF(K6601=0,#REF!,0)</f>
        <v>#REF!</v>
      </c>
    </row>
    <row r="6602" spans="1:12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6"/>
      <c r="L6602" s="456" t="e">
        <f>IF(K6602=0,#REF!,0)</f>
        <v>#REF!</v>
      </c>
    </row>
    <row r="6603" spans="1:12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6"/>
      <c r="L6603" s="456" t="e">
        <f>IF(K6603=0,#REF!,0)</f>
        <v>#REF!</v>
      </c>
    </row>
    <row r="6604" spans="1:12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6"/>
      <c r="L6604" s="456" t="e">
        <f>IF(K6604=0,#REF!,0)</f>
        <v>#REF!</v>
      </c>
    </row>
    <row r="6605" spans="1:12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6"/>
      <c r="L6605" s="456" t="e">
        <f>IF(K6605=0,#REF!,0)</f>
        <v>#REF!</v>
      </c>
    </row>
    <row r="6606" spans="1:12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6"/>
      <c r="L6606" s="456" t="e">
        <f>IF(K6606=0,#REF!,0)</f>
        <v>#REF!</v>
      </c>
    </row>
    <row r="6607" spans="1:12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6"/>
      <c r="L6607" s="456" t="e">
        <f>IF(K6607=0,#REF!,0)</f>
        <v>#REF!</v>
      </c>
    </row>
    <row r="6608" spans="1:12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6"/>
      <c r="L6608" s="456" t="e">
        <f>IF(K6608=0,#REF!,0)</f>
        <v>#REF!</v>
      </c>
    </row>
    <row r="6609" spans="1:12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6"/>
      <c r="L6609" s="456" t="e">
        <f>IF(K6609=0,#REF!,0)</f>
        <v>#REF!</v>
      </c>
    </row>
    <row r="6610" spans="1:12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6"/>
      <c r="L6610" s="456" t="e">
        <f>IF(K6610=0,#REF!,0)</f>
        <v>#REF!</v>
      </c>
    </row>
    <row r="6611" spans="1:12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6"/>
      <c r="L6611" s="456" t="e">
        <f>IF(K6611=0,#REF!,0)</f>
        <v>#REF!</v>
      </c>
    </row>
    <row r="6612" spans="1:12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6">
        <v>11792.519512641145</v>
      </c>
      <c r="L6612" s="456">
        <f>IF(K6612=0,#REF!,0)</f>
        <v>0</v>
      </c>
    </row>
    <row r="6613" spans="1:12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6">
        <v>28191.586467392666</v>
      </c>
      <c r="L6613" s="456">
        <f>IF(K6613=0,#REF!,0)</f>
        <v>0</v>
      </c>
    </row>
    <row r="6614" spans="1:12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6">
        <v>29674.744901640865</v>
      </c>
      <c r="L6614" s="456">
        <f>IF(K6614=0,#REF!,0)</f>
        <v>0</v>
      </c>
    </row>
    <row r="6615" spans="1:12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6">
        <v>9634.5860242658055</v>
      </c>
      <c r="L6615" s="456">
        <f>IF(K6615=0,#REF!,0)</f>
        <v>0</v>
      </c>
    </row>
    <row r="6616" spans="1:12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6">
        <v>21531.67369219719</v>
      </c>
      <c r="L6616" s="456">
        <f>IF(K6616=0,#REF!,0)</f>
        <v>0</v>
      </c>
    </row>
    <row r="6617" spans="1:12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6">
        <v>13612.89451962619</v>
      </c>
      <c r="L6617" s="456">
        <f>IF(K6617=0,#REF!,0)</f>
        <v>0</v>
      </c>
    </row>
    <row r="6618" spans="1:12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6"/>
      <c r="L6618" s="456" t="e">
        <f>IF(K6618=0,#REF!,0)</f>
        <v>#REF!</v>
      </c>
    </row>
    <row r="6619" spans="1:12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6"/>
      <c r="L6619" s="456" t="e">
        <f>IF(K6619=0,#REF!,0)</f>
        <v>#REF!</v>
      </c>
    </row>
    <row r="6620" spans="1:12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6"/>
      <c r="L6620" s="456" t="e">
        <f>IF(K6620=0,#REF!,0)</f>
        <v>#REF!</v>
      </c>
    </row>
    <row r="6621" spans="1:12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6"/>
      <c r="L6621" s="456" t="e">
        <f>IF(K6621=0,#REF!,0)</f>
        <v>#REF!</v>
      </c>
    </row>
    <row r="6622" spans="1:12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6"/>
      <c r="L6622" s="456" t="e">
        <f>IF(K6622=0,#REF!,0)</f>
        <v>#REF!</v>
      </c>
    </row>
    <row r="6623" spans="1:12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6"/>
      <c r="L6623" s="456" t="e">
        <f>IF(K6623=0,#REF!,0)</f>
        <v>#REF!</v>
      </c>
    </row>
    <row r="6624" spans="1:12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6"/>
      <c r="L6624" s="456" t="e">
        <f>IF(K6624=0,#REF!,0)</f>
        <v>#REF!</v>
      </c>
    </row>
    <row r="6625" spans="1:12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6"/>
      <c r="L6625" s="456" t="e">
        <f>IF(K6625=0,#REF!,0)</f>
        <v>#REF!</v>
      </c>
    </row>
    <row r="6626" spans="1:12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6"/>
      <c r="L6626" s="456" t="e">
        <f>IF(K6626=0,#REF!,0)</f>
        <v>#REF!</v>
      </c>
    </row>
    <row r="6627" spans="1:12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6"/>
      <c r="L6627" s="456" t="e">
        <f>IF(K6627=0,#REF!,0)</f>
        <v>#REF!</v>
      </c>
    </row>
    <row r="6628" spans="1:12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6"/>
      <c r="L6628" s="456" t="e">
        <f>IF(K6628=0,#REF!,0)</f>
        <v>#REF!</v>
      </c>
    </row>
    <row r="6629" spans="1:12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6"/>
      <c r="L6629" s="456" t="e">
        <f>IF(K6629=0,#REF!,0)</f>
        <v>#REF!</v>
      </c>
    </row>
    <row r="6630" spans="1:12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6"/>
      <c r="L6630" s="456" t="e">
        <f>IF(K6630=0,#REF!,0)</f>
        <v>#REF!</v>
      </c>
    </row>
    <row r="6631" spans="1:12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6"/>
      <c r="L6631" s="456" t="e">
        <f>IF(K6631=0,#REF!,0)</f>
        <v>#REF!</v>
      </c>
    </row>
    <row r="6632" spans="1:12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6"/>
      <c r="L6632" s="456" t="e">
        <f>IF(K6632=0,#REF!,0)</f>
        <v>#REF!</v>
      </c>
    </row>
    <row r="6633" spans="1:12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6"/>
      <c r="L6633" s="456" t="e">
        <f>IF(K6633=0,#REF!,0)</f>
        <v>#REF!</v>
      </c>
    </row>
    <row r="6634" spans="1:12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6"/>
      <c r="L6634" s="456" t="e">
        <f>IF(K6634=0,#REF!,0)</f>
        <v>#REF!</v>
      </c>
    </row>
    <row r="6635" spans="1:12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6"/>
      <c r="L6635" s="456" t="e">
        <f>IF(K6635=0,#REF!,0)</f>
        <v>#REF!</v>
      </c>
    </row>
    <row r="6636" spans="1:12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6">
        <v>11825.044630640927</v>
      </c>
      <c r="L6636" s="456">
        <f>IF(K6636=0,#REF!,0)</f>
        <v>0</v>
      </c>
    </row>
    <row r="6637" spans="1:12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6">
        <v>22385.706581492886</v>
      </c>
      <c r="L6637" s="456">
        <f>IF(K6637=0,#REF!,0)</f>
        <v>0</v>
      </c>
    </row>
    <row r="6638" spans="1:12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6">
        <v>40180.554683383307</v>
      </c>
      <c r="L6638" s="456">
        <f>IF(K6638=0,#REF!,0)</f>
        <v>0</v>
      </c>
    </row>
    <row r="6639" spans="1:12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6">
        <v>12948.263770130856</v>
      </c>
      <c r="L6639" s="456">
        <f>IF(K6639=0,#REF!,0)</f>
        <v>0</v>
      </c>
    </row>
    <row r="6640" spans="1:12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6">
        <v>25322.274825233104</v>
      </c>
      <c r="L6640" s="456">
        <f>IF(K6640=0,#REF!,0)</f>
        <v>0</v>
      </c>
    </row>
    <row r="6641" spans="1:12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6">
        <v>14947.196919198725</v>
      </c>
      <c r="L6641" s="456">
        <f>IF(K6641=0,#REF!,0)</f>
        <v>0</v>
      </c>
    </row>
    <row r="6642" spans="1:12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6"/>
      <c r="L6642" s="456" t="e">
        <f>IF(K6642=0,#REF!,0)</f>
        <v>#REF!</v>
      </c>
    </row>
    <row r="6643" spans="1:12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6"/>
      <c r="L6643" s="456" t="e">
        <f>IF(K6643=0,#REF!,0)</f>
        <v>#REF!</v>
      </c>
    </row>
    <row r="6644" spans="1:12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6"/>
      <c r="L6644" s="456" t="e">
        <f>IF(K6644=0,#REF!,0)</f>
        <v>#REF!</v>
      </c>
    </row>
    <row r="6645" spans="1:12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6"/>
      <c r="L6645" s="456" t="e">
        <f>IF(K6645=0,#REF!,0)</f>
        <v>#REF!</v>
      </c>
    </row>
    <row r="6646" spans="1:12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6"/>
      <c r="L6646" s="456" t="e">
        <f>IF(K6646=0,#REF!,0)</f>
        <v>#REF!</v>
      </c>
    </row>
    <row r="6647" spans="1:12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6"/>
      <c r="L6647" s="456" t="e">
        <f>IF(K6647=0,#REF!,0)</f>
        <v>#REF!</v>
      </c>
    </row>
    <row r="6648" spans="1:12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6"/>
      <c r="L6648" s="456" t="e">
        <f>IF(K6648=0,#REF!,0)</f>
        <v>#REF!</v>
      </c>
    </row>
    <row r="6649" spans="1:12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6"/>
      <c r="L6649" s="456" t="e">
        <f>IF(K6649=0,#REF!,0)</f>
        <v>#REF!</v>
      </c>
    </row>
    <row r="6650" spans="1:12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6"/>
      <c r="L6650" s="456" t="e">
        <f>IF(K6650=0,#REF!,0)</f>
        <v>#REF!</v>
      </c>
    </row>
    <row r="6651" spans="1:12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6"/>
      <c r="L6651" s="456" t="e">
        <f>IF(K6651=0,#REF!,0)</f>
        <v>#REF!</v>
      </c>
    </row>
    <row r="6652" spans="1:12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6"/>
      <c r="L6652" s="456" t="e">
        <f>IF(K6652=0,#REF!,0)</f>
        <v>#REF!</v>
      </c>
    </row>
    <row r="6653" spans="1:12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6"/>
      <c r="L6653" s="456" t="e">
        <f>IF(K6653=0,#REF!,0)</f>
        <v>#REF!</v>
      </c>
    </row>
    <row r="6654" spans="1:12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6"/>
      <c r="L6654" s="456" t="e">
        <f>IF(K6654=0,#REF!,0)</f>
        <v>#REF!</v>
      </c>
    </row>
    <row r="6655" spans="1:12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6"/>
      <c r="L6655" s="456" t="e">
        <f>IF(K6655=0,#REF!,0)</f>
        <v>#REF!</v>
      </c>
    </row>
    <row r="6656" spans="1:12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6"/>
      <c r="L6656" s="456" t="e">
        <f>IF(K6656=0,#REF!,0)</f>
        <v>#REF!</v>
      </c>
    </row>
    <row r="6657" spans="1:12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6"/>
      <c r="L6657" s="456" t="e">
        <f>IF(K6657=0,#REF!,0)</f>
        <v>#REF!</v>
      </c>
    </row>
    <row r="6658" spans="1:12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6"/>
      <c r="L6658" s="456" t="e">
        <f>IF(K6658=0,#REF!,0)</f>
        <v>#REF!</v>
      </c>
    </row>
    <row r="6659" spans="1:12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6"/>
      <c r="L6659" s="456" t="e">
        <f>IF(K6659=0,#REF!,0)</f>
        <v>#REF!</v>
      </c>
    </row>
    <row r="6660" spans="1:12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6"/>
      <c r="L6660" s="456" t="e">
        <f>IF(K6660=0,#REF!,0)</f>
        <v>#REF!</v>
      </c>
    </row>
    <row r="6661" spans="1:12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6"/>
      <c r="L6661" s="456" t="e">
        <f>IF(K6661=0,#REF!,0)</f>
        <v>#REF!</v>
      </c>
    </row>
    <row r="6662" spans="1:12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6"/>
      <c r="L6662" s="456" t="e">
        <f>IF(K6662=0,#REF!,0)</f>
        <v>#REF!</v>
      </c>
    </row>
    <row r="6663" spans="1:12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6"/>
      <c r="L6663" s="456" t="e">
        <f>IF(K6663=0,#REF!,0)</f>
        <v>#REF!</v>
      </c>
    </row>
    <row r="6664" spans="1:12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6"/>
      <c r="L6664" s="456" t="e">
        <f>IF(K6664=0,#REF!,0)</f>
        <v>#REF!</v>
      </c>
    </row>
    <row r="6665" spans="1:12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6"/>
      <c r="L6665" s="456" t="e">
        <f>IF(K6665=0,#REF!,0)</f>
        <v>#REF!</v>
      </c>
    </row>
    <row r="6666" spans="1:12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6"/>
      <c r="L6666" s="456" t="e">
        <f>IF(K6666=0,#REF!,0)</f>
        <v>#REF!</v>
      </c>
    </row>
    <row r="6667" spans="1:12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6"/>
      <c r="L6667" s="456" t="e">
        <f>IF(K6667=0,#REF!,0)</f>
        <v>#REF!</v>
      </c>
    </row>
    <row r="6668" spans="1:12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6"/>
      <c r="L6668" s="456" t="e">
        <f>IF(K6668=0,#REF!,0)</f>
        <v>#REF!</v>
      </c>
    </row>
    <row r="6669" spans="1:12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6"/>
      <c r="L6669" s="456" t="e">
        <f>IF(K6669=0,#REF!,0)</f>
        <v>#REF!</v>
      </c>
    </row>
    <row r="6670" spans="1:12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6"/>
      <c r="L6670" s="456" t="e">
        <f>IF(K6670=0,#REF!,0)</f>
        <v>#REF!</v>
      </c>
    </row>
    <row r="6671" spans="1:12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6"/>
      <c r="L6671" s="456" t="e">
        <f>IF(K6671=0,#REF!,0)</f>
        <v>#REF!</v>
      </c>
    </row>
    <row r="6672" spans="1:12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6"/>
      <c r="L6672" s="456" t="e">
        <f>IF(K6672=0,#REF!,0)</f>
        <v>#REF!</v>
      </c>
    </row>
    <row r="6673" spans="1:12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6"/>
      <c r="L6673" s="456" t="e">
        <f>IF(K6673=0,#REF!,0)</f>
        <v>#REF!</v>
      </c>
    </row>
    <row r="6674" spans="1:12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6"/>
      <c r="L6674" s="456" t="e">
        <f>IF(K6674=0,#REF!,0)</f>
        <v>#REF!</v>
      </c>
    </row>
    <row r="6675" spans="1:12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6"/>
      <c r="L6675" s="456" t="e">
        <f>IF(K6675=0,#REF!,0)</f>
        <v>#REF!</v>
      </c>
    </row>
    <row r="6676" spans="1:12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6"/>
      <c r="L6676" s="456" t="e">
        <f>IF(K6676=0,#REF!,0)</f>
        <v>#REF!</v>
      </c>
    </row>
    <row r="6677" spans="1:12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6"/>
      <c r="L6677" s="456" t="e">
        <f>IF(K6677=0,#REF!,0)</f>
        <v>#REF!</v>
      </c>
    </row>
    <row r="6678" spans="1:12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6"/>
      <c r="L6678" s="456" t="e">
        <f>IF(K6678=0,#REF!,0)</f>
        <v>#REF!</v>
      </c>
    </row>
    <row r="6679" spans="1:12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6"/>
      <c r="L6679" s="456" t="e">
        <f>IF(K6679=0,#REF!,0)</f>
        <v>#REF!</v>
      </c>
    </row>
    <row r="6680" spans="1:12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6"/>
      <c r="L6680" s="456" t="e">
        <f>IF(K6680=0,#REF!,0)</f>
        <v>#REF!</v>
      </c>
    </row>
    <row r="6681" spans="1:12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6"/>
      <c r="L6681" s="456" t="e">
        <f>IF(K6681=0,#REF!,0)</f>
        <v>#REF!</v>
      </c>
    </row>
    <row r="6682" spans="1:12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6"/>
      <c r="L6682" s="456" t="e">
        <f>IF(K6682=0,#REF!,0)</f>
        <v>#REF!</v>
      </c>
    </row>
    <row r="6683" spans="1:12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6"/>
      <c r="L6683" s="456" t="e">
        <f>IF(K6683=0,#REF!,0)</f>
        <v>#REF!</v>
      </c>
    </row>
    <row r="6684" spans="1:12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6"/>
      <c r="L6684" s="456" t="e">
        <f>IF(K6684=0,#REF!,0)</f>
        <v>#REF!</v>
      </c>
    </row>
    <row r="6685" spans="1:12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6"/>
      <c r="L6685" s="456" t="e">
        <f>IF(K6685=0,#REF!,0)</f>
        <v>#REF!</v>
      </c>
    </row>
    <row r="6686" spans="1:12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6"/>
      <c r="L6686" s="456" t="e">
        <f>IF(K6686=0,#REF!,0)</f>
        <v>#REF!</v>
      </c>
    </row>
    <row r="6687" spans="1:12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6"/>
      <c r="L6687" s="456" t="e">
        <f>IF(K6687=0,#REF!,0)</f>
        <v>#REF!</v>
      </c>
    </row>
    <row r="6688" spans="1:12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6"/>
      <c r="L6688" s="456" t="e">
        <f>IF(K6688=0,#REF!,0)</f>
        <v>#REF!</v>
      </c>
    </row>
    <row r="6689" spans="1:12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6"/>
      <c r="L6689" s="456" t="e">
        <f>IF(K6689=0,#REF!,0)</f>
        <v>#REF!</v>
      </c>
    </row>
    <row r="6690" spans="1:12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6"/>
      <c r="L6690" s="456" t="e">
        <f>IF(K6690=0,#REF!,0)</f>
        <v>#REF!</v>
      </c>
    </row>
    <row r="6691" spans="1:12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6"/>
      <c r="L6691" s="456" t="e">
        <f>IF(K6691=0,#REF!,0)</f>
        <v>#REF!</v>
      </c>
    </row>
    <row r="6692" spans="1:12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6"/>
      <c r="L6692" s="456" t="e">
        <f>IF(K6692=0,#REF!,0)</f>
        <v>#REF!</v>
      </c>
    </row>
    <row r="6693" spans="1:12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6"/>
      <c r="L6693" s="456" t="e">
        <f>IF(K6693=0,#REF!,0)</f>
        <v>#REF!</v>
      </c>
    </row>
    <row r="6694" spans="1:12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6"/>
      <c r="L6694" s="456" t="e">
        <f>IF(K6694=0,#REF!,0)</f>
        <v>#REF!</v>
      </c>
    </row>
    <row r="6695" spans="1:12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6"/>
      <c r="L6695" s="456" t="e">
        <f>IF(K6695=0,#REF!,0)</f>
        <v>#REF!</v>
      </c>
    </row>
    <row r="6696" spans="1:12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6"/>
      <c r="L6696" s="456" t="e">
        <f>IF(K6696=0,#REF!,0)</f>
        <v>#REF!</v>
      </c>
    </row>
    <row r="6697" spans="1:12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6"/>
      <c r="L6697" s="456" t="e">
        <f>IF(K6697=0,#REF!,0)</f>
        <v>#REF!</v>
      </c>
    </row>
    <row r="6698" spans="1:12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6"/>
      <c r="L6698" s="456" t="e">
        <f>IF(K6698=0,#REF!,0)</f>
        <v>#REF!</v>
      </c>
    </row>
    <row r="6699" spans="1:12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6"/>
      <c r="L6699" s="456" t="e">
        <f>IF(K6699=0,#REF!,0)</f>
        <v>#REF!</v>
      </c>
    </row>
    <row r="6700" spans="1:12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6"/>
      <c r="L6700" s="456" t="e">
        <f>IF(K6700=0,#REF!,0)</f>
        <v>#REF!</v>
      </c>
    </row>
    <row r="6701" spans="1:12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6"/>
      <c r="L6701" s="456" t="e">
        <f>IF(K6701=0,#REF!,0)</f>
        <v>#REF!</v>
      </c>
    </row>
    <row r="6702" spans="1:12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6"/>
      <c r="L6702" s="456" t="e">
        <f>IF(K6702=0,#REF!,0)</f>
        <v>#REF!</v>
      </c>
    </row>
    <row r="6703" spans="1:12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6"/>
      <c r="L6703" s="456" t="e">
        <f>IF(K6703=0,#REF!,0)</f>
        <v>#REF!</v>
      </c>
    </row>
    <row r="6704" spans="1:12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6"/>
      <c r="L6704" s="456" t="e">
        <f>IF(K6704=0,#REF!,0)</f>
        <v>#REF!</v>
      </c>
    </row>
    <row r="6705" spans="1:12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6"/>
      <c r="L6705" s="456" t="e">
        <f>IF(K6705=0,#REF!,0)</f>
        <v>#REF!</v>
      </c>
    </row>
    <row r="6706" spans="1:12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6"/>
      <c r="L6706" s="456" t="e">
        <f>IF(K6706=0,#REF!,0)</f>
        <v>#REF!</v>
      </c>
    </row>
    <row r="6707" spans="1:12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6"/>
      <c r="L6707" s="456" t="e">
        <f>IF(K6707=0,#REF!,0)</f>
        <v>#REF!</v>
      </c>
    </row>
    <row r="6708" spans="1:12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6"/>
      <c r="L6708" s="456" t="e">
        <f>IF(K6708=0,#REF!,0)</f>
        <v>#REF!</v>
      </c>
    </row>
    <row r="6709" spans="1:12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6">
        <v>8722.6783597573267</v>
      </c>
      <c r="L6709" s="456">
        <f>IF(K6709=0,#REF!,0)</f>
        <v>0</v>
      </c>
    </row>
    <row r="6710" spans="1:12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6">
        <v>11144.772356665309</v>
      </c>
      <c r="L6710" s="456">
        <f>IF(K6710=0,#REF!,0)</f>
        <v>0</v>
      </c>
    </row>
    <row r="6711" spans="1:12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6"/>
      <c r="L6711" s="456" t="e">
        <f>IF(K6711=0,#REF!,0)</f>
        <v>#REF!</v>
      </c>
    </row>
    <row r="6712" spans="1:12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6">
        <v>8818.0737798984828</v>
      </c>
      <c r="L6712" s="456">
        <f>IF(K6712=0,#REF!,0)</f>
        <v>0</v>
      </c>
    </row>
    <row r="6713" spans="1:12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6">
        <v>6644.3709181852018</v>
      </c>
      <c r="L6713" s="456">
        <f>IF(K6713=0,#REF!,0)</f>
        <v>0</v>
      </c>
    </row>
    <row r="6714" spans="1:12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6"/>
      <c r="L6714" s="456" t="e">
        <f>IF(K6714=0,#REF!,0)</f>
        <v>#REF!</v>
      </c>
    </row>
    <row r="6715" spans="1:12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6"/>
      <c r="L6715" s="456" t="e">
        <f>IF(K6715=0,#REF!,0)</f>
        <v>#REF!</v>
      </c>
    </row>
    <row r="6716" spans="1:12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6"/>
      <c r="L6716" s="456" t="e">
        <f>IF(K6716=0,#REF!,0)</f>
        <v>#REF!</v>
      </c>
    </row>
    <row r="6717" spans="1:12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6"/>
      <c r="L6717" s="456" t="e">
        <f>IF(K6717=0,#REF!,0)</f>
        <v>#REF!</v>
      </c>
    </row>
    <row r="6718" spans="1:12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6"/>
      <c r="L6718" s="456" t="e">
        <f>IF(K6718=0,#REF!,0)</f>
        <v>#REF!</v>
      </c>
    </row>
    <row r="6719" spans="1:12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6"/>
      <c r="L6719" s="456" t="e">
        <f>IF(K6719=0,#REF!,0)</f>
        <v>#REF!</v>
      </c>
    </row>
    <row r="6720" spans="1:12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6"/>
      <c r="L6720" s="456" t="e">
        <f>IF(K6720=0,#REF!,0)</f>
        <v>#REF!</v>
      </c>
    </row>
    <row r="6721" spans="1:12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6"/>
      <c r="L6721" s="456" t="e">
        <f>IF(K6721=0,#REF!,0)</f>
        <v>#REF!</v>
      </c>
    </row>
    <row r="6722" spans="1:12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6"/>
      <c r="L6722" s="456" t="e">
        <f>IF(K6722=0,#REF!,0)</f>
        <v>#REF!</v>
      </c>
    </row>
    <row r="6723" spans="1:12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6"/>
      <c r="L6723" s="456" t="e">
        <f>IF(K6723=0,#REF!,0)</f>
        <v>#REF!</v>
      </c>
    </row>
    <row r="6724" spans="1:12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6"/>
      <c r="L6724" s="456" t="e">
        <f>IF(K6724=0,#REF!,0)</f>
        <v>#REF!</v>
      </c>
    </row>
    <row r="6725" spans="1:12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6"/>
      <c r="L6725" s="456" t="e">
        <f>IF(K6725=0,#REF!,0)</f>
        <v>#REF!</v>
      </c>
    </row>
    <row r="6726" spans="1:12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6"/>
      <c r="L6726" s="456" t="e">
        <f>IF(K6726=0,#REF!,0)</f>
        <v>#REF!</v>
      </c>
    </row>
    <row r="6727" spans="1:12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6"/>
      <c r="L6727" s="456" t="e">
        <f>IF(K6727=0,#REF!,0)</f>
        <v>#REF!</v>
      </c>
    </row>
    <row r="6728" spans="1:12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6"/>
      <c r="L6728" s="456" t="e">
        <f>IF(K6728=0,#REF!,0)</f>
        <v>#REF!</v>
      </c>
    </row>
    <row r="6729" spans="1:12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6"/>
      <c r="L6729" s="456" t="e">
        <f>IF(K6729=0,#REF!,0)</f>
        <v>#REF!</v>
      </c>
    </row>
    <row r="6730" spans="1:12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6"/>
      <c r="L6730" s="456" t="e">
        <f>IF(K6730=0,#REF!,0)</f>
        <v>#REF!</v>
      </c>
    </row>
    <row r="6731" spans="1:12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6"/>
      <c r="L6731" s="456" t="e">
        <f>IF(K6731=0,#REF!,0)</f>
        <v>#REF!</v>
      </c>
    </row>
    <row r="6732" spans="1:12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6">
        <v>5178.2667932231125</v>
      </c>
      <c r="L6732" s="456">
        <f>IF(K6732=0,#REF!,0)</f>
        <v>0</v>
      </c>
    </row>
    <row r="6733" spans="1:12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6">
        <v>15334.772534439269</v>
      </c>
      <c r="L6733" s="456">
        <f>IF(K6733=0,#REF!,0)</f>
        <v>0</v>
      </c>
    </row>
    <row r="6734" spans="1:12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6">
        <v>19494.11891189649</v>
      </c>
      <c r="L6734" s="456">
        <f>IF(K6734=0,#REF!,0)</f>
        <v>0</v>
      </c>
    </row>
    <row r="6735" spans="1:12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6">
        <v>6975.7864049384561</v>
      </c>
      <c r="L6735" s="456">
        <f>IF(K6735=0,#REF!,0)</f>
        <v>0</v>
      </c>
    </row>
    <row r="6736" spans="1:12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6">
        <v>19063.534008919272</v>
      </c>
      <c r="L6736" s="456">
        <f>IF(K6736=0,#REF!,0)</f>
        <v>0</v>
      </c>
    </row>
    <row r="6737" spans="1:12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6"/>
      <c r="L6737" s="456" t="e">
        <f>IF(K6737=0,#REF!,0)</f>
        <v>#REF!</v>
      </c>
    </row>
    <row r="6738" spans="1:12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6"/>
      <c r="L6738" s="456" t="e">
        <f>IF(K6738=0,#REF!,0)</f>
        <v>#REF!</v>
      </c>
    </row>
    <row r="6739" spans="1:12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6"/>
      <c r="L6739" s="456" t="e">
        <f>IF(K6739=0,#REF!,0)</f>
        <v>#REF!</v>
      </c>
    </row>
    <row r="6740" spans="1:12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6"/>
      <c r="L6740" s="456" t="e">
        <f>IF(K6740=0,#REF!,0)</f>
        <v>#REF!</v>
      </c>
    </row>
    <row r="6741" spans="1:12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6"/>
      <c r="L6741" s="456" t="e">
        <f>IF(K6741=0,#REF!,0)</f>
        <v>#REF!</v>
      </c>
    </row>
    <row r="6742" spans="1:12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6"/>
      <c r="L6742" s="456" t="e">
        <f>IF(K6742=0,#REF!,0)</f>
        <v>#REF!</v>
      </c>
    </row>
    <row r="6743" spans="1:12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6"/>
      <c r="L6743" s="456" t="e">
        <f>IF(K6743=0,#REF!,0)</f>
        <v>#REF!</v>
      </c>
    </row>
    <row r="6744" spans="1:12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6"/>
      <c r="L6744" s="456" t="e">
        <f>IF(K6744=0,#REF!,0)</f>
        <v>#REF!</v>
      </c>
    </row>
    <row r="6745" spans="1:12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6"/>
      <c r="L6745" s="456" t="e">
        <f>IF(K6745=0,#REF!,0)</f>
        <v>#REF!</v>
      </c>
    </row>
    <row r="6746" spans="1:12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6"/>
      <c r="L6746" s="456" t="e">
        <f>IF(K6746=0,#REF!,0)</f>
        <v>#REF!</v>
      </c>
    </row>
    <row r="6747" spans="1:12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6"/>
      <c r="L6747" s="456" t="e">
        <f>IF(K6747=0,#REF!,0)</f>
        <v>#REF!</v>
      </c>
    </row>
    <row r="6748" spans="1:12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6"/>
      <c r="L6748" s="456" t="e">
        <f>IF(K6748=0,#REF!,0)</f>
        <v>#REF!</v>
      </c>
    </row>
    <row r="6749" spans="1:12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6"/>
      <c r="L6749" s="456" t="e">
        <f>IF(K6749=0,#REF!,0)</f>
        <v>#REF!</v>
      </c>
    </row>
    <row r="6750" spans="1:12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6"/>
      <c r="L6750" s="456" t="e">
        <f>IF(K6750=0,#REF!,0)</f>
        <v>#REF!</v>
      </c>
    </row>
    <row r="6751" spans="1:12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6"/>
      <c r="L6751" s="456" t="e">
        <f>IF(K6751=0,#REF!,0)</f>
        <v>#REF!</v>
      </c>
    </row>
    <row r="6752" spans="1:12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6"/>
      <c r="L6752" s="456" t="e">
        <f>IF(K6752=0,#REF!,0)</f>
        <v>#REF!</v>
      </c>
    </row>
    <row r="6753" spans="1:12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6"/>
      <c r="L6753" s="456" t="e">
        <f>IF(K6753=0,#REF!,0)</f>
        <v>#REF!</v>
      </c>
    </row>
    <row r="6754" spans="1:12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6"/>
      <c r="L6754" s="456" t="e">
        <f>IF(K6754=0,#REF!,0)</f>
        <v>#REF!</v>
      </c>
    </row>
    <row r="6755" spans="1:12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6"/>
      <c r="L6755" s="456" t="e">
        <f>IF(K6755=0,#REF!,0)</f>
        <v>#REF!</v>
      </c>
    </row>
    <row r="6756" spans="1:12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6"/>
      <c r="L6756" s="456" t="e">
        <f>IF(K6756=0,#REF!,0)</f>
        <v>#REF!</v>
      </c>
    </row>
    <row r="6757" spans="1:12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6">
        <v>14344.177137893488</v>
      </c>
      <c r="L6757" s="456">
        <f>IF(K6757=0,#REF!,0)</f>
        <v>0</v>
      </c>
    </row>
    <row r="6758" spans="1:12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6">
        <v>16913.60677292</v>
      </c>
      <c r="L6758" s="456">
        <f>IF(K6758=0,#REF!,0)</f>
        <v>0</v>
      </c>
    </row>
    <row r="6759" spans="1:12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6">
        <v>4015.3025863701791</v>
      </c>
      <c r="L6759" s="456">
        <f>IF(K6759=0,#REF!,0)</f>
        <v>0</v>
      </c>
    </row>
    <row r="6760" spans="1:12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6">
        <v>12748.726334001125</v>
      </c>
      <c r="L6760" s="456">
        <f>IF(K6760=0,#REF!,0)</f>
        <v>0</v>
      </c>
    </row>
    <row r="6761" spans="1:12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6"/>
      <c r="L6761" s="456" t="e">
        <f>IF(K6761=0,#REF!,0)</f>
        <v>#REF!</v>
      </c>
    </row>
    <row r="6762" spans="1:12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6"/>
      <c r="L6762" s="456" t="e">
        <f>IF(K6762=0,#REF!,0)</f>
        <v>#REF!</v>
      </c>
    </row>
    <row r="6763" spans="1:12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6"/>
      <c r="L6763" s="456" t="e">
        <f>IF(K6763=0,#REF!,0)</f>
        <v>#REF!</v>
      </c>
    </row>
    <row r="6764" spans="1:12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6"/>
      <c r="L6764" s="456" t="e">
        <f>IF(K6764=0,#REF!,0)</f>
        <v>#REF!</v>
      </c>
    </row>
    <row r="6765" spans="1:12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6"/>
      <c r="L6765" s="456" t="e">
        <f>IF(K6765=0,#REF!,0)</f>
        <v>#REF!</v>
      </c>
    </row>
    <row r="6766" spans="1:12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6"/>
      <c r="L6766" s="456" t="e">
        <f>IF(K6766=0,#REF!,0)</f>
        <v>#REF!</v>
      </c>
    </row>
    <row r="6767" spans="1:12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6"/>
      <c r="L6767" s="456" t="e">
        <f>IF(K6767=0,#REF!,0)</f>
        <v>#REF!</v>
      </c>
    </row>
    <row r="6768" spans="1:12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6"/>
      <c r="L6768" s="456" t="e">
        <f>IF(K6768=0,#REF!,0)</f>
        <v>#REF!</v>
      </c>
    </row>
    <row r="6769" spans="1:12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6"/>
      <c r="L6769" s="456" t="e">
        <f>IF(K6769=0,#REF!,0)</f>
        <v>#REF!</v>
      </c>
    </row>
    <row r="6770" spans="1:12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6"/>
      <c r="L6770" s="456" t="e">
        <f>IF(K6770=0,#REF!,0)</f>
        <v>#REF!</v>
      </c>
    </row>
    <row r="6771" spans="1:12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6"/>
      <c r="L6771" s="456" t="e">
        <f>IF(K6771=0,#REF!,0)</f>
        <v>#REF!</v>
      </c>
    </row>
    <row r="6772" spans="1:12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6"/>
      <c r="L6772" s="456" t="e">
        <f>IF(K6772=0,#REF!,0)</f>
        <v>#REF!</v>
      </c>
    </row>
    <row r="6773" spans="1:12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6"/>
      <c r="L6773" s="456" t="e">
        <f>IF(K6773=0,#REF!,0)</f>
        <v>#REF!</v>
      </c>
    </row>
    <row r="6774" spans="1:12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6"/>
      <c r="L6774" s="456" t="e">
        <f>IF(K6774=0,#REF!,0)</f>
        <v>#REF!</v>
      </c>
    </row>
    <row r="6775" spans="1:12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6"/>
      <c r="L6775" s="456" t="e">
        <f>IF(K6775=0,#REF!,0)</f>
        <v>#REF!</v>
      </c>
    </row>
    <row r="6776" spans="1:12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6"/>
      <c r="L6776" s="456" t="e">
        <f>IF(K6776=0,#REF!,0)</f>
        <v>#REF!</v>
      </c>
    </row>
    <row r="6777" spans="1:12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6"/>
      <c r="L6777" s="456" t="e">
        <f>IF(K6777=0,#REF!,0)</f>
        <v>#REF!</v>
      </c>
    </row>
    <row r="6778" spans="1:12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6"/>
      <c r="L6778" s="456" t="e">
        <f>IF(K6778=0,#REF!,0)</f>
        <v>#REF!</v>
      </c>
    </row>
    <row r="6779" spans="1:12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6"/>
      <c r="L6779" s="456" t="e">
        <f>IF(K6779=0,#REF!,0)</f>
        <v>#REF!</v>
      </c>
    </row>
    <row r="6780" spans="1:12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6"/>
      <c r="L6780" s="456" t="e">
        <f>IF(K6780=0,#REF!,0)</f>
        <v>#REF!</v>
      </c>
    </row>
    <row r="6781" spans="1:12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6"/>
      <c r="L6781" s="456" t="e">
        <f>IF(K6781=0,#REF!,0)</f>
        <v>#REF!</v>
      </c>
    </row>
    <row r="6782" spans="1:12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6"/>
      <c r="L6782" s="456" t="e">
        <f>IF(K6782=0,#REF!,0)</f>
        <v>#REF!</v>
      </c>
    </row>
    <row r="6783" spans="1:12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6"/>
      <c r="L6783" s="456" t="e">
        <f>IF(K6783=0,#REF!,0)</f>
        <v>#REF!</v>
      </c>
    </row>
    <row r="6784" spans="1:12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6"/>
      <c r="L6784" s="456" t="e">
        <f>IF(K6784=0,#REF!,0)</f>
        <v>#REF!</v>
      </c>
    </row>
    <row r="6785" spans="1:12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6"/>
      <c r="L6785" s="456" t="e">
        <f>IF(K6785=0,#REF!,0)</f>
        <v>#REF!</v>
      </c>
    </row>
    <row r="6786" spans="1:12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6"/>
      <c r="L6786" s="456" t="e">
        <f>IF(K6786=0,#REF!,0)</f>
        <v>#REF!</v>
      </c>
    </row>
    <row r="6787" spans="1:12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6"/>
      <c r="L6787" s="456" t="e">
        <f>IF(K6787=0,#REF!,0)</f>
        <v>#REF!</v>
      </c>
    </row>
    <row r="6788" spans="1:12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6"/>
      <c r="L6788" s="456" t="e">
        <f>IF(K6788=0,#REF!,0)</f>
        <v>#REF!</v>
      </c>
    </row>
    <row r="6789" spans="1:12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6"/>
      <c r="L6789" s="456" t="e">
        <f>IF(K6789=0,#REF!,0)</f>
        <v>#REF!</v>
      </c>
    </row>
    <row r="6790" spans="1:12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6"/>
      <c r="L6790" s="456" t="e">
        <f>IF(K6790=0,#REF!,0)</f>
        <v>#REF!</v>
      </c>
    </row>
    <row r="6791" spans="1:12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6"/>
      <c r="L6791" s="456" t="e">
        <f>IF(K6791=0,#REF!,0)</f>
        <v>#REF!</v>
      </c>
    </row>
    <row r="6792" spans="1:12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6"/>
      <c r="L6792" s="456" t="e">
        <f>IF(K6792=0,#REF!,0)</f>
        <v>#REF!</v>
      </c>
    </row>
    <row r="6793" spans="1:12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6"/>
      <c r="L6793" s="456" t="e">
        <f>IF(K6793=0,#REF!,0)</f>
        <v>#REF!</v>
      </c>
    </row>
    <row r="6794" spans="1:12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6"/>
      <c r="L6794" s="456" t="e">
        <f>IF(K6794=0,#REF!,0)</f>
        <v>#REF!</v>
      </c>
    </row>
    <row r="6795" spans="1:12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6"/>
      <c r="L6795" s="456" t="e">
        <f>IF(K6795=0,#REF!,0)</f>
        <v>#REF!</v>
      </c>
    </row>
    <row r="6796" spans="1:12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6"/>
      <c r="L6796" s="456" t="e">
        <f>IF(K6796=0,#REF!,0)</f>
        <v>#REF!</v>
      </c>
    </row>
    <row r="6797" spans="1:12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6"/>
      <c r="L6797" s="456" t="e">
        <f>IF(K6797=0,#REF!,0)</f>
        <v>#REF!</v>
      </c>
    </row>
    <row r="6798" spans="1:12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6"/>
      <c r="L6798" s="456" t="e">
        <f>IF(K6798=0,#REF!,0)</f>
        <v>#REF!</v>
      </c>
    </row>
    <row r="6799" spans="1:12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6"/>
      <c r="L6799" s="456" t="e">
        <f>IF(K6799=0,#REF!,0)</f>
        <v>#REF!</v>
      </c>
    </row>
    <row r="6800" spans="1:12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6"/>
      <c r="L6800" s="456" t="e">
        <f>IF(K6800=0,#REF!,0)</f>
        <v>#REF!</v>
      </c>
    </row>
    <row r="6801" spans="1:12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6"/>
      <c r="L6801" s="456" t="e">
        <f>IF(K6801=0,#REF!,0)</f>
        <v>#REF!</v>
      </c>
    </row>
    <row r="6802" spans="1:12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6"/>
      <c r="L6802" s="456" t="e">
        <f>IF(K6802=0,#REF!,0)</f>
        <v>#REF!</v>
      </c>
    </row>
    <row r="6803" spans="1:12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6"/>
      <c r="L6803" s="456" t="e">
        <f>IF(K6803=0,#REF!,0)</f>
        <v>#REF!</v>
      </c>
    </row>
    <row r="6804" spans="1:12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6"/>
      <c r="L6804" s="456" t="e">
        <f>IF(K6804=0,#REF!,0)</f>
        <v>#REF!</v>
      </c>
    </row>
    <row r="6805" spans="1:12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6"/>
      <c r="L6805" s="456" t="e">
        <f>IF(K6805=0,#REF!,0)</f>
        <v>#REF!</v>
      </c>
    </row>
    <row r="6806" spans="1:12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6"/>
      <c r="L6806" s="456" t="e">
        <f>IF(K6806=0,#REF!,0)</f>
        <v>#REF!</v>
      </c>
    </row>
    <row r="6807" spans="1:12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6"/>
      <c r="L6807" s="456" t="e">
        <f>IF(K6807=0,#REF!,0)</f>
        <v>#REF!</v>
      </c>
    </row>
    <row r="6808" spans="1:12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6"/>
      <c r="L6808" s="456" t="e">
        <f>IF(K6808=0,#REF!,0)</f>
        <v>#REF!</v>
      </c>
    </row>
    <row r="6809" spans="1:12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6"/>
      <c r="L6809" s="456" t="e">
        <f>IF(K6809=0,#REF!,0)</f>
        <v>#REF!</v>
      </c>
    </row>
    <row r="6810" spans="1:12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6"/>
      <c r="L6810" s="456" t="e">
        <f>IF(K6810=0,#REF!,0)</f>
        <v>#REF!</v>
      </c>
    </row>
    <row r="6811" spans="1:12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6"/>
      <c r="L6811" s="456" t="e">
        <f>IF(K6811=0,#REF!,0)</f>
        <v>#REF!</v>
      </c>
    </row>
    <row r="6812" spans="1:12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6"/>
      <c r="L6812" s="456" t="e">
        <f>IF(K6812=0,#REF!,0)</f>
        <v>#REF!</v>
      </c>
    </row>
    <row r="6813" spans="1:12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6"/>
      <c r="L6813" s="456" t="e">
        <f>IF(K6813=0,#REF!,0)</f>
        <v>#REF!</v>
      </c>
    </row>
    <row r="6814" spans="1:12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6"/>
      <c r="L6814" s="456" t="e">
        <f>IF(K6814=0,#REF!,0)</f>
        <v>#REF!</v>
      </c>
    </row>
    <row r="6815" spans="1:12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6"/>
      <c r="L6815" s="456" t="e">
        <f>IF(K6815=0,#REF!,0)</f>
        <v>#REF!</v>
      </c>
    </row>
    <row r="6816" spans="1:12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6"/>
      <c r="L6816" s="456" t="e">
        <f>IF(K6816=0,#REF!,0)</f>
        <v>#REF!</v>
      </c>
    </row>
    <row r="6817" spans="1:12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6"/>
      <c r="L6817" s="456" t="e">
        <f>IF(K6817=0,#REF!,0)</f>
        <v>#REF!</v>
      </c>
    </row>
    <row r="6818" spans="1:12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6"/>
      <c r="L6818" s="456" t="e">
        <f>IF(K6818=0,#REF!,0)</f>
        <v>#REF!</v>
      </c>
    </row>
    <row r="6819" spans="1:12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6"/>
      <c r="L6819" s="456" t="e">
        <f>IF(K6819=0,#REF!,0)</f>
        <v>#REF!</v>
      </c>
    </row>
    <row r="6820" spans="1:12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6"/>
      <c r="L6820" s="456" t="e">
        <f>IF(K6820=0,#REF!,0)</f>
        <v>#REF!</v>
      </c>
    </row>
    <row r="6821" spans="1:12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6"/>
      <c r="L6821" s="456" t="e">
        <f>IF(K6821=0,#REF!,0)</f>
        <v>#REF!</v>
      </c>
    </row>
    <row r="6822" spans="1:12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6"/>
      <c r="L6822" s="456" t="e">
        <f>IF(K6822=0,#REF!,0)</f>
        <v>#REF!</v>
      </c>
    </row>
    <row r="6823" spans="1:12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6"/>
      <c r="L6823" s="456" t="e">
        <f>IF(K6823=0,#REF!,0)</f>
        <v>#REF!</v>
      </c>
    </row>
    <row r="6824" spans="1:12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6"/>
      <c r="L6824" s="456" t="e">
        <f>IF(K6824=0,#REF!,0)</f>
        <v>#REF!</v>
      </c>
    </row>
    <row r="6825" spans="1:12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6"/>
      <c r="L6825" s="456" t="e">
        <f>IF(K6825=0,#REF!,0)</f>
        <v>#REF!</v>
      </c>
    </row>
    <row r="6826" spans="1:12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6"/>
      <c r="L6826" s="456" t="e">
        <f>IF(K6826=0,#REF!,0)</f>
        <v>#REF!</v>
      </c>
    </row>
    <row r="6827" spans="1:12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6"/>
      <c r="L6827" s="456" t="e">
        <f>IF(K6827=0,#REF!,0)</f>
        <v>#REF!</v>
      </c>
    </row>
    <row r="6828" spans="1:12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6"/>
      <c r="L6828" s="456" t="e">
        <f>IF(K6828=0,#REF!,0)</f>
        <v>#REF!</v>
      </c>
    </row>
    <row r="6829" spans="1:12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6"/>
      <c r="L6829" s="456" t="e">
        <f>IF(K6829=0,#REF!,0)</f>
        <v>#REF!</v>
      </c>
    </row>
    <row r="6830" spans="1:12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6"/>
      <c r="L6830" s="456" t="e">
        <f>IF(K6830=0,#REF!,0)</f>
        <v>#REF!</v>
      </c>
    </row>
    <row r="6831" spans="1:12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6"/>
      <c r="L6831" s="456" t="e">
        <f>IF(K6831=0,#REF!,0)</f>
        <v>#REF!</v>
      </c>
    </row>
    <row r="6832" spans="1:12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6"/>
      <c r="L6832" s="456" t="e">
        <f>IF(K6832=0,#REF!,0)</f>
        <v>#REF!</v>
      </c>
    </row>
    <row r="6833" spans="1:12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6"/>
      <c r="L6833" s="456" t="e">
        <f>IF(K6833=0,#REF!,0)</f>
        <v>#REF!</v>
      </c>
    </row>
    <row r="6834" spans="1:12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6"/>
      <c r="L6834" s="456" t="e">
        <f>IF(K6834=0,#REF!,0)</f>
        <v>#REF!</v>
      </c>
    </row>
    <row r="6835" spans="1:12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6"/>
      <c r="L6835" s="456" t="e">
        <f>IF(K6835=0,#REF!,0)</f>
        <v>#REF!</v>
      </c>
    </row>
    <row r="6836" spans="1:12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6"/>
      <c r="L6836" s="456" t="e">
        <f>IF(K6836=0,#REF!,0)</f>
        <v>#REF!</v>
      </c>
    </row>
    <row r="6837" spans="1:12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6"/>
      <c r="L6837" s="456" t="e">
        <f>IF(K6837=0,#REF!,0)</f>
        <v>#REF!</v>
      </c>
    </row>
    <row r="6838" spans="1:12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6"/>
      <c r="L6838" s="456" t="e">
        <f>IF(K6838=0,#REF!,0)</f>
        <v>#REF!</v>
      </c>
    </row>
    <row r="6839" spans="1:12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6"/>
      <c r="L6839" s="456" t="e">
        <f>IF(K6839=0,#REF!,0)</f>
        <v>#REF!</v>
      </c>
    </row>
    <row r="6840" spans="1:12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6"/>
      <c r="L6840" s="456" t="e">
        <f>IF(K6840=0,#REF!,0)</f>
        <v>#REF!</v>
      </c>
    </row>
    <row r="6841" spans="1:12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6"/>
      <c r="L6841" s="456" t="e">
        <f>IF(K6841=0,#REF!,0)</f>
        <v>#REF!</v>
      </c>
    </row>
    <row r="6842" spans="1:12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6"/>
      <c r="L6842" s="456" t="e">
        <f>IF(K6842=0,#REF!,0)</f>
        <v>#REF!</v>
      </c>
    </row>
    <row r="6843" spans="1:12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6"/>
      <c r="L6843" s="456" t="e">
        <f>IF(K6843=0,#REF!,0)</f>
        <v>#REF!</v>
      </c>
    </row>
    <row r="6844" spans="1:12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6"/>
      <c r="L6844" s="456" t="e">
        <f>IF(K6844=0,#REF!,0)</f>
        <v>#REF!</v>
      </c>
    </row>
    <row r="6845" spans="1:12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6"/>
      <c r="L6845" s="456" t="e">
        <f>IF(K6845=0,#REF!,0)</f>
        <v>#REF!</v>
      </c>
    </row>
    <row r="6846" spans="1:12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6"/>
      <c r="L6846" s="456" t="e">
        <f>IF(K6846=0,#REF!,0)</f>
        <v>#REF!</v>
      </c>
    </row>
    <row r="6847" spans="1:12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6"/>
      <c r="L6847" s="456" t="e">
        <f>IF(K6847=0,#REF!,0)</f>
        <v>#REF!</v>
      </c>
    </row>
    <row r="6848" spans="1:12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6"/>
      <c r="L6848" s="456" t="e">
        <f>IF(K6848=0,#REF!,0)</f>
        <v>#REF!</v>
      </c>
    </row>
    <row r="6849" spans="1:12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6"/>
      <c r="L6849" s="456" t="e">
        <f>IF(K6849=0,#REF!,0)</f>
        <v>#REF!</v>
      </c>
    </row>
    <row r="6850" spans="1:12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6"/>
      <c r="L6850" s="456" t="e">
        <f>IF(K6850=0,#REF!,0)</f>
        <v>#REF!</v>
      </c>
    </row>
    <row r="6851" spans="1:12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6"/>
      <c r="L6851" s="456" t="e">
        <f>IF(K6851=0,#REF!,0)</f>
        <v>#REF!</v>
      </c>
    </row>
    <row r="6852" spans="1:12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6">
        <v>11236.429746927659</v>
      </c>
      <c r="L6852" s="456">
        <f>IF(K6852=0,#REF!,0)</f>
        <v>0</v>
      </c>
    </row>
    <row r="6853" spans="1:12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6">
        <v>31194.719111100902</v>
      </c>
      <c r="L6853" s="456">
        <f>IF(K6853=0,#REF!,0)</f>
        <v>0</v>
      </c>
    </row>
    <row r="6854" spans="1:12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6">
        <v>12248.761467333541</v>
      </c>
      <c r="L6854" s="456">
        <f>IF(K6854=0,#REF!,0)</f>
        <v>0</v>
      </c>
    </row>
    <row r="6855" spans="1:12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6">
        <v>37218.792269760772</v>
      </c>
      <c r="L6855" s="456">
        <f>IF(K6855=0,#REF!,0)</f>
        <v>0</v>
      </c>
    </row>
    <row r="6856" spans="1:12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6">
        <v>25735.081305284668</v>
      </c>
      <c r="L6856" s="456">
        <f>IF(K6856=0,#REF!,0)</f>
        <v>0</v>
      </c>
    </row>
    <row r="6857" spans="1:12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6">
        <v>5169.4719585885587</v>
      </c>
      <c r="L6857" s="456">
        <f>IF(K6857=0,#REF!,0)</f>
        <v>0</v>
      </c>
    </row>
    <row r="6858" spans="1:12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6"/>
      <c r="L6858" s="456" t="e">
        <f>IF(K6858=0,#REF!,0)</f>
        <v>#REF!</v>
      </c>
    </row>
    <row r="6859" spans="1:12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6"/>
      <c r="L6859" s="456" t="e">
        <f>IF(K6859=0,#REF!,0)</f>
        <v>#REF!</v>
      </c>
    </row>
    <row r="6860" spans="1:12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6"/>
      <c r="L6860" s="456" t="e">
        <f>IF(K6860=0,#REF!,0)</f>
        <v>#REF!</v>
      </c>
    </row>
    <row r="6861" spans="1:12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6"/>
      <c r="L6861" s="456" t="e">
        <f>IF(K6861=0,#REF!,0)</f>
        <v>#REF!</v>
      </c>
    </row>
    <row r="6862" spans="1:12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6"/>
      <c r="L6862" s="456" t="e">
        <f>IF(K6862=0,#REF!,0)</f>
        <v>#REF!</v>
      </c>
    </row>
    <row r="6863" spans="1:12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6"/>
      <c r="L6863" s="456" t="e">
        <f>IF(K6863=0,#REF!,0)</f>
        <v>#REF!</v>
      </c>
    </row>
    <row r="6864" spans="1:12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6"/>
      <c r="L6864" s="456" t="e">
        <f>IF(K6864=0,#REF!,0)</f>
        <v>#REF!</v>
      </c>
    </row>
    <row r="6865" spans="1:12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6"/>
      <c r="L6865" s="456" t="e">
        <f>IF(K6865=0,#REF!,0)</f>
        <v>#REF!</v>
      </c>
    </row>
    <row r="6866" spans="1:12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6"/>
      <c r="L6866" s="456" t="e">
        <f>IF(K6866=0,#REF!,0)</f>
        <v>#REF!</v>
      </c>
    </row>
    <row r="6867" spans="1:12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6"/>
      <c r="L6867" s="456" t="e">
        <f>IF(K6867=0,#REF!,0)</f>
        <v>#REF!</v>
      </c>
    </row>
    <row r="6868" spans="1:12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6"/>
      <c r="L6868" s="456" t="e">
        <f>IF(K6868=0,#REF!,0)</f>
        <v>#REF!</v>
      </c>
    </row>
    <row r="6869" spans="1:12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6"/>
      <c r="L6869" s="456" t="e">
        <f>IF(K6869=0,#REF!,0)</f>
        <v>#REF!</v>
      </c>
    </row>
    <row r="6870" spans="1:12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6"/>
      <c r="L6870" s="456" t="e">
        <f>IF(K6870=0,#REF!,0)</f>
        <v>#REF!</v>
      </c>
    </row>
    <row r="6871" spans="1:12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6"/>
      <c r="L6871" s="456" t="e">
        <f>IF(K6871=0,#REF!,0)</f>
        <v>#REF!</v>
      </c>
    </row>
    <row r="6872" spans="1:12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6"/>
      <c r="L6872" s="456" t="e">
        <f>IF(K6872=0,#REF!,0)</f>
        <v>#REF!</v>
      </c>
    </row>
    <row r="6873" spans="1:12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6"/>
      <c r="L6873" s="456" t="e">
        <f>IF(K6873=0,#REF!,0)</f>
        <v>#REF!</v>
      </c>
    </row>
    <row r="6874" spans="1:12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6"/>
      <c r="L6874" s="456" t="e">
        <f>IF(K6874=0,#REF!,0)</f>
        <v>#REF!</v>
      </c>
    </row>
    <row r="6875" spans="1:12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6"/>
      <c r="L6875" s="456" t="e">
        <f>IF(K6875=0,#REF!,0)</f>
        <v>#REF!</v>
      </c>
    </row>
    <row r="6876" spans="1:12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6"/>
      <c r="L6876" s="456" t="e">
        <f>IF(K6876=0,#REF!,0)</f>
        <v>#REF!</v>
      </c>
    </row>
    <row r="6877" spans="1:12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6"/>
      <c r="L6877" s="456" t="e">
        <f>IF(K6877=0,#REF!,0)</f>
        <v>#REF!</v>
      </c>
    </row>
    <row r="6878" spans="1:12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6">
        <v>26168.180131296729</v>
      </c>
      <c r="L6878" s="456">
        <f>IF(K6878=0,#REF!,0)</f>
        <v>0</v>
      </c>
    </row>
    <row r="6879" spans="1:12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6"/>
      <c r="L6879" s="456" t="e">
        <f>IF(K6879=0,#REF!,0)</f>
        <v>#REF!</v>
      </c>
    </row>
    <row r="6880" spans="1:12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6">
        <v>10716.404549286768</v>
      </c>
      <c r="L6880" s="456">
        <f>IF(K6880=0,#REF!,0)</f>
        <v>0</v>
      </c>
    </row>
    <row r="6881" spans="1:12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6">
        <v>4424.9844111480079</v>
      </c>
      <c r="L6881" s="456">
        <f>IF(K6881=0,#REF!,0)</f>
        <v>0</v>
      </c>
    </row>
    <row r="6882" spans="1:12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6"/>
      <c r="L6882" s="456" t="e">
        <f>IF(K6882=0,#REF!,0)</f>
        <v>#REF!</v>
      </c>
    </row>
    <row r="6883" spans="1:12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6"/>
      <c r="L6883" s="456" t="e">
        <f>IF(K6883=0,#REF!,0)</f>
        <v>#REF!</v>
      </c>
    </row>
    <row r="6884" spans="1:12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6"/>
      <c r="L6884" s="456" t="e">
        <f>IF(K6884=0,#REF!,0)</f>
        <v>#REF!</v>
      </c>
    </row>
    <row r="6885" spans="1:12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6"/>
      <c r="L6885" s="456" t="e">
        <f>IF(K6885=0,#REF!,0)</f>
        <v>#REF!</v>
      </c>
    </row>
    <row r="6886" spans="1:12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6"/>
      <c r="L6886" s="456" t="e">
        <f>IF(K6886=0,#REF!,0)</f>
        <v>#REF!</v>
      </c>
    </row>
    <row r="6887" spans="1:12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6"/>
      <c r="L6887" s="456" t="e">
        <f>IF(K6887=0,#REF!,0)</f>
        <v>#REF!</v>
      </c>
    </row>
    <row r="6888" spans="1:12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6"/>
      <c r="L6888" s="456" t="e">
        <f>IF(K6888=0,#REF!,0)</f>
        <v>#REF!</v>
      </c>
    </row>
    <row r="6889" spans="1:12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6"/>
      <c r="L6889" s="456" t="e">
        <f>IF(K6889=0,#REF!,0)</f>
        <v>#REF!</v>
      </c>
    </row>
    <row r="6890" spans="1:12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6"/>
      <c r="L6890" s="456" t="e">
        <f>IF(K6890=0,#REF!,0)</f>
        <v>#REF!</v>
      </c>
    </row>
    <row r="6891" spans="1:12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6"/>
      <c r="L6891" s="456" t="e">
        <f>IF(K6891=0,#REF!,0)</f>
        <v>#REF!</v>
      </c>
    </row>
    <row r="6892" spans="1:12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6"/>
      <c r="L6892" s="456" t="e">
        <f>IF(K6892=0,#REF!,0)</f>
        <v>#REF!</v>
      </c>
    </row>
    <row r="6893" spans="1:12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6"/>
      <c r="L6893" s="456" t="e">
        <f>IF(K6893=0,#REF!,0)</f>
        <v>#REF!</v>
      </c>
    </row>
    <row r="6894" spans="1:12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6"/>
      <c r="L6894" s="456" t="e">
        <f>IF(K6894=0,#REF!,0)</f>
        <v>#REF!</v>
      </c>
    </row>
    <row r="6895" spans="1:12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6"/>
      <c r="L6895" s="456" t="e">
        <f>IF(K6895=0,#REF!,0)</f>
        <v>#REF!</v>
      </c>
    </row>
    <row r="6896" spans="1:12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6"/>
      <c r="L6896" s="456" t="e">
        <f>IF(K6896=0,#REF!,0)</f>
        <v>#REF!</v>
      </c>
    </row>
    <row r="6897" spans="1:12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6"/>
      <c r="L6897" s="456" t="e">
        <f>IF(K6897=0,#REF!,0)</f>
        <v>#REF!</v>
      </c>
    </row>
    <row r="6898" spans="1:12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6"/>
      <c r="L6898" s="456" t="e">
        <f>IF(K6898=0,#REF!,0)</f>
        <v>#REF!</v>
      </c>
    </row>
    <row r="6899" spans="1:12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6"/>
      <c r="L6899" s="456" t="e">
        <f>IF(K6899=0,#REF!,0)</f>
        <v>#REF!</v>
      </c>
    </row>
    <row r="6900" spans="1:12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6"/>
      <c r="L6900" s="456" t="e">
        <f>IF(K6900=0,#REF!,0)</f>
        <v>#REF!</v>
      </c>
    </row>
    <row r="6901" spans="1:12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6"/>
      <c r="L6901" s="456" t="e">
        <f>IF(K6901=0,#REF!,0)</f>
        <v>#REF!</v>
      </c>
    </row>
    <row r="6902" spans="1:12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6"/>
      <c r="L6902" s="456" t="e">
        <f>IF(K6902=0,#REF!,0)</f>
        <v>#REF!</v>
      </c>
    </row>
    <row r="6903" spans="1:12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6"/>
      <c r="L6903" s="456" t="e">
        <f>IF(K6903=0,#REF!,0)</f>
        <v>#REF!</v>
      </c>
    </row>
    <row r="6904" spans="1:12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6"/>
      <c r="L6904" s="456" t="e">
        <f>IF(K6904=0,#REF!,0)</f>
        <v>#REF!</v>
      </c>
    </row>
    <row r="6905" spans="1:12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6"/>
      <c r="L6905" s="456" t="e">
        <f>IF(K6905=0,#REF!,0)</f>
        <v>#REF!</v>
      </c>
    </row>
    <row r="6906" spans="1:12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6"/>
      <c r="L6906" s="456" t="e">
        <f>IF(K6906=0,#REF!,0)</f>
        <v>#REF!</v>
      </c>
    </row>
    <row r="6907" spans="1:12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6"/>
      <c r="L6907" s="456" t="e">
        <f>IF(K6907=0,#REF!,0)</f>
        <v>#REF!</v>
      </c>
    </row>
    <row r="6908" spans="1:12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6"/>
      <c r="L6908" s="456" t="e">
        <f>IF(K6908=0,#REF!,0)</f>
        <v>#REF!</v>
      </c>
    </row>
    <row r="6909" spans="1:12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6"/>
      <c r="L6909" s="456" t="e">
        <f>IF(K6909=0,#REF!,0)</f>
        <v>#REF!</v>
      </c>
    </row>
    <row r="6910" spans="1:12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6"/>
      <c r="L6910" s="456" t="e">
        <f>IF(K6910=0,#REF!,0)</f>
        <v>#REF!</v>
      </c>
    </row>
    <row r="6911" spans="1:12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6"/>
      <c r="L6911" s="456" t="e">
        <f>IF(K6911=0,#REF!,0)</f>
        <v>#REF!</v>
      </c>
    </row>
    <row r="6912" spans="1:12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6"/>
      <c r="L6912" s="456" t="e">
        <f>IF(K6912=0,#REF!,0)</f>
        <v>#REF!</v>
      </c>
    </row>
    <row r="6913" spans="1:12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6"/>
      <c r="L6913" s="456" t="e">
        <f>IF(K6913=0,#REF!,0)</f>
        <v>#REF!</v>
      </c>
    </row>
    <row r="6914" spans="1:12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6"/>
      <c r="L6914" s="456" t="e">
        <f>IF(K6914=0,#REF!,0)</f>
        <v>#REF!</v>
      </c>
    </row>
    <row r="6915" spans="1:12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6"/>
      <c r="L6915" s="456" t="e">
        <f>IF(K6915=0,#REF!,0)</f>
        <v>#REF!</v>
      </c>
    </row>
    <row r="6916" spans="1:12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6"/>
      <c r="L6916" s="456" t="e">
        <f>IF(K6916=0,#REF!,0)</f>
        <v>#REF!</v>
      </c>
    </row>
    <row r="6917" spans="1:12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6"/>
      <c r="L6917" s="456" t="e">
        <f>IF(K6917=0,#REF!,0)</f>
        <v>#REF!</v>
      </c>
    </row>
    <row r="6918" spans="1:12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6"/>
      <c r="L6918" s="456" t="e">
        <f>IF(K6918=0,#REF!,0)</f>
        <v>#REF!</v>
      </c>
    </row>
    <row r="6919" spans="1:12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6"/>
      <c r="L6919" s="456" t="e">
        <f>IF(K6919=0,#REF!,0)</f>
        <v>#REF!</v>
      </c>
    </row>
    <row r="6920" spans="1:12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6"/>
      <c r="L6920" s="456" t="e">
        <f>IF(K6920=0,#REF!,0)</f>
        <v>#REF!</v>
      </c>
    </row>
    <row r="6921" spans="1:12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6"/>
      <c r="L6921" s="456" t="e">
        <f>IF(K6921=0,#REF!,0)</f>
        <v>#REF!</v>
      </c>
    </row>
    <row r="6922" spans="1:12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6"/>
      <c r="L6922" s="456" t="e">
        <f>IF(K6922=0,#REF!,0)</f>
        <v>#REF!</v>
      </c>
    </row>
    <row r="6923" spans="1:12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6"/>
      <c r="L6923" s="456" t="e">
        <f>IF(K6923=0,#REF!,0)</f>
        <v>#REF!</v>
      </c>
    </row>
    <row r="6924" spans="1:12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6"/>
      <c r="L6924" s="456" t="e">
        <f>IF(K6924=0,#REF!,0)</f>
        <v>#REF!</v>
      </c>
    </row>
    <row r="6925" spans="1:12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6"/>
      <c r="L6925" s="456" t="e">
        <f>IF(K6925=0,#REF!,0)</f>
        <v>#REF!</v>
      </c>
    </row>
    <row r="6926" spans="1:12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6"/>
      <c r="L6926" s="456" t="e">
        <f>IF(K6926=0,#REF!,0)</f>
        <v>#REF!</v>
      </c>
    </row>
    <row r="6927" spans="1:12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6"/>
      <c r="L6927" s="456" t="e">
        <f>IF(K6927=0,#REF!,0)</f>
        <v>#REF!</v>
      </c>
    </row>
    <row r="6928" spans="1:12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6"/>
      <c r="L6928" s="456" t="e">
        <f>IF(K6928=0,#REF!,0)</f>
        <v>#REF!</v>
      </c>
    </row>
    <row r="6929" spans="1:12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6"/>
      <c r="L6929" s="456" t="e">
        <f>IF(K6929=0,#REF!,0)</f>
        <v>#REF!</v>
      </c>
    </row>
    <row r="6930" spans="1:12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6"/>
      <c r="L6930" s="456" t="e">
        <f>IF(K6930=0,#REF!,0)</f>
        <v>#REF!</v>
      </c>
    </row>
    <row r="6931" spans="1:12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6"/>
      <c r="L6931" s="456" t="e">
        <f>IF(K6931=0,#REF!,0)</f>
        <v>#REF!</v>
      </c>
    </row>
    <row r="6932" spans="1:12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6"/>
      <c r="L6932" s="456" t="e">
        <f>IF(K6932=0,#REF!,0)</f>
        <v>#REF!</v>
      </c>
    </row>
    <row r="6933" spans="1:12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6"/>
      <c r="L6933" s="456" t="e">
        <f>IF(K6933=0,#REF!,0)</f>
        <v>#REF!</v>
      </c>
    </row>
    <row r="6934" spans="1:12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6"/>
      <c r="L6934" s="456" t="e">
        <f>IF(K6934=0,#REF!,0)</f>
        <v>#REF!</v>
      </c>
    </row>
    <row r="6935" spans="1:12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6"/>
      <c r="L6935" s="456" t="e">
        <f>IF(K6935=0,#REF!,0)</f>
        <v>#REF!</v>
      </c>
    </row>
    <row r="6936" spans="1:12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6"/>
      <c r="L6936" s="456" t="e">
        <f>IF(K6936=0,#REF!,0)</f>
        <v>#REF!</v>
      </c>
    </row>
    <row r="6937" spans="1:12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6"/>
      <c r="L6937" s="456" t="e">
        <f>IF(K6937=0,#REF!,0)</f>
        <v>#REF!</v>
      </c>
    </row>
    <row r="6938" spans="1:12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6"/>
      <c r="L6938" s="456" t="e">
        <f>IF(K6938=0,#REF!,0)</f>
        <v>#REF!</v>
      </c>
    </row>
    <row r="6939" spans="1:12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6"/>
      <c r="L6939" s="456" t="e">
        <f>IF(K6939=0,#REF!,0)</f>
        <v>#REF!</v>
      </c>
    </row>
    <row r="6940" spans="1:12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6"/>
      <c r="L6940" s="456" t="e">
        <f>IF(K6940=0,#REF!,0)</f>
        <v>#REF!</v>
      </c>
    </row>
    <row r="6941" spans="1:12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6"/>
      <c r="L6941" s="456" t="e">
        <f>IF(K6941=0,#REF!,0)</f>
        <v>#REF!</v>
      </c>
    </row>
    <row r="6942" spans="1:12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6"/>
      <c r="L6942" s="456" t="e">
        <f>IF(K6942=0,#REF!,0)</f>
        <v>#REF!</v>
      </c>
    </row>
    <row r="6943" spans="1:12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6"/>
      <c r="L6943" s="456" t="e">
        <f>IF(K6943=0,#REF!,0)</f>
        <v>#REF!</v>
      </c>
    </row>
    <row r="6944" spans="1:12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6"/>
      <c r="L6944" s="456" t="e">
        <f>IF(K6944=0,#REF!,0)</f>
        <v>#REF!</v>
      </c>
    </row>
    <row r="6945" spans="1:12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6"/>
      <c r="L6945" s="456" t="e">
        <f>IF(K6945=0,#REF!,0)</f>
        <v>#REF!</v>
      </c>
    </row>
    <row r="6946" spans="1:12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6"/>
      <c r="L6946" s="456" t="e">
        <f>IF(K6946=0,#REF!,0)</f>
        <v>#REF!</v>
      </c>
    </row>
    <row r="6947" spans="1:12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6"/>
      <c r="L6947" s="456" t="e">
        <f>IF(K6947=0,#REF!,0)</f>
        <v>#REF!</v>
      </c>
    </row>
    <row r="6948" spans="1:12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6"/>
      <c r="L6948" s="456" t="e">
        <f>IF(K6948=0,#REF!,0)</f>
        <v>#REF!</v>
      </c>
    </row>
    <row r="6949" spans="1:12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6"/>
      <c r="L6949" s="456" t="e">
        <f>IF(K6949=0,#REF!,0)</f>
        <v>#REF!</v>
      </c>
    </row>
    <row r="6950" spans="1:12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6"/>
      <c r="L6950" s="456" t="e">
        <f>IF(K6950=0,#REF!,0)</f>
        <v>#REF!</v>
      </c>
    </row>
    <row r="6951" spans="1:12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6"/>
      <c r="L6951" s="456" t="e">
        <f>IF(K6951=0,#REF!,0)</f>
        <v>#REF!</v>
      </c>
    </row>
    <row r="6952" spans="1:12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6"/>
      <c r="L6952" s="456" t="e">
        <f>IF(K6952=0,#REF!,0)</f>
        <v>#REF!</v>
      </c>
    </row>
    <row r="6953" spans="1:12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6"/>
      <c r="L6953" s="456" t="e">
        <f>IF(K6953=0,#REF!,0)</f>
        <v>#REF!</v>
      </c>
    </row>
    <row r="6954" spans="1:12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6"/>
      <c r="L6954" s="456" t="e">
        <f>IF(K6954=0,#REF!,0)</f>
        <v>#REF!</v>
      </c>
    </row>
    <row r="6955" spans="1:12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6"/>
      <c r="L6955" s="456" t="e">
        <f>IF(K6955=0,#REF!,0)</f>
        <v>#REF!</v>
      </c>
    </row>
    <row r="6956" spans="1:12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6"/>
      <c r="L6956" s="456" t="e">
        <f>IF(K6956=0,#REF!,0)</f>
        <v>#REF!</v>
      </c>
    </row>
    <row r="6957" spans="1:12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6"/>
      <c r="L6957" s="456" t="e">
        <f>IF(K6957=0,#REF!,0)</f>
        <v>#REF!</v>
      </c>
    </row>
    <row r="6958" spans="1:12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6"/>
      <c r="L6958" s="456" t="e">
        <f>IF(K6958=0,#REF!,0)</f>
        <v>#REF!</v>
      </c>
    </row>
    <row r="6959" spans="1:12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6"/>
      <c r="L6959" s="456" t="e">
        <f>IF(K6959=0,#REF!,0)</f>
        <v>#REF!</v>
      </c>
    </row>
    <row r="6960" spans="1:12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6"/>
      <c r="L6960" s="456" t="e">
        <f>IF(K6960=0,#REF!,0)</f>
        <v>#REF!</v>
      </c>
    </row>
    <row r="6961" spans="1:12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6"/>
      <c r="L6961" s="456" t="e">
        <f>IF(K6961=0,#REF!,0)</f>
        <v>#REF!</v>
      </c>
    </row>
    <row r="6962" spans="1:12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6"/>
      <c r="L6962" s="456" t="e">
        <f>IF(K6962=0,#REF!,0)</f>
        <v>#REF!</v>
      </c>
    </row>
    <row r="6963" spans="1:12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6"/>
      <c r="L6963" s="456" t="e">
        <f>IF(K6963=0,#REF!,0)</f>
        <v>#REF!</v>
      </c>
    </row>
    <row r="6964" spans="1:12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6"/>
      <c r="L6964" s="456" t="e">
        <f>IF(K6964=0,#REF!,0)</f>
        <v>#REF!</v>
      </c>
    </row>
    <row r="6965" spans="1:12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6"/>
      <c r="L6965" s="456" t="e">
        <f>IF(K6965=0,#REF!,0)</f>
        <v>#REF!</v>
      </c>
    </row>
    <row r="6966" spans="1:12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6"/>
      <c r="L6966" s="456" t="e">
        <f>IF(K6966=0,#REF!,0)</f>
        <v>#REF!</v>
      </c>
    </row>
    <row r="6967" spans="1:12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6"/>
      <c r="L6967" s="456" t="e">
        <f>IF(K6967=0,#REF!,0)</f>
        <v>#REF!</v>
      </c>
    </row>
    <row r="6968" spans="1:12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6"/>
      <c r="L6968" s="456" t="e">
        <f>IF(K6968=0,#REF!,0)</f>
        <v>#REF!</v>
      </c>
    </row>
    <row r="6969" spans="1:12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6"/>
      <c r="L6969" s="456" t="e">
        <f>IF(K6969=0,#REF!,0)</f>
        <v>#REF!</v>
      </c>
    </row>
    <row r="6970" spans="1:12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6"/>
      <c r="L6970" s="456" t="e">
        <f>IF(K6970=0,#REF!,0)</f>
        <v>#REF!</v>
      </c>
    </row>
    <row r="6971" spans="1:12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6"/>
      <c r="L6971" s="456" t="e">
        <f>IF(K6971=0,#REF!,0)</f>
        <v>#REF!</v>
      </c>
    </row>
    <row r="6972" spans="1:12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6"/>
      <c r="L6972" s="456" t="e">
        <f>IF(K6972=0,#REF!,0)</f>
        <v>#REF!</v>
      </c>
    </row>
    <row r="6973" spans="1:12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6"/>
      <c r="L6973" s="456" t="e">
        <f>IF(K6973=0,#REF!,0)</f>
        <v>#REF!</v>
      </c>
    </row>
    <row r="6974" spans="1:12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6"/>
      <c r="L6974" s="456" t="e">
        <f>IF(K6974=0,#REF!,0)</f>
        <v>#REF!</v>
      </c>
    </row>
    <row r="6975" spans="1:12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6"/>
      <c r="L6975" s="456" t="e">
        <f>IF(K6975=0,#REF!,0)</f>
        <v>#REF!</v>
      </c>
    </row>
    <row r="6976" spans="1:12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6"/>
      <c r="L6976" s="456" t="e">
        <f>IF(K6976=0,#REF!,0)</f>
        <v>#REF!</v>
      </c>
    </row>
    <row r="6977" spans="1:12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6"/>
      <c r="L6977" s="456" t="e">
        <f>IF(K6977=0,#REF!,0)</f>
        <v>#REF!</v>
      </c>
    </row>
    <row r="6978" spans="1:12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6"/>
      <c r="L6978" s="456" t="e">
        <f>IF(K6978=0,#REF!,0)</f>
        <v>#REF!</v>
      </c>
    </row>
    <row r="6979" spans="1:12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6"/>
      <c r="L6979" s="456" t="e">
        <f>IF(K6979=0,#REF!,0)</f>
        <v>#REF!</v>
      </c>
    </row>
    <row r="6980" spans="1:12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6"/>
      <c r="L6980" s="456" t="e">
        <f>IF(K6980=0,#REF!,0)</f>
        <v>#REF!</v>
      </c>
    </row>
    <row r="6981" spans="1:12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6"/>
      <c r="L6981" s="456" t="e">
        <f>IF(K6981=0,#REF!,0)</f>
        <v>#REF!</v>
      </c>
    </row>
    <row r="6982" spans="1:12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6"/>
      <c r="L6982" s="456" t="e">
        <f>IF(K6982=0,#REF!,0)</f>
        <v>#REF!</v>
      </c>
    </row>
    <row r="6983" spans="1:12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6"/>
      <c r="L6983" s="456" t="e">
        <f>IF(K6983=0,#REF!,0)</f>
        <v>#REF!</v>
      </c>
    </row>
    <row r="6984" spans="1:12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6"/>
      <c r="L6984" s="456" t="e">
        <f>IF(K6984=0,#REF!,0)</f>
        <v>#REF!</v>
      </c>
    </row>
    <row r="6985" spans="1:12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6"/>
      <c r="L6985" s="456" t="e">
        <f>IF(K6985=0,#REF!,0)</f>
        <v>#REF!</v>
      </c>
    </row>
    <row r="6986" spans="1:12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6"/>
      <c r="L6986" s="456" t="e">
        <f>IF(K6986=0,#REF!,0)</f>
        <v>#REF!</v>
      </c>
    </row>
    <row r="6987" spans="1:12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6"/>
      <c r="L6987" s="456" t="e">
        <f>IF(K6987=0,#REF!,0)</f>
        <v>#REF!</v>
      </c>
    </row>
    <row r="6988" spans="1:12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6"/>
      <c r="L6988" s="456" t="e">
        <f>IF(K6988=0,#REF!,0)</f>
        <v>#REF!</v>
      </c>
    </row>
    <row r="6989" spans="1:12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6"/>
      <c r="L6989" s="456" t="e">
        <f>IF(K6989=0,#REF!,0)</f>
        <v>#REF!</v>
      </c>
    </row>
    <row r="6990" spans="1:12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6"/>
      <c r="L6990" s="456" t="e">
        <f>IF(K6990=0,#REF!,0)</f>
        <v>#REF!</v>
      </c>
    </row>
    <row r="6991" spans="1:12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6"/>
      <c r="L6991" s="456" t="e">
        <f>IF(K6991=0,#REF!,0)</f>
        <v>#REF!</v>
      </c>
    </row>
    <row r="6992" spans="1:12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6"/>
      <c r="L6992" s="456" t="e">
        <f>IF(K6992=0,#REF!,0)</f>
        <v>#REF!</v>
      </c>
    </row>
    <row r="6993" spans="1:12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6"/>
      <c r="L6993" s="456" t="e">
        <f>IF(K6993=0,#REF!,0)</f>
        <v>#REF!</v>
      </c>
    </row>
    <row r="6994" spans="1:12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6"/>
      <c r="L6994" s="456" t="e">
        <f>IF(K6994=0,#REF!,0)</f>
        <v>#REF!</v>
      </c>
    </row>
    <row r="6995" spans="1:12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6"/>
      <c r="L6995" s="456" t="e">
        <f>IF(K6995=0,#REF!,0)</f>
        <v>#REF!</v>
      </c>
    </row>
    <row r="6996" spans="1:12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6"/>
      <c r="L6996" s="456" t="e">
        <f>IF(K6996=0,#REF!,0)</f>
        <v>#REF!</v>
      </c>
    </row>
    <row r="6997" spans="1:12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6"/>
      <c r="L6997" s="456" t="e">
        <f>IF(K6997=0,#REF!,0)</f>
        <v>#REF!</v>
      </c>
    </row>
    <row r="6998" spans="1:12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6"/>
      <c r="L6998" s="456" t="e">
        <f>IF(K6998=0,#REF!,0)</f>
        <v>#REF!</v>
      </c>
    </row>
    <row r="6999" spans="1:12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6"/>
      <c r="L6999" s="456" t="e">
        <f>IF(K6999=0,#REF!,0)</f>
        <v>#REF!</v>
      </c>
    </row>
    <row r="7000" spans="1:12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6"/>
      <c r="L7000" s="456" t="e">
        <f>IF(K7000=0,#REF!,0)</f>
        <v>#REF!</v>
      </c>
    </row>
    <row r="7001" spans="1:12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6"/>
      <c r="L7001" s="456" t="e">
        <f>IF(K7001=0,#REF!,0)</f>
        <v>#REF!</v>
      </c>
    </row>
    <row r="7002" spans="1:12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6"/>
      <c r="L7002" s="456" t="e">
        <f>IF(K7002=0,#REF!,0)</f>
        <v>#REF!</v>
      </c>
    </row>
    <row r="7003" spans="1:12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6"/>
      <c r="L7003" s="456" t="e">
        <f>IF(K7003=0,#REF!,0)</f>
        <v>#REF!</v>
      </c>
    </row>
    <row r="7004" spans="1:12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6"/>
      <c r="L7004" s="456" t="e">
        <f>IF(K7004=0,#REF!,0)</f>
        <v>#REF!</v>
      </c>
    </row>
    <row r="7005" spans="1:12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6"/>
      <c r="L7005" s="456" t="e">
        <f>IF(K7005=0,#REF!,0)</f>
        <v>#REF!</v>
      </c>
    </row>
    <row r="7006" spans="1:12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6"/>
      <c r="L7006" s="456" t="e">
        <f>IF(K7006=0,#REF!,0)</f>
        <v>#REF!</v>
      </c>
    </row>
    <row r="7007" spans="1:12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6"/>
      <c r="L7007" s="456" t="e">
        <f>IF(K7007=0,#REF!,0)</f>
        <v>#REF!</v>
      </c>
    </row>
    <row r="7008" spans="1:12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6"/>
      <c r="L7008" s="456" t="e">
        <f>IF(K7008=0,#REF!,0)</f>
        <v>#REF!</v>
      </c>
    </row>
    <row r="7009" spans="1:12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6"/>
      <c r="L7009" s="456" t="e">
        <f>IF(K7009=0,#REF!,0)</f>
        <v>#REF!</v>
      </c>
    </row>
    <row r="7010" spans="1:12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6"/>
      <c r="L7010" s="456" t="e">
        <f>IF(K7010=0,#REF!,0)</f>
        <v>#REF!</v>
      </c>
    </row>
    <row r="7011" spans="1:12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6"/>
      <c r="L7011" s="456" t="e">
        <f>IF(K7011=0,#REF!,0)</f>
        <v>#REF!</v>
      </c>
    </row>
    <row r="7012" spans="1:12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6"/>
      <c r="L7012" s="456" t="e">
        <f>IF(K7012=0,#REF!,0)</f>
        <v>#REF!</v>
      </c>
    </row>
    <row r="7013" spans="1:12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6"/>
      <c r="L7013" s="456" t="e">
        <f>IF(K7013=0,#REF!,0)</f>
        <v>#REF!</v>
      </c>
    </row>
    <row r="7014" spans="1:12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6"/>
      <c r="L7014" s="456" t="e">
        <f>IF(K7014=0,#REF!,0)</f>
        <v>#REF!</v>
      </c>
    </row>
    <row r="7015" spans="1:12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6"/>
      <c r="L7015" s="456" t="e">
        <f>IF(K7015=0,#REF!,0)</f>
        <v>#REF!</v>
      </c>
    </row>
    <row r="7016" spans="1:12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6"/>
      <c r="L7016" s="456" t="e">
        <f>IF(K7016=0,#REF!,0)</f>
        <v>#REF!</v>
      </c>
    </row>
    <row r="7017" spans="1:12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6"/>
      <c r="L7017" s="456" t="e">
        <f>IF(K7017=0,#REF!,0)</f>
        <v>#REF!</v>
      </c>
    </row>
    <row r="7018" spans="1:12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6"/>
      <c r="L7018" s="456" t="e">
        <f>IF(K7018=0,#REF!,0)</f>
        <v>#REF!</v>
      </c>
    </row>
    <row r="7019" spans="1:12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6"/>
      <c r="L7019" s="456" t="e">
        <f>IF(K7019=0,#REF!,0)</f>
        <v>#REF!</v>
      </c>
    </row>
    <row r="7020" spans="1:12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6"/>
      <c r="L7020" s="456" t="e">
        <f>IF(K7020=0,#REF!,0)</f>
        <v>#REF!</v>
      </c>
    </row>
    <row r="7021" spans="1:12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6">
        <v>14458.413301988097</v>
      </c>
      <c r="L7021" s="456">
        <f>IF(K7021=0,#REF!,0)</f>
        <v>0</v>
      </c>
    </row>
    <row r="7022" spans="1:12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6">
        <v>26657.772124648072</v>
      </c>
      <c r="L7022" s="456">
        <f>IF(K7022=0,#REF!,0)</f>
        <v>0</v>
      </c>
    </row>
    <row r="7023" spans="1:12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6">
        <v>2558.1778647310775</v>
      </c>
      <c r="L7023" s="456">
        <f>IF(K7023=0,#REF!,0)</f>
        <v>0</v>
      </c>
    </row>
    <row r="7024" spans="1:12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6">
        <v>13335.969419082276</v>
      </c>
      <c r="L7024" s="456">
        <f>IF(K7024=0,#REF!,0)</f>
        <v>0</v>
      </c>
    </row>
    <row r="7025" spans="1:12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6">
        <v>5530.0314541281414</v>
      </c>
      <c r="L7025" s="456">
        <f>IF(K7025=0,#REF!,0)</f>
        <v>0</v>
      </c>
    </row>
    <row r="7026" spans="1:12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6"/>
      <c r="L7026" s="456" t="e">
        <f>IF(K7026=0,#REF!,0)</f>
        <v>#REF!</v>
      </c>
    </row>
    <row r="7027" spans="1:12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6"/>
      <c r="L7027" s="456" t="e">
        <f>IF(K7027=0,#REF!,0)</f>
        <v>#REF!</v>
      </c>
    </row>
    <row r="7028" spans="1:12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6"/>
      <c r="L7028" s="456" t="e">
        <f>IF(K7028=0,#REF!,0)</f>
        <v>#REF!</v>
      </c>
    </row>
    <row r="7029" spans="1:12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6"/>
      <c r="L7029" s="456" t="e">
        <f>IF(K7029=0,#REF!,0)</f>
        <v>#REF!</v>
      </c>
    </row>
    <row r="7030" spans="1:12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6"/>
      <c r="L7030" s="456" t="e">
        <f>IF(K7030=0,#REF!,0)</f>
        <v>#REF!</v>
      </c>
    </row>
    <row r="7031" spans="1:12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6"/>
      <c r="L7031" s="456" t="e">
        <f>IF(K7031=0,#REF!,0)</f>
        <v>#REF!</v>
      </c>
    </row>
    <row r="7032" spans="1:12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6"/>
      <c r="L7032" s="456" t="e">
        <f>IF(K7032=0,#REF!,0)</f>
        <v>#REF!</v>
      </c>
    </row>
    <row r="7033" spans="1:12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6"/>
      <c r="L7033" s="456" t="e">
        <f>IF(K7033=0,#REF!,0)</f>
        <v>#REF!</v>
      </c>
    </row>
    <row r="7034" spans="1:12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6"/>
      <c r="L7034" s="456" t="e">
        <f>IF(K7034=0,#REF!,0)</f>
        <v>#REF!</v>
      </c>
    </row>
    <row r="7035" spans="1:12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6"/>
      <c r="L7035" s="456" t="e">
        <f>IF(K7035=0,#REF!,0)</f>
        <v>#REF!</v>
      </c>
    </row>
    <row r="7036" spans="1:12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6"/>
      <c r="L7036" s="456" t="e">
        <f>IF(K7036=0,#REF!,0)</f>
        <v>#REF!</v>
      </c>
    </row>
    <row r="7037" spans="1:12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6"/>
      <c r="L7037" s="456" t="e">
        <f>IF(K7037=0,#REF!,0)</f>
        <v>#REF!</v>
      </c>
    </row>
    <row r="7038" spans="1:12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6"/>
      <c r="L7038" s="456" t="e">
        <f>IF(K7038=0,#REF!,0)</f>
        <v>#REF!</v>
      </c>
    </row>
    <row r="7039" spans="1:12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6"/>
      <c r="L7039" s="456" t="e">
        <f>IF(K7039=0,#REF!,0)</f>
        <v>#REF!</v>
      </c>
    </row>
    <row r="7040" spans="1:12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6"/>
      <c r="L7040" s="456" t="e">
        <f>IF(K7040=0,#REF!,0)</f>
        <v>#REF!</v>
      </c>
    </row>
    <row r="7041" spans="1:12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6"/>
      <c r="L7041" s="456" t="e">
        <f>IF(K7041=0,#REF!,0)</f>
        <v>#REF!</v>
      </c>
    </row>
    <row r="7042" spans="1:12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6"/>
      <c r="L7042" s="456" t="e">
        <f>IF(K7042=0,#REF!,0)</f>
        <v>#REF!</v>
      </c>
    </row>
    <row r="7043" spans="1:12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6"/>
      <c r="L7043" s="456" t="e">
        <f>IF(K7043=0,#REF!,0)</f>
        <v>#REF!</v>
      </c>
    </row>
    <row r="7044" spans="1:12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6">
        <v>5079.3760618615952</v>
      </c>
      <c r="L7044" s="456">
        <f>IF(K7044=0,#REF!,0)</f>
        <v>0</v>
      </c>
    </row>
    <row r="7045" spans="1:12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6">
        <v>22122.507620400491</v>
      </c>
      <c r="L7045" s="456">
        <f>IF(K7045=0,#REF!,0)</f>
        <v>0</v>
      </c>
    </row>
    <row r="7046" spans="1:12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6">
        <v>30744.753255759504</v>
      </c>
      <c r="L7046" s="456">
        <f>IF(K7046=0,#REF!,0)</f>
        <v>0</v>
      </c>
    </row>
    <row r="7047" spans="1:12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6">
        <v>18437.070604349537</v>
      </c>
      <c r="L7047" s="456">
        <f>IF(K7047=0,#REF!,0)</f>
        <v>0</v>
      </c>
    </row>
    <row r="7048" spans="1:12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6">
        <v>25187.632044676629</v>
      </c>
      <c r="L7048" s="456">
        <f>IF(K7048=0,#REF!,0)</f>
        <v>0</v>
      </c>
    </row>
    <row r="7049" spans="1:12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6">
        <v>16530.302435656897</v>
      </c>
      <c r="L7049" s="456">
        <f>IF(K7049=0,#REF!,0)</f>
        <v>0</v>
      </c>
    </row>
    <row r="7050" spans="1:12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6"/>
      <c r="L7050" s="456" t="e">
        <f>IF(K7050=0,#REF!,0)</f>
        <v>#REF!</v>
      </c>
    </row>
    <row r="7051" spans="1:12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6"/>
      <c r="L7051" s="456" t="e">
        <f>IF(K7051=0,#REF!,0)</f>
        <v>#REF!</v>
      </c>
    </row>
    <row r="7052" spans="1:12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6"/>
      <c r="L7052" s="456" t="e">
        <f>IF(K7052=0,#REF!,0)</f>
        <v>#REF!</v>
      </c>
    </row>
    <row r="7053" spans="1:12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6"/>
      <c r="L7053" s="456" t="e">
        <f>IF(K7053=0,#REF!,0)</f>
        <v>#REF!</v>
      </c>
    </row>
    <row r="7054" spans="1:12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6"/>
      <c r="L7054" s="456" t="e">
        <f>IF(K7054=0,#REF!,0)</f>
        <v>#REF!</v>
      </c>
    </row>
    <row r="7055" spans="1:12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6"/>
      <c r="L7055" s="456" t="e">
        <f>IF(K7055=0,#REF!,0)</f>
        <v>#REF!</v>
      </c>
    </row>
    <row r="7056" spans="1:12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6"/>
      <c r="L7056" s="456" t="e">
        <f>IF(K7056=0,#REF!,0)</f>
        <v>#REF!</v>
      </c>
    </row>
    <row r="7057" spans="1:12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6"/>
      <c r="L7057" s="456" t="e">
        <f>IF(K7057=0,#REF!,0)</f>
        <v>#REF!</v>
      </c>
    </row>
    <row r="7058" spans="1:12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6"/>
      <c r="L7058" s="456" t="e">
        <f>IF(K7058=0,#REF!,0)</f>
        <v>#REF!</v>
      </c>
    </row>
    <row r="7059" spans="1:12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6"/>
      <c r="L7059" s="456" t="e">
        <f>IF(K7059=0,#REF!,0)</f>
        <v>#REF!</v>
      </c>
    </row>
    <row r="7060" spans="1:12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6"/>
      <c r="L7060" s="456" t="e">
        <f>IF(K7060=0,#REF!,0)</f>
        <v>#REF!</v>
      </c>
    </row>
    <row r="7061" spans="1:12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6"/>
      <c r="L7061" s="456" t="e">
        <f>IF(K7061=0,#REF!,0)</f>
        <v>#REF!</v>
      </c>
    </row>
    <row r="7062" spans="1:12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6"/>
      <c r="L7062" s="456" t="e">
        <f>IF(K7062=0,#REF!,0)</f>
        <v>#REF!</v>
      </c>
    </row>
    <row r="7063" spans="1:12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6"/>
      <c r="L7063" s="456" t="e">
        <f>IF(K7063=0,#REF!,0)</f>
        <v>#REF!</v>
      </c>
    </row>
    <row r="7064" spans="1:12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6"/>
      <c r="L7064" s="456" t="e">
        <f>IF(K7064=0,#REF!,0)</f>
        <v>#REF!</v>
      </c>
    </row>
    <row r="7065" spans="1:12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6"/>
      <c r="L7065" s="456" t="e">
        <f>IF(K7065=0,#REF!,0)</f>
        <v>#REF!</v>
      </c>
    </row>
    <row r="7066" spans="1:12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6"/>
      <c r="L7066" s="456" t="e">
        <f>IF(K7066=0,#REF!,0)</f>
        <v>#REF!</v>
      </c>
    </row>
    <row r="7067" spans="1:12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6"/>
      <c r="L7067" s="456" t="e">
        <f>IF(K7067=0,#REF!,0)</f>
        <v>#REF!</v>
      </c>
    </row>
    <row r="7068" spans="1:12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6">
        <v>8367.297662425859</v>
      </c>
      <c r="L7068" s="456">
        <f>IF(K7068=0,#REF!,0)</f>
        <v>0</v>
      </c>
    </row>
    <row r="7069" spans="1:12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6">
        <v>35094.186437818906</v>
      </c>
      <c r="L7069" s="456">
        <f>IF(K7069=0,#REF!,0)</f>
        <v>0</v>
      </c>
    </row>
    <row r="7070" spans="1:12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6">
        <v>16818.082123428911</v>
      </c>
      <c r="L7070" s="456">
        <f>IF(K7070=0,#REF!,0)</f>
        <v>0</v>
      </c>
    </row>
    <row r="7071" spans="1:12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6">
        <v>33989.291659957526</v>
      </c>
      <c r="L7071" s="456">
        <f>IF(K7071=0,#REF!,0)</f>
        <v>0</v>
      </c>
    </row>
    <row r="7072" spans="1:12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6">
        <v>22416.634692986754</v>
      </c>
      <c r="L7072" s="456">
        <f>IF(K7072=0,#REF!,0)</f>
        <v>0</v>
      </c>
    </row>
    <row r="7073" spans="1:12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6">
        <v>15460.446709902561</v>
      </c>
      <c r="L7073" s="456">
        <f>IF(K7073=0,#REF!,0)</f>
        <v>0</v>
      </c>
    </row>
    <row r="7074" spans="1:12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6"/>
      <c r="L7074" s="456" t="e">
        <f>IF(K7074=0,#REF!,0)</f>
        <v>#REF!</v>
      </c>
    </row>
    <row r="7075" spans="1:12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6"/>
      <c r="L7075" s="456" t="e">
        <f>IF(K7075=0,#REF!,0)</f>
        <v>#REF!</v>
      </c>
    </row>
    <row r="7076" spans="1:12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6"/>
      <c r="L7076" s="456" t="e">
        <f>IF(K7076=0,#REF!,0)</f>
        <v>#REF!</v>
      </c>
    </row>
    <row r="7077" spans="1:12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6"/>
      <c r="L7077" s="456" t="e">
        <f>IF(K7077=0,#REF!,0)</f>
        <v>#REF!</v>
      </c>
    </row>
    <row r="7078" spans="1:12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6"/>
      <c r="L7078" s="456" t="e">
        <f>IF(K7078=0,#REF!,0)</f>
        <v>#REF!</v>
      </c>
    </row>
    <row r="7079" spans="1:12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6"/>
      <c r="L7079" s="456" t="e">
        <f>IF(K7079=0,#REF!,0)</f>
        <v>#REF!</v>
      </c>
    </row>
    <row r="7080" spans="1:12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6"/>
      <c r="L7080" s="456" t="e">
        <f>IF(K7080=0,#REF!,0)</f>
        <v>#REF!</v>
      </c>
    </row>
    <row r="7081" spans="1:12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6"/>
      <c r="L7081" s="456" t="e">
        <f>IF(K7081=0,#REF!,0)</f>
        <v>#REF!</v>
      </c>
    </row>
    <row r="7082" spans="1:12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6"/>
      <c r="L7082" s="456" t="e">
        <f>IF(K7082=0,#REF!,0)</f>
        <v>#REF!</v>
      </c>
    </row>
    <row r="7083" spans="1:12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6"/>
      <c r="L7083" s="456" t="e">
        <f>IF(K7083=0,#REF!,0)</f>
        <v>#REF!</v>
      </c>
    </row>
    <row r="7084" spans="1:12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6"/>
      <c r="L7084" s="456" t="e">
        <f>IF(K7084=0,#REF!,0)</f>
        <v>#REF!</v>
      </c>
    </row>
    <row r="7085" spans="1:12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6"/>
      <c r="L7085" s="456" t="e">
        <f>IF(K7085=0,#REF!,0)</f>
        <v>#REF!</v>
      </c>
    </row>
    <row r="7086" spans="1:12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6"/>
      <c r="L7086" s="456" t="e">
        <f>IF(K7086=0,#REF!,0)</f>
        <v>#REF!</v>
      </c>
    </row>
    <row r="7087" spans="1:12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6"/>
      <c r="L7087" s="456" t="e">
        <f>IF(K7087=0,#REF!,0)</f>
        <v>#REF!</v>
      </c>
    </row>
    <row r="7088" spans="1:12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6"/>
      <c r="L7088" s="456" t="e">
        <f>IF(K7088=0,#REF!,0)</f>
        <v>#REF!</v>
      </c>
    </row>
    <row r="7089" spans="1:12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6"/>
      <c r="L7089" s="456" t="e">
        <f>IF(K7089=0,#REF!,0)</f>
        <v>#REF!</v>
      </c>
    </row>
    <row r="7090" spans="1:12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6"/>
      <c r="L7090" s="456" t="e">
        <f>IF(K7090=0,#REF!,0)</f>
        <v>#REF!</v>
      </c>
    </row>
    <row r="7091" spans="1:12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6"/>
      <c r="L7091" s="456" t="e">
        <f>IF(K7091=0,#REF!,0)</f>
        <v>#REF!</v>
      </c>
    </row>
    <row r="7092" spans="1:12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6"/>
      <c r="L7092" s="456" t="e">
        <f>IF(K7092=0,#REF!,0)</f>
        <v>#REF!</v>
      </c>
    </row>
    <row r="7093" spans="1:12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6">
        <v>5582.918443542464</v>
      </c>
      <c r="L7093" s="456">
        <f>IF(K7093=0,#REF!,0)</f>
        <v>0</v>
      </c>
    </row>
    <row r="7094" spans="1:12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6">
        <v>22591.908909337471</v>
      </c>
      <c r="L7094" s="456">
        <f>IF(K7094=0,#REF!,0)</f>
        <v>0</v>
      </c>
    </row>
    <row r="7095" spans="1:12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6">
        <v>49.859251638160117</v>
      </c>
      <c r="L7095" s="456">
        <f>IF(K7095=0,#REF!,0)</f>
        <v>0</v>
      </c>
    </row>
    <row r="7096" spans="1:12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6">
        <v>15244.755435137096</v>
      </c>
      <c r="L7096" s="456">
        <f>IF(K7096=0,#REF!,0)</f>
        <v>0</v>
      </c>
    </row>
    <row r="7097" spans="1:12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6"/>
      <c r="L7097" s="456" t="e">
        <f>IF(K7097=0,#REF!,0)</f>
        <v>#REF!</v>
      </c>
    </row>
    <row r="7098" spans="1:12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6"/>
      <c r="L7098" s="456" t="e">
        <f>IF(K7098=0,#REF!,0)</f>
        <v>#REF!</v>
      </c>
    </row>
    <row r="7099" spans="1:12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6"/>
      <c r="L7099" s="456" t="e">
        <f>IF(K7099=0,#REF!,0)</f>
        <v>#REF!</v>
      </c>
    </row>
    <row r="7100" spans="1:12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6"/>
      <c r="L7100" s="456" t="e">
        <f>IF(K7100=0,#REF!,0)</f>
        <v>#REF!</v>
      </c>
    </row>
    <row r="7101" spans="1:12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6"/>
      <c r="L7101" s="456" t="e">
        <f>IF(K7101=0,#REF!,0)</f>
        <v>#REF!</v>
      </c>
    </row>
    <row r="7102" spans="1:12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6"/>
      <c r="L7102" s="456" t="e">
        <f>IF(K7102=0,#REF!,0)</f>
        <v>#REF!</v>
      </c>
    </row>
    <row r="7103" spans="1:12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6"/>
      <c r="L7103" s="456" t="e">
        <f>IF(K7103=0,#REF!,0)</f>
        <v>#REF!</v>
      </c>
    </row>
    <row r="7104" spans="1:12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6"/>
      <c r="L7104" s="456" t="e">
        <f>IF(K7104=0,#REF!,0)</f>
        <v>#REF!</v>
      </c>
    </row>
    <row r="7105" spans="1:12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6"/>
      <c r="L7105" s="456" t="e">
        <f>IF(K7105=0,#REF!,0)</f>
        <v>#REF!</v>
      </c>
    </row>
    <row r="7106" spans="1:12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6"/>
      <c r="L7106" s="456" t="e">
        <f>IF(K7106=0,#REF!,0)</f>
        <v>#REF!</v>
      </c>
    </row>
    <row r="7107" spans="1:12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6"/>
      <c r="L7107" s="456" t="e">
        <f>IF(K7107=0,#REF!,0)</f>
        <v>#REF!</v>
      </c>
    </row>
    <row r="7108" spans="1:12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6"/>
      <c r="L7108" s="456" t="e">
        <f>IF(K7108=0,#REF!,0)</f>
        <v>#REF!</v>
      </c>
    </row>
    <row r="7109" spans="1:12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6"/>
      <c r="L7109" s="456" t="e">
        <f>IF(K7109=0,#REF!,0)</f>
        <v>#REF!</v>
      </c>
    </row>
    <row r="7110" spans="1:12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6"/>
      <c r="L7110" s="456" t="e">
        <f>IF(K7110=0,#REF!,0)</f>
        <v>#REF!</v>
      </c>
    </row>
    <row r="7111" spans="1:12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6"/>
      <c r="L7111" s="456" t="e">
        <f>IF(K7111=0,#REF!,0)</f>
        <v>#REF!</v>
      </c>
    </row>
    <row r="7112" spans="1:12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6"/>
      <c r="L7112" s="456" t="e">
        <f>IF(K7112=0,#REF!,0)</f>
        <v>#REF!</v>
      </c>
    </row>
    <row r="7113" spans="1:12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6"/>
      <c r="L7113" s="456" t="e">
        <f>IF(K7113=0,#REF!,0)</f>
        <v>#REF!</v>
      </c>
    </row>
    <row r="7114" spans="1:12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6"/>
      <c r="L7114" s="456" t="e">
        <f>IF(K7114=0,#REF!,0)</f>
        <v>#REF!</v>
      </c>
    </row>
    <row r="7115" spans="1:12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6"/>
      <c r="L7115" s="456" t="e">
        <f>IF(K7115=0,#REF!,0)</f>
        <v>#REF!</v>
      </c>
    </row>
    <row r="7116" spans="1:12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6"/>
      <c r="L7116" s="456" t="e">
        <f>IF(K7116=0,#REF!,0)</f>
        <v>#REF!</v>
      </c>
    </row>
    <row r="7117" spans="1:12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6"/>
      <c r="L7117" s="456" t="e">
        <f>IF(K7117=0,#REF!,0)</f>
        <v>#REF!</v>
      </c>
    </row>
    <row r="7118" spans="1:12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6"/>
      <c r="L7118" s="456" t="e">
        <f>IF(K7118=0,#REF!,0)</f>
        <v>#REF!</v>
      </c>
    </row>
    <row r="7119" spans="1:12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6"/>
      <c r="L7119" s="456" t="e">
        <f>IF(K7119=0,#REF!,0)</f>
        <v>#REF!</v>
      </c>
    </row>
    <row r="7120" spans="1:12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6"/>
      <c r="L7120" s="456" t="e">
        <f>IF(K7120=0,#REF!,0)</f>
        <v>#REF!</v>
      </c>
    </row>
    <row r="7121" spans="1:12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6"/>
      <c r="L7121" s="456" t="e">
        <f>IF(K7121=0,#REF!,0)</f>
        <v>#REF!</v>
      </c>
    </row>
    <row r="7122" spans="1:12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6"/>
      <c r="L7122" s="456" t="e">
        <f>IF(K7122=0,#REF!,0)</f>
        <v>#REF!</v>
      </c>
    </row>
    <row r="7123" spans="1:12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6"/>
      <c r="L7123" s="456" t="e">
        <f>IF(K7123=0,#REF!,0)</f>
        <v>#REF!</v>
      </c>
    </row>
    <row r="7124" spans="1:12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6"/>
      <c r="L7124" s="456" t="e">
        <f>IF(K7124=0,#REF!,0)</f>
        <v>#REF!</v>
      </c>
    </row>
    <row r="7125" spans="1:12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6"/>
      <c r="L7125" s="456" t="e">
        <f>IF(K7125=0,#REF!,0)</f>
        <v>#REF!</v>
      </c>
    </row>
    <row r="7126" spans="1:12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6"/>
      <c r="L7126" s="456" t="e">
        <f>IF(K7126=0,#REF!,0)</f>
        <v>#REF!</v>
      </c>
    </row>
    <row r="7127" spans="1:12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6"/>
      <c r="L7127" s="456" t="e">
        <f>IF(K7127=0,#REF!,0)</f>
        <v>#REF!</v>
      </c>
    </row>
    <row r="7128" spans="1:12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6"/>
      <c r="L7128" s="456" t="e">
        <f>IF(K7128=0,#REF!,0)</f>
        <v>#REF!</v>
      </c>
    </row>
    <row r="7129" spans="1:12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6"/>
      <c r="L7129" s="456" t="e">
        <f>IF(K7129=0,#REF!,0)</f>
        <v>#REF!</v>
      </c>
    </row>
    <row r="7130" spans="1:12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6"/>
      <c r="L7130" s="456" t="e">
        <f>IF(K7130=0,#REF!,0)</f>
        <v>#REF!</v>
      </c>
    </row>
    <row r="7131" spans="1:12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6"/>
      <c r="L7131" s="456" t="e">
        <f>IF(K7131=0,#REF!,0)</f>
        <v>#REF!</v>
      </c>
    </row>
    <row r="7132" spans="1:12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6"/>
      <c r="L7132" s="456" t="e">
        <f>IF(K7132=0,#REF!,0)</f>
        <v>#REF!</v>
      </c>
    </row>
    <row r="7133" spans="1:12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6"/>
      <c r="L7133" s="456" t="e">
        <f>IF(K7133=0,#REF!,0)</f>
        <v>#REF!</v>
      </c>
    </row>
    <row r="7134" spans="1:12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6"/>
      <c r="L7134" s="456" t="e">
        <f>IF(K7134=0,#REF!,0)</f>
        <v>#REF!</v>
      </c>
    </row>
    <row r="7135" spans="1:12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6"/>
      <c r="L7135" s="456" t="e">
        <f>IF(K7135=0,#REF!,0)</f>
        <v>#REF!</v>
      </c>
    </row>
    <row r="7136" spans="1:12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6"/>
      <c r="L7136" s="456" t="e">
        <f>IF(K7136=0,#REF!,0)</f>
        <v>#REF!</v>
      </c>
    </row>
    <row r="7137" spans="1:12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6"/>
      <c r="L7137" s="456" t="e">
        <f>IF(K7137=0,#REF!,0)</f>
        <v>#REF!</v>
      </c>
    </row>
    <row r="7138" spans="1:12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6"/>
      <c r="L7138" s="456" t="e">
        <f>IF(K7138=0,#REF!,0)</f>
        <v>#REF!</v>
      </c>
    </row>
    <row r="7139" spans="1:12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6"/>
      <c r="L7139" s="456" t="e">
        <f>IF(K7139=0,#REF!,0)</f>
        <v>#REF!</v>
      </c>
    </row>
    <row r="7140" spans="1:12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6"/>
      <c r="L7140" s="456" t="e">
        <f>IF(K7140=0,#REF!,0)</f>
        <v>#REF!</v>
      </c>
    </row>
    <row r="7141" spans="1:12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6">
        <v>13852.229195489659</v>
      </c>
      <c r="L7141" s="456">
        <f>IF(K7141=0,#REF!,0)</f>
        <v>0</v>
      </c>
    </row>
    <row r="7142" spans="1:12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6">
        <v>19815.940738857418</v>
      </c>
      <c r="L7142" s="456">
        <f>IF(K7142=0,#REF!,0)</f>
        <v>0</v>
      </c>
    </row>
    <row r="7143" spans="1:12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6">
        <v>11412.888314067679</v>
      </c>
      <c r="L7143" s="456">
        <f>IF(K7143=0,#REF!,0)</f>
        <v>0</v>
      </c>
    </row>
    <row r="7144" spans="1:12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6">
        <v>19557.357815281317</v>
      </c>
      <c r="L7144" s="456">
        <f>IF(K7144=0,#REF!,0)</f>
        <v>0</v>
      </c>
    </row>
    <row r="7145" spans="1:12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6">
        <v>4977.6000293590705</v>
      </c>
      <c r="L7145" s="456">
        <f>IF(K7145=0,#REF!,0)</f>
        <v>0</v>
      </c>
    </row>
    <row r="7146" spans="1:12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6"/>
      <c r="L7146" s="456" t="e">
        <f>IF(K7146=0,#REF!,0)</f>
        <v>#REF!</v>
      </c>
    </row>
    <row r="7147" spans="1:12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6"/>
      <c r="L7147" s="456" t="e">
        <f>IF(K7147=0,#REF!,0)</f>
        <v>#REF!</v>
      </c>
    </row>
    <row r="7148" spans="1:12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6"/>
      <c r="L7148" s="456" t="e">
        <f>IF(K7148=0,#REF!,0)</f>
        <v>#REF!</v>
      </c>
    </row>
    <row r="7149" spans="1:12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6"/>
      <c r="L7149" s="456" t="e">
        <f>IF(K7149=0,#REF!,0)</f>
        <v>#REF!</v>
      </c>
    </row>
    <row r="7150" spans="1:12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6"/>
      <c r="L7150" s="456" t="e">
        <f>IF(K7150=0,#REF!,0)</f>
        <v>#REF!</v>
      </c>
    </row>
    <row r="7151" spans="1:12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6"/>
      <c r="L7151" s="456" t="e">
        <f>IF(K7151=0,#REF!,0)</f>
        <v>#REF!</v>
      </c>
    </row>
    <row r="7152" spans="1:12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6"/>
      <c r="L7152" s="456" t="e">
        <f>IF(K7152=0,#REF!,0)</f>
        <v>#REF!</v>
      </c>
    </row>
    <row r="7153" spans="1:12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6"/>
      <c r="L7153" s="456" t="e">
        <f>IF(K7153=0,#REF!,0)</f>
        <v>#REF!</v>
      </c>
    </row>
    <row r="7154" spans="1:12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6"/>
      <c r="L7154" s="456" t="e">
        <f>IF(K7154=0,#REF!,0)</f>
        <v>#REF!</v>
      </c>
    </row>
    <row r="7155" spans="1:12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6"/>
      <c r="L7155" s="456" t="e">
        <f>IF(K7155=0,#REF!,0)</f>
        <v>#REF!</v>
      </c>
    </row>
    <row r="7156" spans="1:12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6"/>
      <c r="L7156" s="456" t="e">
        <f>IF(K7156=0,#REF!,0)</f>
        <v>#REF!</v>
      </c>
    </row>
    <row r="7157" spans="1:12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6"/>
      <c r="L7157" s="456" t="e">
        <f>IF(K7157=0,#REF!,0)</f>
        <v>#REF!</v>
      </c>
    </row>
    <row r="7158" spans="1:12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6"/>
      <c r="L7158" s="456" t="e">
        <f>IF(K7158=0,#REF!,0)</f>
        <v>#REF!</v>
      </c>
    </row>
    <row r="7159" spans="1:12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6"/>
      <c r="L7159" s="456" t="e">
        <f>IF(K7159=0,#REF!,0)</f>
        <v>#REF!</v>
      </c>
    </row>
    <row r="7160" spans="1:12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6"/>
      <c r="L7160" s="456" t="e">
        <f>IF(K7160=0,#REF!,0)</f>
        <v>#REF!</v>
      </c>
    </row>
    <row r="7161" spans="1:12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6"/>
      <c r="L7161" s="456" t="e">
        <f>IF(K7161=0,#REF!,0)</f>
        <v>#REF!</v>
      </c>
    </row>
    <row r="7162" spans="1:12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6"/>
      <c r="L7162" s="456" t="e">
        <f>IF(K7162=0,#REF!,0)</f>
        <v>#REF!</v>
      </c>
    </row>
    <row r="7163" spans="1:12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6"/>
      <c r="L7163" s="456" t="e">
        <f>IF(K7163=0,#REF!,0)</f>
        <v>#REF!</v>
      </c>
    </row>
    <row r="7164" spans="1:12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6"/>
      <c r="L7164" s="456" t="e">
        <f>IF(K7164=0,#REF!,0)</f>
        <v>#REF!</v>
      </c>
    </row>
    <row r="7165" spans="1:12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6"/>
      <c r="L7165" s="456" t="e">
        <f>IF(K7165=0,#REF!,0)</f>
        <v>#REF!</v>
      </c>
    </row>
    <row r="7166" spans="1:12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6"/>
      <c r="L7166" s="456" t="e">
        <f>IF(K7166=0,#REF!,0)</f>
        <v>#REF!</v>
      </c>
    </row>
    <row r="7167" spans="1:12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6"/>
      <c r="L7167" s="456" t="e">
        <f>IF(K7167=0,#REF!,0)</f>
        <v>#REF!</v>
      </c>
    </row>
    <row r="7168" spans="1:12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6"/>
      <c r="L7168" s="456" t="e">
        <f>IF(K7168=0,#REF!,0)</f>
        <v>#REF!</v>
      </c>
    </row>
    <row r="7169" spans="1:12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6"/>
      <c r="L7169" s="456" t="e">
        <f>IF(K7169=0,#REF!,0)</f>
        <v>#REF!</v>
      </c>
    </row>
    <row r="7170" spans="1:12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6"/>
      <c r="L7170" s="456" t="e">
        <f>IF(K7170=0,#REF!,0)</f>
        <v>#REF!</v>
      </c>
    </row>
    <row r="7171" spans="1:12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6"/>
      <c r="L7171" s="456" t="e">
        <f>IF(K7171=0,#REF!,0)</f>
        <v>#REF!</v>
      </c>
    </row>
    <row r="7172" spans="1:12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6"/>
      <c r="L7172" s="456" t="e">
        <f>IF(K7172=0,#REF!,0)</f>
        <v>#REF!</v>
      </c>
    </row>
    <row r="7173" spans="1:12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6"/>
      <c r="L7173" s="456" t="e">
        <f>IF(K7173=0,#REF!,0)</f>
        <v>#REF!</v>
      </c>
    </row>
    <row r="7174" spans="1:12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6"/>
      <c r="L7174" s="456" t="e">
        <f>IF(K7174=0,#REF!,0)</f>
        <v>#REF!</v>
      </c>
    </row>
    <row r="7175" spans="1:12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6"/>
      <c r="L7175" s="456" t="e">
        <f>IF(K7175=0,#REF!,0)</f>
        <v>#REF!</v>
      </c>
    </row>
    <row r="7176" spans="1:12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6"/>
      <c r="L7176" s="456" t="e">
        <f>IF(K7176=0,#REF!,0)</f>
        <v>#REF!</v>
      </c>
    </row>
    <row r="7177" spans="1:12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6"/>
      <c r="L7177" s="456" t="e">
        <f>IF(K7177=0,#REF!,0)</f>
        <v>#REF!</v>
      </c>
    </row>
    <row r="7178" spans="1:12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6"/>
      <c r="L7178" s="456" t="e">
        <f>IF(K7178=0,#REF!,0)</f>
        <v>#REF!</v>
      </c>
    </row>
    <row r="7179" spans="1:12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6"/>
      <c r="L7179" s="456" t="e">
        <f>IF(K7179=0,#REF!,0)</f>
        <v>#REF!</v>
      </c>
    </row>
    <row r="7180" spans="1:12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6"/>
      <c r="L7180" s="456" t="e">
        <f>IF(K7180=0,#REF!,0)</f>
        <v>#REF!</v>
      </c>
    </row>
    <row r="7181" spans="1:12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6"/>
      <c r="L7181" s="456" t="e">
        <f>IF(K7181=0,#REF!,0)</f>
        <v>#REF!</v>
      </c>
    </row>
    <row r="7182" spans="1:12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6"/>
      <c r="L7182" s="456" t="e">
        <f>IF(K7182=0,#REF!,0)</f>
        <v>#REF!</v>
      </c>
    </row>
    <row r="7183" spans="1:12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6"/>
      <c r="L7183" s="456" t="e">
        <f>IF(K7183=0,#REF!,0)</f>
        <v>#REF!</v>
      </c>
    </row>
    <row r="7184" spans="1:12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6"/>
      <c r="L7184" s="456" t="e">
        <f>IF(K7184=0,#REF!,0)</f>
        <v>#REF!</v>
      </c>
    </row>
    <row r="7185" spans="1:12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6"/>
      <c r="L7185" s="456" t="e">
        <f>IF(K7185=0,#REF!,0)</f>
        <v>#REF!</v>
      </c>
    </row>
    <row r="7186" spans="1:12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6"/>
      <c r="L7186" s="456" t="e">
        <f>IF(K7186=0,#REF!,0)</f>
        <v>#REF!</v>
      </c>
    </row>
    <row r="7187" spans="1:12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6"/>
      <c r="L7187" s="456" t="e">
        <f>IF(K7187=0,#REF!,0)</f>
        <v>#REF!</v>
      </c>
    </row>
    <row r="7188" spans="1:12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6"/>
      <c r="L7188" s="456" t="e">
        <f>IF(K7188=0,#REF!,0)</f>
        <v>#REF!</v>
      </c>
    </row>
    <row r="7189" spans="1:12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6"/>
      <c r="L7189" s="456" t="e">
        <f>IF(K7189=0,#REF!,0)</f>
        <v>#REF!</v>
      </c>
    </row>
    <row r="7190" spans="1:12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6"/>
      <c r="L7190" s="456" t="e">
        <f>IF(K7190=0,#REF!,0)</f>
        <v>#REF!</v>
      </c>
    </row>
    <row r="7191" spans="1:12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6"/>
      <c r="L7191" s="456" t="e">
        <f>IF(K7191=0,#REF!,0)</f>
        <v>#REF!</v>
      </c>
    </row>
    <row r="7192" spans="1:12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6"/>
      <c r="L7192" s="456" t="e">
        <f>IF(K7192=0,#REF!,0)</f>
        <v>#REF!</v>
      </c>
    </row>
    <row r="7193" spans="1:12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6"/>
      <c r="L7193" s="456" t="e">
        <f>IF(K7193=0,#REF!,0)</f>
        <v>#REF!</v>
      </c>
    </row>
    <row r="7194" spans="1:12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6"/>
      <c r="L7194" s="456" t="e">
        <f>IF(K7194=0,#REF!,0)</f>
        <v>#REF!</v>
      </c>
    </row>
    <row r="7195" spans="1:12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6"/>
      <c r="L7195" s="456" t="e">
        <f>IF(K7195=0,#REF!,0)</f>
        <v>#REF!</v>
      </c>
    </row>
    <row r="7196" spans="1:12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6"/>
      <c r="L7196" s="456" t="e">
        <f>IF(K7196=0,#REF!,0)</f>
        <v>#REF!</v>
      </c>
    </row>
    <row r="7197" spans="1:12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6"/>
      <c r="L7197" s="456" t="e">
        <f>IF(K7197=0,#REF!,0)</f>
        <v>#REF!</v>
      </c>
    </row>
    <row r="7198" spans="1:12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6"/>
      <c r="L7198" s="456" t="e">
        <f>IF(K7198=0,#REF!,0)</f>
        <v>#REF!</v>
      </c>
    </row>
    <row r="7199" spans="1:12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6"/>
      <c r="L7199" s="456" t="e">
        <f>IF(K7199=0,#REF!,0)</f>
        <v>#REF!</v>
      </c>
    </row>
    <row r="7200" spans="1:12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6"/>
      <c r="L7200" s="456" t="e">
        <f>IF(K7200=0,#REF!,0)</f>
        <v>#REF!</v>
      </c>
    </row>
    <row r="7201" spans="1:12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6"/>
      <c r="L7201" s="456" t="e">
        <f>IF(K7201=0,#REF!,0)</f>
        <v>#REF!</v>
      </c>
    </row>
    <row r="7202" spans="1:12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6"/>
      <c r="L7202" s="456" t="e">
        <f>IF(K7202=0,#REF!,0)</f>
        <v>#REF!</v>
      </c>
    </row>
    <row r="7203" spans="1:12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6"/>
      <c r="L7203" s="456" t="e">
        <f>IF(K7203=0,#REF!,0)</f>
        <v>#REF!</v>
      </c>
    </row>
    <row r="7204" spans="1:12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6"/>
      <c r="L7204" s="456" t="e">
        <f>IF(K7204=0,#REF!,0)</f>
        <v>#REF!</v>
      </c>
    </row>
    <row r="7205" spans="1:12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6"/>
      <c r="L7205" s="456" t="e">
        <f>IF(K7205=0,#REF!,0)</f>
        <v>#REF!</v>
      </c>
    </row>
    <row r="7206" spans="1:12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6"/>
      <c r="L7206" s="456" t="e">
        <f>IF(K7206=0,#REF!,0)</f>
        <v>#REF!</v>
      </c>
    </row>
    <row r="7207" spans="1:12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6"/>
      <c r="L7207" s="456" t="e">
        <f>IF(K7207=0,#REF!,0)</f>
        <v>#REF!</v>
      </c>
    </row>
    <row r="7208" spans="1:12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6"/>
      <c r="L7208" s="456" t="e">
        <f>IF(K7208=0,#REF!,0)</f>
        <v>#REF!</v>
      </c>
    </row>
    <row r="7209" spans="1:12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6"/>
      <c r="L7209" s="456" t="e">
        <f>IF(K7209=0,#REF!,0)</f>
        <v>#REF!</v>
      </c>
    </row>
    <row r="7210" spans="1:12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6"/>
      <c r="L7210" s="456" t="e">
        <f>IF(K7210=0,#REF!,0)</f>
        <v>#REF!</v>
      </c>
    </row>
    <row r="7211" spans="1:12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6"/>
      <c r="L7211" s="456" t="e">
        <f>IF(K7211=0,#REF!,0)</f>
        <v>#REF!</v>
      </c>
    </row>
    <row r="7212" spans="1:12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6"/>
      <c r="L7212" s="456" t="e">
        <f>IF(K7212=0,#REF!,0)</f>
        <v>#REF!</v>
      </c>
    </row>
    <row r="7213" spans="1:12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6"/>
      <c r="L7213" s="456" t="e">
        <f>IF(K7213=0,#REF!,0)</f>
        <v>#REF!</v>
      </c>
    </row>
    <row r="7214" spans="1:12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6"/>
      <c r="L7214" s="456" t="e">
        <f>IF(K7214=0,#REF!,0)</f>
        <v>#REF!</v>
      </c>
    </row>
    <row r="7215" spans="1:12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6"/>
      <c r="L7215" s="456" t="e">
        <f>IF(K7215=0,#REF!,0)</f>
        <v>#REF!</v>
      </c>
    </row>
    <row r="7216" spans="1:12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6"/>
      <c r="L7216" s="456" t="e">
        <f>IF(K7216=0,#REF!,0)</f>
        <v>#REF!</v>
      </c>
    </row>
    <row r="7217" spans="1:12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6"/>
      <c r="L7217" s="456" t="e">
        <f>IF(K7217=0,#REF!,0)</f>
        <v>#REF!</v>
      </c>
    </row>
    <row r="7218" spans="1:12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6"/>
      <c r="L7218" s="456" t="e">
        <f>IF(K7218=0,#REF!,0)</f>
        <v>#REF!</v>
      </c>
    </row>
    <row r="7219" spans="1:12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6"/>
      <c r="L7219" s="456" t="e">
        <f>IF(K7219=0,#REF!,0)</f>
        <v>#REF!</v>
      </c>
    </row>
    <row r="7220" spans="1:12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6"/>
      <c r="L7220" s="456" t="e">
        <f>IF(K7220=0,#REF!,0)</f>
        <v>#REF!</v>
      </c>
    </row>
    <row r="7221" spans="1:12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6"/>
      <c r="L7221" s="456" t="e">
        <f>IF(K7221=0,#REF!,0)</f>
        <v>#REF!</v>
      </c>
    </row>
    <row r="7222" spans="1:12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6"/>
      <c r="L7222" s="456" t="e">
        <f>IF(K7222=0,#REF!,0)</f>
        <v>#REF!</v>
      </c>
    </row>
    <row r="7223" spans="1:12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6"/>
      <c r="L7223" s="456" t="e">
        <f>IF(K7223=0,#REF!,0)</f>
        <v>#REF!</v>
      </c>
    </row>
    <row r="7224" spans="1:12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6"/>
      <c r="L7224" s="456" t="e">
        <f>IF(K7224=0,#REF!,0)</f>
        <v>#REF!</v>
      </c>
    </row>
    <row r="7225" spans="1:12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6"/>
      <c r="L7225" s="456" t="e">
        <f>IF(K7225=0,#REF!,0)</f>
        <v>#REF!</v>
      </c>
    </row>
    <row r="7226" spans="1:12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6"/>
      <c r="L7226" s="456" t="e">
        <f>IF(K7226=0,#REF!,0)</f>
        <v>#REF!</v>
      </c>
    </row>
    <row r="7227" spans="1:12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6"/>
      <c r="L7227" s="456" t="e">
        <f>IF(K7227=0,#REF!,0)</f>
        <v>#REF!</v>
      </c>
    </row>
    <row r="7228" spans="1:12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6"/>
      <c r="L7228" s="456" t="e">
        <f>IF(K7228=0,#REF!,0)</f>
        <v>#REF!</v>
      </c>
    </row>
    <row r="7229" spans="1:12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6"/>
      <c r="L7229" s="456" t="e">
        <f>IF(K7229=0,#REF!,0)</f>
        <v>#REF!</v>
      </c>
    </row>
    <row r="7230" spans="1:12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6"/>
      <c r="L7230" s="456" t="e">
        <f>IF(K7230=0,#REF!,0)</f>
        <v>#REF!</v>
      </c>
    </row>
    <row r="7231" spans="1:12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6"/>
      <c r="L7231" s="456" t="e">
        <f>IF(K7231=0,#REF!,0)</f>
        <v>#REF!</v>
      </c>
    </row>
    <row r="7232" spans="1:12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6"/>
      <c r="L7232" s="456" t="e">
        <f>IF(K7232=0,#REF!,0)</f>
        <v>#REF!</v>
      </c>
    </row>
    <row r="7233" spans="1:12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6"/>
      <c r="L7233" s="456" t="e">
        <f>IF(K7233=0,#REF!,0)</f>
        <v>#REF!</v>
      </c>
    </row>
    <row r="7234" spans="1:12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6"/>
      <c r="L7234" s="456" t="e">
        <f>IF(K7234=0,#REF!,0)</f>
        <v>#REF!</v>
      </c>
    </row>
    <row r="7235" spans="1:12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6"/>
      <c r="L7235" s="456" t="e">
        <f>IF(K7235=0,#REF!,0)</f>
        <v>#REF!</v>
      </c>
    </row>
    <row r="7236" spans="1:12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6"/>
      <c r="L7236" s="456" t="e">
        <f>IF(K7236=0,#REF!,0)</f>
        <v>#REF!</v>
      </c>
    </row>
    <row r="7237" spans="1:12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6">
        <v>3784.6865631853693</v>
      </c>
      <c r="L7237" s="456">
        <f>IF(K7237=0,#REF!,0)</f>
        <v>0</v>
      </c>
    </row>
    <row r="7238" spans="1:12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6">
        <v>12931.094386009596</v>
      </c>
      <c r="L7238" s="456">
        <f>IF(K7238=0,#REF!,0)</f>
        <v>0</v>
      </c>
    </row>
    <row r="7239" spans="1:12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6"/>
      <c r="L7239" s="456" t="e">
        <f>IF(K7239=0,#REF!,0)</f>
        <v>#REF!</v>
      </c>
    </row>
    <row r="7240" spans="1:12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6">
        <v>7702.7442222934342</v>
      </c>
      <c r="L7240" s="456">
        <f>IF(K7240=0,#REF!,0)</f>
        <v>0</v>
      </c>
    </row>
    <row r="7241" spans="1:12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6">
        <v>2000.08201937025</v>
      </c>
      <c r="L7241" s="456">
        <f>IF(K7241=0,#REF!,0)</f>
        <v>0</v>
      </c>
    </row>
    <row r="7242" spans="1:12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6"/>
      <c r="L7242" s="456" t="e">
        <f>IF(K7242=0,#REF!,0)</f>
        <v>#REF!</v>
      </c>
    </row>
    <row r="7243" spans="1:12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6"/>
      <c r="L7243" s="456" t="e">
        <f>IF(K7243=0,#REF!,0)</f>
        <v>#REF!</v>
      </c>
    </row>
    <row r="7244" spans="1:12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6"/>
      <c r="L7244" s="456" t="e">
        <f>IF(K7244=0,#REF!,0)</f>
        <v>#REF!</v>
      </c>
    </row>
    <row r="7245" spans="1:12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6"/>
      <c r="L7245" s="456" t="e">
        <f>IF(K7245=0,#REF!,0)</f>
        <v>#REF!</v>
      </c>
    </row>
    <row r="7246" spans="1:12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6"/>
      <c r="L7246" s="456" t="e">
        <f>IF(K7246=0,#REF!,0)</f>
        <v>#REF!</v>
      </c>
    </row>
    <row r="7247" spans="1:12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6"/>
      <c r="L7247" s="456" t="e">
        <f>IF(K7247=0,#REF!,0)</f>
        <v>#REF!</v>
      </c>
    </row>
    <row r="7248" spans="1:12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6"/>
      <c r="L7248" s="456" t="e">
        <f>IF(K7248=0,#REF!,0)</f>
        <v>#REF!</v>
      </c>
    </row>
    <row r="7249" spans="1:12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6"/>
      <c r="L7249" s="456" t="e">
        <f>IF(K7249=0,#REF!,0)</f>
        <v>#REF!</v>
      </c>
    </row>
    <row r="7250" spans="1:12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6"/>
      <c r="L7250" s="456" t="e">
        <f>IF(K7250=0,#REF!,0)</f>
        <v>#REF!</v>
      </c>
    </row>
    <row r="7251" spans="1:12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6"/>
      <c r="L7251" s="456" t="e">
        <f>IF(K7251=0,#REF!,0)</f>
        <v>#REF!</v>
      </c>
    </row>
    <row r="7252" spans="1:12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6"/>
      <c r="L7252" s="456" t="e">
        <f>IF(K7252=0,#REF!,0)</f>
        <v>#REF!</v>
      </c>
    </row>
    <row r="7253" spans="1:12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6"/>
      <c r="L7253" s="456" t="e">
        <f>IF(K7253=0,#REF!,0)</f>
        <v>#REF!</v>
      </c>
    </row>
    <row r="7254" spans="1:12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6"/>
      <c r="L7254" s="456" t="e">
        <f>IF(K7254=0,#REF!,0)</f>
        <v>#REF!</v>
      </c>
    </row>
    <row r="7255" spans="1:12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6"/>
      <c r="L7255" s="456" t="e">
        <f>IF(K7255=0,#REF!,0)</f>
        <v>#REF!</v>
      </c>
    </row>
    <row r="7256" spans="1:12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6"/>
      <c r="L7256" s="456" t="e">
        <f>IF(K7256=0,#REF!,0)</f>
        <v>#REF!</v>
      </c>
    </row>
    <row r="7257" spans="1:12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6"/>
      <c r="L7257" s="456" t="e">
        <f>IF(K7257=0,#REF!,0)</f>
        <v>#REF!</v>
      </c>
    </row>
    <row r="7258" spans="1:12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6"/>
      <c r="L7258" s="456" t="e">
        <f>IF(K7258=0,#REF!,0)</f>
        <v>#REF!</v>
      </c>
    </row>
    <row r="7259" spans="1:12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6"/>
      <c r="L7259" s="456" t="e">
        <f>IF(K7259=0,#REF!,0)</f>
        <v>#REF!</v>
      </c>
    </row>
    <row r="7260" spans="1:12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6">
        <v>7443.7273823271134</v>
      </c>
      <c r="L7260" s="456">
        <f>IF(K7260=0,#REF!,0)</f>
        <v>0</v>
      </c>
    </row>
    <row r="7261" spans="1:12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6">
        <v>22051.91559599006</v>
      </c>
      <c r="L7261" s="456">
        <f>IF(K7261=0,#REF!,0)</f>
        <v>0</v>
      </c>
    </row>
    <row r="7262" spans="1:12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6">
        <v>39218.780052183545</v>
      </c>
      <c r="L7262" s="456">
        <f>IF(K7262=0,#REF!,0)</f>
        <v>0</v>
      </c>
    </row>
    <row r="7263" spans="1:12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6">
        <v>16940.545734641775</v>
      </c>
      <c r="L7263" s="456">
        <f>IF(K7263=0,#REF!,0)</f>
        <v>0</v>
      </c>
    </row>
    <row r="7264" spans="1:12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6">
        <v>31420.536388631652</v>
      </c>
      <c r="L7264" s="456">
        <f>IF(K7264=0,#REF!,0)</f>
        <v>0</v>
      </c>
    </row>
    <row r="7265" spans="1:12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6">
        <v>12833.268717263541</v>
      </c>
      <c r="L7265" s="456">
        <f>IF(K7265=0,#REF!,0)</f>
        <v>0</v>
      </c>
    </row>
    <row r="7266" spans="1:12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6"/>
      <c r="L7266" s="456" t="e">
        <f>IF(K7266=0,#REF!,0)</f>
        <v>#REF!</v>
      </c>
    </row>
    <row r="7267" spans="1:12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6"/>
      <c r="L7267" s="456" t="e">
        <f>IF(K7267=0,#REF!,0)</f>
        <v>#REF!</v>
      </c>
    </row>
    <row r="7268" spans="1:12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6"/>
      <c r="L7268" s="456" t="e">
        <f>IF(K7268=0,#REF!,0)</f>
        <v>#REF!</v>
      </c>
    </row>
    <row r="7269" spans="1:12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6"/>
      <c r="L7269" s="456" t="e">
        <f>IF(K7269=0,#REF!,0)</f>
        <v>#REF!</v>
      </c>
    </row>
    <row r="7270" spans="1:12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6"/>
      <c r="L7270" s="456" t="e">
        <f>IF(K7270=0,#REF!,0)</f>
        <v>#REF!</v>
      </c>
    </row>
    <row r="7271" spans="1:12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6"/>
      <c r="L7271" s="456" t="e">
        <f>IF(K7271=0,#REF!,0)</f>
        <v>#REF!</v>
      </c>
    </row>
    <row r="7272" spans="1:12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6"/>
      <c r="L7272" s="456" t="e">
        <f>IF(K7272=0,#REF!,0)</f>
        <v>#REF!</v>
      </c>
    </row>
    <row r="7273" spans="1:12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6"/>
      <c r="L7273" s="456" t="e">
        <f>IF(K7273=0,#REF!,0)</f>
        <v>#REF!</v>
      </c>
    </row>
    <row r="7274" spans="1:12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6"/>
      <c r="L7274" s="456" t="e">
        <f>IF(K7274=0,#REF!,0)</f>
        <v>#REF!</v>
      </c>
    </row>
    <row r="7275" spans="1:12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6"/>
      <c r="L7275" s="456" t="e">
        <f>IF(K7275=0,#REF!,0)</f>
        <v>#REF!</v>
      </c>
    </row>
    <row r="7276" spans="1:12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6"/>
      <c r="L7276" s="456" t="e">
        <f>IF(K7276=0,#REF!,0)</f>
        <v>#REF!</v>
      </c>
    </row>
    <row r="7277" spans="1:12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6"/>
      <c r="L7277" s="456" t="e">
        <f>IF(K7277=0,#REF!,0)</f>
        <v>#REF!</v>
      </c>
    </row>
    <row r="7278" spans="1:12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6"/>
      <c r="L7278" s="456" t="e">
        <f>IF(K7278=0,#REF!,0)</f>
        <v>#REF!</v>
      </c>
    </row>
    <row r="7279" spans="1:12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6"/>
      <c r="L7279" s="456" t="e">
        <f>IF(K7279=0,#REF!,0)</f>
        <v>#REF!</v>
      </c>
    </row>
    <row r="7280" spans="1:12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6"/>
      <c r="L7280" s="456" t="e">
        <f>IF(K7280=0,#REF!,0)</f>
        <v>#REF!</v>
      </c>
    </row>
    <row r="7281" spans="1:12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6"/>
      <c r="L7281" s="456" t="e">
        <f>IF(K7281=0,#REF!,0)</f>
        <v>#REF!</v>
      </c>
    </row>
    <row r="7282" spans="1:12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6"/>
      <c r="L7282" s="456" t="e">
        <f>IF(K7282=0,#REF!,0)</f>
        <v>#REF!</v>
      </c>
    </row>
    <row r="7283" spans="1:12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6"/>
      <c r="L7283" s="456" t="e">
        <f>IF(K7283=0,#REF!,0)</f>
        <v>#REF!</v>
      </c>
    </row>
    <row r="7284" spans="1:12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6">
        <v>5377.9184064737883</v>
      </c>
      <c r="L7284" s="456">
        <f>IF(K7284=0,#REF!,0)</f>
        <v>0</v>
      </c>
    </row>
    <row r="7285" spans="1:12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6">
        <v>18486.601378440071</v>
      </c>
      <c r="L7285" s="456">
        <f>IF(K7285=0,#REF!,0)</f>
        <v>0</v>
      </c>
    </row>
    <row r="7286" spans="1:12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6">
        <v>35758.110484038174</v>
      </c>
      <c r="L7286" s="456">
        <f>IF(K7286=0,#REF!,0)</f>
        <v>0</v>
      </c>
    </row>
    <row r="7287" spans="1:12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6">
        <v>12265.168791744567</v>
      </c>
      <c r="L7287" s="456">
        <f>IF(K7287=0,#REF!,0)</f>
        <v>0</v>
      </c>
    </row>
    <row r="7288" spans="1:12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6">
        <v>26542.269883264631</v>
      </c>
      <c r="L7288" s="456">
        <f>IF(K7288=0,#REF!,0)</f>
        <v>0</v>
      </c>
    </row>
    <row r="7289" spans="1:12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6">
        <v>15984.005278956876</v>
      </c>
      <c r="L7289" s="456">
        <f>IF(K7289=0,#REF!,0)</f>
        <v>0</v>
      </c>
    </row>
    <row r="7290" spans="1:12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6"/>
      <c r="L7290" s="456" t="e">
        <f>IF(K7290=0,#REF!,0)</f>
        <v>#REF!</v>
      </c>
    </row>
    <row r="7291" spans="1:12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6"/>
      <c r="L7291" s="456" t="e">
        <f>IF(K7291=0,#REF!,0)</f>
        <v>#REF!</v>
      </c>
    </row>
    <row r="7292" spans="1:12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6"/>
      <c r="L7292" s="456" t="e">
        <f>IF(K7292=0,#REF!,0)</f>
        <v>#REF!</v>
      </c>
    </row>
    <row r="7293" spans="1:12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6"/>
      <c r="L7293" s="456" t="e">
        <f>IF(K7293=0,#REF!,0)</f>
        <v>#REF!</v>
      </c>
    </row>
    <row r="7294" spans="1:12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6"/>
      <c r="L7294" s="456" t="e">
        <f>IF(K7294=0,#REF!,0)</f>
        <v>#REF!</v>
      </c>
    </row>
    <row r="7295" spans="1:12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6"/>
      <c r="L7295" s="456" t="e">
        <f>IF(K7295=0,#REF!,0)</f>
        <v>#REF!</v>
      </c>
    </row>
    <row r="7296" spans="1:12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6"/>
      <c r="L7296" s="456" t="e">
        <f>IF(K7296=0,#REF!,0)</f>
        <v>#REF!</v>
      </c>
    </row>
    <row r="7297" spans="1:12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6"/>
      <c r="L7297" s="456" t="e">
        <f>IF(K7297=0,#REF!,0)</f>
        <v>#REF!</v>
      </c>
    </row>
    <row r="7298" spans="1:12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6"/>
      <c r="L7298" s="456" t="e">
        <f>IF(K7298=0,#REF!,0)</f>
        <v>#REF!</v>
      </c>
    </row>
    <row r="7299" spans="1:12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6"/>
      <c r="L7299" s="456" t="e">
        <f>IF(K7299=0,#REF!,0)</f>
        <v>#REF!</v>
      </c>
    </row>
    <row r="7300" spans="1:12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6"/>
      <c r="L7300" s="456" t="e">
        <f>IF(K7300=0,#REF!,0)</f>
        <v>#REF!</v>
      </c>
    </row>
    <row r="7301" spans="1:12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6"/>
      <c r="L7301" s="456" t="e">
        <f>IF(K7301=0,#REF!,0)</f>
        <v>#REF!</v>
      </c>
    </row>
    <row r="7302" spans="1:12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6"/>
      <c r="L7302" s="456" t="e">
        <f>IF(K7302=0,#REF!,0)</f>
        <v>#REF!</v>
      </c>
    </row>
    <row r="7303" spans="1:12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6"/>
      <c r="L7303" s="456" t="e">
        <f>IF(K7303=0,#REF!,0)</f>
        <v>#REF!</v>
      </c>
    </row>
    <row r="7304" spans="1:12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6"/>
      <c r="L7304" s="456" t="e">
        <f>IF(K7304=0,#REF!,0)</f>
        <v>#REF!</v>
      </c>
    </row>
    <row r="7305" spans="1:12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6"/>
      <c r="L7305" s="456" t="e">
        <f>IF(K7305=0,#REF!,0)</f>
        <v>#REF!</v>
      </c>
    </row>
    <row r="7306" spans="1:12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6"/>
      <c r="L7306" s="456" t="e">
        <f>IF(K7306=0,#REF!,0)</f>
        <v>#REF!</v>
      </c>
    </row>
    <row r="7307" spans="1:12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6"/>
      <c r="L7307" s="456" t="e">
        <f>IF(K7307=0,#REF!,0)</f>
        <v>#REF!</v>
      </c>
    </row>
    <row r="7308" spans="1:12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6"/>
      <c r="L7308" s="456" t="e">
        <f>IF(K7308=0,#REF!,0)</f>
        <v>#REF!</v>
      </c>
    </row>
    <row r="7309" spans="1:12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6"/>
      <c r="L7309" s="456" t="e">
        <f>IF(K7309=0,#REF!,0)</f>
        <v>#REF!</v>
      </c>
    </row>
    <row r="7310" spans="1:12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6"/>
      <c r="L7310" s="456" t="e">
        <f>IF(K7310=0,#REF!,0)</f>
        <v>#REF!</v>
      </c>
    </row>
    <row r="7311" spans="1:12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6"/>
      <c r="L7311" s="456" t="e">
        <f>IF(K7311=0,#REF!,0)</f>
        <v>#REF!</v>
      </c>
    </row>
    <row r="7312" spans="1:12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6"/>
      <c r="L7312" s="456" t="e">
        <f>IF(K7312=0,#REF!,0)</f>
        <v>#REF!</v>
      </c>
    </row>
    <row r="7313" spans="1:12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6"/>
      <c r="L7313" s="456" t="e">
        <f>IF(K7313=0,#REF!,0)</f>
        <v>#REF!</v>
      </c>
    </row>
    <row r="7314" spans="1:12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6"/>
      <c r="L7314" s="456" t="e">
        <f>IF(K7314=0,#REF!,0)</f>
        <v>#REF!</v>
      </c>
    </row>
    <row r="7315" spans="1:12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6"/>
      <c r="L7315" s="456" t="e">
        <f>IF(K7315=0,#REF!,0)</f>
        <v>#REF!</v>
      </c>
    </row>
    <row r="7316" spans="1:12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6"/>
      <c r="L7316" s="456" t="e">
        <f>IF(K7316=0,#REF!,0)</f>
        <v>#REF!</v>
      </c>
    </row>
    <row r="7317" spans="1:12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6"/>
      <c r="L7317" s="456" t="e">
        <f>IF(K7317=0,#REF!,0)</f>
        <v>#REF!</v>
      </c>
    </row>
    <row r="7318" spans="1:12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6"/>
      <c r="L7318" s="456" t="e">
        <f>IF(K7318=0,#REF!,0)</f>
        <v>#REF!</v>
      </c>
    </row>
    <row r="7319" spans="1:12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6"/>
      <c r="L7319" s="456" t="e">
        <f>IF(K7319=0,#REF!,0)</f>
        <v>#REF!</v>
      </c>
    </row>
    <row r="7320" spans="1:12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6"/>
      <c r="L7320" s="456" t="e">
        <f>IF(K7320=0,#REF!,0)</f>
        <v>#REF!</v>
      </c>
    </row>
    <row r="7321" spans="1:12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6"/>
      <c r="L7321" s="456" t="e">
        <f>IF(K7321=0,#REF!,0)</f>
        <v>#REF!</v>
      </c>
    </row>
    <row r="7322" spans="1:12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6"/>
      <c r="L7322" s="456" t="e">
        <f>IF(K7322=0,#REF!,0)</f>
        <v>#REF!</v>
      </c>
    </row>
    <row r="7323" spans="1:12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6"/>
      <c r="L7323" s="456" t="e">
        <f>IF(K7323=0,#REF!,0)</f>
        <v>#REF!</v>
      </c>
    </row>
    <row r="7324" spans="1:12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6"/>
      <c r="L7324" s="456" t="e">
        <f>IF(K7324=0,#REF!,0)</f>
        <v>#REF!</v>
      </c>
    </row>
    <row r="7325" spans="1:12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6"/>
      <c r="L7325" s="456" t="e">
        <f>IF(K7325=0,#REF!,0)</f>
        <v>#REF!</v>
      </c>
    </row>
    <row r="7326" spans="1:12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6"/>
      <c r="L7326" s="456" t="e">
        <f>IF(K7326=0,#REF!,0)</f>
        <v>#REF!</v>
      </c>
    </row>
    <row r="7327" spans="1:12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6"/>
      <c r="L7327" s="456" t="e">
        <f>IF(K7327=0,#REF!,0)</f>
        <v>#REF!</v>
      </c>
    </row>
    <row r="7328" spans="1:12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6"/>
      <c r="L7328" s="456" t="e">
        <f>IF(K7328=0,#REF!,0)</f>
        <v>#REF!</v>
      </c>
    </row>
    <row r="7329" spans="1:12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6"/>
      <c r="L7329" s="456" t="e">
        <f>IF(K7329=0,#REF!,0)</f>
        <v>#REF!</v>
      </c>
    </row>
    <row r="7330" spans="1:12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6"/>
      <c r="L7330" s="456" t="e">
        <f>IF(K7330=0,#REF!,0)</f>
        <v>#REF!</v>
      </c>
    </row>
    <row r="7331" spans="1:12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6"/>
      <c r="L7331" s="456" t="e">
        <f>IF(K7331=0,#REF!,0)</f>
        <v>#REF!</v>
      </c>
    </row>
    <row r="7332" spans="1:12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6"/>
      <c r="L7332" s="456" t="e">
        <f>IF(K7332=0,#REF!,0)</f>
        <v>#REF!</v>
      </c>
    </row>
    <row r="7333" spans="1:12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6"/>
      <c r="L7333" s="456" t="e">
        <f>IF(K7333=0,#REF!,0)</f>
        <v>#REF!</v>
      </c>
    </row>
    <row r="7334" spans="1:12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6"/>
      <c r="L7334" s="456" t="e">
        <f>IF(K7334=0,#REF!,0)</f>
        <v>#REF!</v>
      </c>
    </row>
    <row r="7335" spans="1:12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6"/>
      <c r="L7335" s="456" t="e">
        <f>IF(K7335=0,#REF!,0)</f>
        <v>#REF!</v>
      </c>
    </row>
    <row r="7336" spans="1:12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6"/>
      <c r="L7336" s="456" t="e">
        <f>IF(K7336=0,#REF!,0)</f>
        <v>#REF!</v>
      </c>
    </row>
    <row r="7337" spans="1:12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6"/>
      <c r="L7337" s="456" t="e">
        <f>IF(K7337=0,#REF!,0)</f>
        <v>#REF!</v>
      </c>
    </row>
    <row r="7338" spans="1:12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6"/>
      <c r="L7338" s="456" t="e">
        <f>IF(K7338=0,#REF!,0)</f>
        <v>#REF!</v>
      </c>
    </row>
    <row r="7339" spans="1:12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6"/>
      <c r="L7339" s="456" t="e">
        <f>IF(K7339=0,#REF!,0)</f>
        <v>#REF!</v>
      </c>
    </row>
    <row r="7340" spans="1:12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6"/>
      <c r="L7340" s="456" t="e">
        <f>IF(K7340=0,#REF!,0)</f>
        <v>#REF!</v>
      </c>
    </row>
    <row r="7341" spans="1:12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6"/>
      <c r="L7341" s="456" t="e">
        <f>IF(K7341=0,#REF!,0)</f>
        <v>#REF!</v>
      </c>
    </row>
    <row r="7342" spans="1:12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6"/>
      <c r="L7342" s="456" t="e">
        <f>IF(K7342=0,#REF!,0)</f>
        <v>#REF!</v>
      </c>
    </row>
    <row r="7343" spans="1:12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6"/>
      <c r="L7343" s="456" t="e">
        <f>IF(K7343=0,#REF!,0)</f>
        <v>#REF!</v>
      </c>
    </row>
    <row r="7344" spans="1:12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6"/>
      <c r="L7344" s="456" t="e">
        <f>IF(K7344=0,#REF!,0)</f>
        <v>#REF!</v>
      </c>
    </row>
    <row r="7345" spans="1:12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6"/>
      <c r="L7345" s="456" t="e">
        <f>IF(K7345=0,#REF!,0)</f>
        <v>#REF!</v>
      </c>
    </row>
    <row r="7346" spans="1:12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6"/>
      <c r="L7346" s="456" t="e">
        <f>IF(K7346=0,#REF!,0)</f>
        <v>#REF!</v>
      </c>
    </row>
    <row r="7347" spans="1:12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6"/>
      <c r="L7347" s="456" t="e">
        <f>IF(K7347=0,#REF!,0)</f>
        <v>#REF!</v>
      </c>
    </row>
    <row r="7348" spans="1:12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6"/>
      <c r="L7348" s="456" t="e">
        <f>IF(K7348=0,#REF!,0)</f>
        <v>#REF!</v>
      </c>
    </row>
    <row r="7349" spans="1:12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6"/>
      <c r="L7349" s="456" t="e">
        <f>IF(K7349=0,#REF!,0)</f>
        <v>#REF!</v>
      </c>
    </row>
    <row r="7350" spans="1:12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6"/>
      <c r="L7350" s="456" t="e">
        <f>IF(K7350=0,#REF!,0)</f>
        <v>#REF!</v>
      </c>
    </row>
    <row r="7351" spans="1:12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6"/>
      <c r="L7351" s="456" t="e">
        <f>IF(K7351=0,#REF!,0)</f>
        <v>#REF!</v>
      </c>
    </row>
    <row r="7352" spans="1:12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6"/>
      <c r="L7352" s="456" t="e">
        <f>IF(K7352=0,#REF!,0)</f>
        <v>#REF!</v>
      </c>
    </row>
    <row r="7353" spans="1:12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6"/>
      <c r="L7353" s="456" t="e">
        <f>IF(K7353=0,#REF!,0)</f>
        <v>#REF!</v>
      </c>
    </row>
    <row r="7354" spans="1:12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6"/>
      <c r="L7354" s="456" t="e">
        <f>IF(K7354=0,#REF!,0)</f>
        <v>#REF!</v>
      </c>
    </row>
    <row r="7355" spans="1:12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6"/>
      <c r="L7355" s="456" t="e">
        <f>IF(K7355=0,#REF!,0)</f>
        <v>#REF!</v>
      </c>
    </row>
    <row r="7356" spans="1:12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6"/>
      <c r="L7356" s="456" t="e">
        <f>IF(K7356=0,#REF!,0)</f>
        <v>#REF!</v>
      </c>
    </row>
    <row r="7357" spans="1:12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6"/>
      <c r="L7357" s="456" t="e">
        <f>IF(K7357=0,#REF!,0)</f>
        <v>#REF!</v>
      </c>
    </row>
    <row r="7358" spans="1:12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6"/>
      <c r="L7358" s="456" t="e">
        <f>IF(K7358=0,#REF!,0)</f>
        <v>#REF!</v>
      </c>
    </row>
    <row r="7359" spans="1:12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6"/>
      <c r="L7359" s="456" t="e">
        <f>IF(K7359=0,#REF!,0)</f>
        <v>#REF!</v>
      </c>
    </row>
    <row r="7360" spans="1:12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6"/>
      <c r="L7360" s="456" t="e">
        <f>IF(K7360=0,#REF!,0)</f>
        <v>#REF!</v>
      </c>
    </row>
    <row r="7361" spans="1:12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6"/>
      <c r="L7361" s="456" t="e">
        <f>IF(K7361=0,#REF!,0)</f>
        <v>#REF!</v>
      </c>
    </row>
    <row r="7362" spans="1:12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6"/>
      <c r="L7362" s="456" t="e">
        <f>IF(K7362=0,#REF!,0)</f>
        <v>#REF!</v>
      </c>
    </row>
    <row r="7363" spans="1:12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6"/>
      <c r="L7363" s="456" t="e">
        <f>IF(K7363=0,#REF!,0)</f>
        <v>#REF!</v>
      </c>
    </row>
    <row r="7364" spans="1:12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6"/>
      <c r="L7364" s="456" t="e">
        <f>IF(K7364=0,#REF!,0)</f>
        <v>#REF!</v>
      </c>
    </row>
    <row r="7365" spans="1:12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6"/>
      <c r="L7365" s="456" t="e">
        <f>IF(K7365=0,#REF!,0)</f>
        <v>#REF!</v>
      </c>
    </row>
    <row r="7366" spans="1:12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6"/>
      <c r="L7366" s="456" t="e">
        <f>IF(K7366=0,#REF!,0)</f>
        <v>#REF!</v>
      </c>
    </row>
    <row r="7367" spans="1:12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6"/>
      <c r="L7367" s="456" t="e">
        <f>IF(K7367=0,#REF!,0)</f>
        <v>#REF!</v>
      </c>
    </row>
    <row r="7368" spans="1:12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6"/>
      <c r="L7368" s="456" t="e">
        <f>IF(K7368=0,#REF!,0)</f>
        <v>#REF!</v>
      </c>
    </row>
    <row r="7369" spans="1:12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6"/>
      <c r="L7369" s="456" t="e">
        <f>IF(K7369=0,#REF!,0)</f>
        <v>#REF!</v>
      </c>
    </row>
    <row r="7370" spans="1:12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6"/>
      <c r="L7370" s="456" t="e">
        <f>IF(K7370=0,#REF!,0)</f>
        <v>#REF!</v>
      </c>
    </row>
    <row r="7371" spans="1:12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6"/>
      <c r="L7371" s="456" t="e">
        <f>IF(K7371=0,#REF!,0)</f>
        <v>#REF!</v>
      </c>
    </row>
    <row r="7372" spans="1:12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6"/>
      <c r="L7372" s="456" t="e">
        <f>IF(K7372=0,#REF!,0)</f>
        <v>#REF!</v>
      </c>
    </row>
    <row r="7373" spans="1:12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6"/>
      <c r="L7373" s="456" t="e">
        <f>IF(K7373=0,#REF!,0)</f>
        <v>#REF!</v>
      </c>
    </row>
    <row r="7374" spans="1:12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6"/>
      <c r="L7374" s="456" t="e">
        <f>IF(K7374=0,#REF!,0)</f>
        <v>#REF!</v>
      </c>
    </row>
    <row r="7375" spans="1:12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6"/>
      <c r="L7375" s="456" t="e">
        <f>IF(K7375=0,#REF!,0)</f>
        <v>#REF!</v>
      </c>
    </row>
    <row r="7376" spans="1:12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6"/>
      <c r="L7376" s="456" t="e">
        <f>IF(K7376=0,#REF!,0)</f>
        <v>#REF!</v>
      </c>
    </row>
    <row r="7377" spans="1:12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6"/>
      <c r="L7377" s="456" t="e">
        <f>IF(K7377=0,#REF!,0)</f>
        <v>#REF!</v>
      </c>
    </row>
    <row r="7378" spans="1:12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6"/>
      <c r="L7378" s="456" t="e">
        <f>IF(K7378=0,#REF!,0)</f>
        <v>#REF!</v>
      </c>
    </row>
    <row r="7379" spans="1:12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6"/>
      <c r="L7379" s="456" t="e">
        <f>IF(K7379=0,#REF!,0)</f>
        <v>#REF!</v>
      </c>
    </row>
    <row r="7380" spans="1:12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6"/>
      <c r="L7380" s="456" t="e">
        <f>IF(K7380=0,#REF!,0)</f>
        <v>#REF!</v>
      </c>
    </row>
    <row r="7381" spans="1:12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6">
        <v>13104.003475486594</v>
      </c>
      <c r="L7381" s="456">
        <f>IF(K7381=0,#REF!,0)</f>
        <v>0</v>
      </c>
    </row>
    <row r="7382" spans="1:12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6">
        <v>27411.574163940888</v>
      </c>
      <c r="L7382" s="456">
        <f>IF(K7382=0,#REF!,0)</f>
        <v>0</v>
      </c>
    </row>
    <row r="7383" spans="1:12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6">
        <v>1002.3839145243562</v>
      </c>
      <c r="L7383" s="456">
        <f>IF(K7383=0,#REF!,0)</f>
        <v>0</v>
      </c>
    </row>
    <row r="7384" spans="1:12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6">
        <v>13810.267092597447</v>
      </c>
      <c r="L7384" s="456">
        <f>IF(K7384=0,#REF!,0)</f>
        <v>0</v>
      </c>
    </row>
    <row r="7385" spans="1:12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6">
        <v>6842.6755652971924</v>
      </c>
      <c r="L7385" s="456">
        <f>IF(K7385=0,#REF!,0)</f>
        <v>0</v>
      </c>
    </row>
    <row r="7386" spans="1:12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6"/>
      <c r="L7386" s="456" t="e">
        <f>IF(K7386=0,#REF!,0)</f>
        <v>#REF!</v>
      </c>
    </row>
    <row r="7387" spans="1:12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6"/>
      <c r="L7387" s="456" t="e">
        <f>IF(K7387=0,#REF!,0)</f>
        <v>#REF!</v>
      </c>
    </row>
    <row r="7388" spans="1:12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6"/>
      <c r="L7388" s="456" t="e">
        <f>IF(K7388=0,#REF!,0)</f>
        <v>#REF!</v>
      </c>
    </row>
    <row r="7389" spans="1:12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6"/>
      <c r="L7389" s="456" t="e">
        <f>IF(K7389=0,#REF!,0)</f>
        <v>#REF!</v>
      </c>
    </row>
    <row r="7390" spans="1:12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6"/>
      <c r="L7390" s="456" t="e">
        <f>IF(K7390=0,#REF!,0)</f>
        <v>#REF!</v>
      </c>
    </row>
    <row r="7391" spans="1:12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6"/>
      <c r="L7391" s="456" t="e">
        <f>IF(K7391=0,#REF!,0)</f>
        <v>#REF!</v>
      </c>
    </row>
    <row r="7392" spans="1:12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6"/>
      <c r="L7392" s="456" t="e">
        <f>IF(K7392=0,#REF!,0)</f>
        <v>#REF!</v>
      </c>
    </row>
    <row r="7393" spans="1:12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6"/>
      <c r="L7393" s="456" t="e">
        <f>IF(K7393=0,#REF!,0)</f>
        <v>#REF!</v>
      </c>
    </row>
    <row r="7394" spans="1:12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6"/>
      <c r="L7394" s="456" t="e">
        <f>IF(K7394=0,#REF!,0)</f>
        <v>#REF!</v>
      </c>
    </row>
    <row r="7395" spans="1:12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6"/>
      <c r="L7395" s="456" t="e">
        <f>IF(K7395=0,#REF!,0)</f>
        <v>#REF!</v>
      </c>
    </row>
    <row r="7396" spans="1:12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6"/>
      <c r="L7396" s="456" t="e">
        <f>IF(K7396=0,#REF!,0)</f>
        <v>#REF!</v>
      </c>
    </row>
    <row r="7397" spans="1:12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6"/>
      <c r="L7397" s="456" t="e">
        <f>IF(K7397=0,#REF!,0)</f>
        <v>#REF!</v>
      </c>
    </row>
    <row r="7398" spans="1:12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6"/>
      <c r="L7398" s="456" t="e">
        <f>IF(K7398=0,#REF!,0)</f>
        <v>#REF!</v>
      </c>
    </row>
    <row r="7399" spans="1:12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6"/>
      <c r="L7399" s="456" t="e">
        <f>IF(K7399=0,#REF!,0)</f>
        <v>#REF!</v>
      </c>
    </row>
    <row r="7400" spans="1:12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6"/>
      <c r="L7400" s="456" t="e">
        <f>IF(K7400=0,#REF!,0)</f>
        <v>#REF!</v>
      </c>
    </row>
    <row r="7401" spans="1:12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6"/>
      <c r="L7401" s="456" t="e">
        <f>IF(K7401=0,#REF!,0)</f>
        <v>#REF!</v>
      </c>
    </row>
    <row r="7402" spans="1:12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6"/>
      <c r="L7402" s="456" t="e">
        <f>IF(K7402=0,#REF!,0)</f>
        <v>#REF!</v>
      </c>
    </row>
    <row r="7403" spans="1:12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6"/>
      <c r="L7403" s="456" t="e">
        <f>IF(K7403=0,#REF!,0)</f>
        <v>#REF!</v>
      </c>
    </row>
    <row r="7404" spans="1:12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6">
        <v>6202.3985999619536</v>
      </c>
      <c r="L7404" s="456">
        <f>IF(K7404=0,#REF!,0)</f>
        <v>0</v>
      </c>
    </row>
    <row r="7405" spans="1:12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6">
        <v>22899.22676052562</v>
      </c>
      <c r="L7405" s="456">
        <f>IF(K7405=0,#REF!,0)</f>
        <v>0</v>
      </c>
    </row>
    <row r="7406" spans="1:12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6">
        <v>42931.031415301186</v>
      </c>
      <c r="L7406" s="456">
        <f>IF(K7406=0,#REF!,0)</f>
        <v>0</v>
      </c>
    </row>
    <row r="7407" spans="1:12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6">
        <v>16738.027633412385</v>
      </c>
      <c r="L7407" s="456">
        <f>IF(K7407=0,#REF!,0)</f>
        <v>0</v>
      </c>
    </row>
    <row r="7408" spans="1:12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6">
        <v>30317.551354169907</v>
      </c>
      <c r="L7408" s="456">
        <f>IF(K7408=0,#REF!,0)</f>
        <v>0</v>
      </c>
    </row>
    <row r="7409" spans="1:12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6">
        <v>14878.621011096522</v>
      </c>
      <c r="L7409" s="456">
        <f>IF(K7409=0,#REF!,0)</f>
        <v>0</v>
      </c>
    </row>
    <row r="7410" spans="1:12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6"/>
      <c r="L7410" s="456" t="e">
        <f>IF(K7410=0,#REF!,0)</f>
        <v>#REF!</v>
      </c>
    </row>
    <row r="7411" spans="1:12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6"/>
      <c r="L7411" s="456" t="e">
        <f>IF(K7411=0,#REF!,0)</f>
        <v>#REF!</v>
      </c>
    </row>
    <row r="7412" spans="1:12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6"/>
      <c r="L7412" s="456" t="e">
        <f>IF(K7412=0,#REF!,0)</f>
        <v>#REF!</v>
      </c>
    </row>
    <row r="7413" spans="1:12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6"/>
      <c r="L7413" s="456" t="e">
        <f>IF(K7413=0,#REF!,0)</f>
        <v>#REF!</v>
      </c>
    </row>
    <row r="7414" spans="1:12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6"/>
      <c r="L7414" s="456" t="e">
        <f>IF(K7414=0,#REF!,0)</f>
        <v>#REF!</v>
      </c>
    </row>
    <row r="7415" spans="1:12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6"/>
      <c r="L7415" s="456" t="e">
        <f>IF(K7415=0,#REF!,0)</f>
        <v>#REF!</v>
      </c>
    </row>
    <row r="7416" spans="1:12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6"/>
      <c r="L7416" s="456" t="e">
        <f>IF(K7416=0,#REF!,0)</f>
        <v>#REF!</v>
      </c>
    </row>
    <row r="7417" spans="1:12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6"/>
      <c r="L7417" s="456" t="e">
        <f>IF(K7417=0,#REF!,0)</f>
        <v>#REF!</v>
      </c>
    </row>
    <row r="7418" spans="1:12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6"/>
      <c r="L7418" s="456" t="e">
        <f>IF(K7418=0,#REF!,0)</f>
        <v>#REF!</v>
      </c>
    </row>
    <row r="7419" spans="1:12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6"/>
      <c r="L7419" s="456" t="e">
        <f>IF(K7419=0,#REF!,0)</f>
        <v>#REF!</v>
      </c>
    </row>
    <row r="7420" spans="1:12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6"/>
      <c r="L7420" s="456" t="e">
        <f>IF(K7420=0,#REF!,0)</f>
        <v>#REF!</v>
      </c>
    </row>
    <row r="7421" spans="1:12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6"/>
      <c r="L7421" s="456" t="e">
        <f>IF(K7421=0,#REF!,0)</f>
        <v>#REF!</v>
      </c>
    </row>
    <row r="7422" spans="1:12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6"/>
      <c r="L7422" s="456" t="e">
        <f>IF(K7422=0,#REF!,0)</f>
        <v>#REF!</v>
      </c>
    </row>
    <row r="7423" spans="1:12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6"/>
      <c r="L7423" s="456" t="e">
        <f>IF(K7423=0,#REF!,0)</f>
        <v>#REF!</v>
      </c>
    </row>
    <row r="7424" spans="1:12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6"/>
      <c r="L7424" s="456" t="e">
        <f>IF(K7424=0,#REF!,0)</f>
        <v>#REF!</v>
      </c>
    </row>
    <row r="7425" spans="1:12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6"/>
      <c r="L7425" s="456" t="e">
        <f>IF(K7425=0,#REF!,0)</f>
        <v>#REF!</v>
      </c>
    </row>
    <row r="7426" spans="1:12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6"/>
      <c r="L7426" s="456" t="e">
        <f>IF(K7426=0,#REF!,0)</f>
        <v>#REF!</v>
      </c>
    </row>
    <row r="7427" spans="1:12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6"/>
      <c r="L7427" s="456" t="e">
        <f>IF(K7427=0,#REF!,0)</f>
        <v>#REF!</v>
      </c>
    </row>
    <row r="7428" spans="1:12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6"/>
      <c r="L7428" s="456" t="e">
        <f>IF(K7428=0,#REF!,0)</f>
        <v>#REF!</v>
      </c>
    </row>
    <row r="7429" spans="1:12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6">
        <v>10669.765746403818</v>
      </c>
      <c r="L7429" s="456">
        <f>IF(K7429=0,#REF!,0)</f>
        <v>0</v>
      </c>
    </row>
    <row r="7430" spans="1:12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6">
        <v>15640.850699860039</v>
      </c>
      <c r="L7430" s="456">
        <f>IF(K7430=0,#REF!,0)</f>
        <v>0</v>
      </c>
    </row>
    <row r="7431" spans="1:12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6"/>
      <c r="L7431" s="456" t="e">
        <f>IF(K7431=0,#REF!,0)</f>
        <v>#REF!</v>
      </c>
    </row>
    <row r="7432" spans="1:12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6">
        <v>20393.628277840304</v>
      </c>
      <c r="L7432" s="456">
        <f>IF(K7432=0,#REF!,0)</f>
        <v>0</v>
      </c>
    </row>
    <row r="7433" spans="1:12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6">
        <v>5294.5426712546678</v>
      </c>
      <c r="L7433" s="456">
        <f>IF(K7433=0,#REF!,0)</f>
        <v>0</v>
      </c>
    </row>
    <row r="7434" spans="1:12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6"/>
      <c r="L7434" s="456" t="e">
        <f>IF(K7434=0,#REF!,0)</f>
        <v>#REF!</v>
      </c>
    </row>
    <row r="7435" spans="1:12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6"/>
      <c r="L7435" s="456" t="e">
        <f>IF(K7435=0,#REF!,0)</f>
        <v>#REF!</v>
      </c>
    </row>
    <row r="7436" spans="1:12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6"/>
      <c r="L7436" s="456" t="e">
        <f>IF(K7436=0,#REF!,0)</f>
        <v>#REF!</v>
      </c>
    </row>
    <row r="7437" spans="1:12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6"/>
      <c r="L7437" s="456" t="e">
        <f>IF(K7437=0,#REF!,0)</f>
        <v>#REF!</v>
      </c>
    </row>
    <row r="7438" spans="1:12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6"/>
      <c r="L7438" s="456" t="e">
        <f>IF(K7438=0,#REF!,0)</f>
        <v>#REF!</v>
      </c>
    </row>
    <row r="7439" spans="1:12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6"/>
      <c r="L7439" s="456" t="e">
        <f>IF(K7439=0,#REF!,0)</f>
        <v>#REF!</v>
      </c>
    </row>
    <row r="7440" spans="1:12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6"/>
      <c r="L7440" s="456" t="e">
        <f>IF(K7440=0,#REF!,0)</f>
        <v>#REF!</v>
      </c>
    </row>
    <row r="7441" spans="1:12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6"/>
      <c r="L7441" s="456" t="e">
        <f>IF(K7441=0,#REF!,0)</f>
        <v>#REF!</v>
      </c>
    </row>
    <row r="7442" spans="1:12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6"/>
      <c r="L7442" s="456" t="e">
        <f>IF(K7442=0,#REF!,0)</f>
        <v>#REF!</v>
      </c>
    </row>
    <row r="7443" spans="1:12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6"/>
      <c r="L7443" s="456" t="e">
        <f>IF(K7443=0,#REF!,0)</f>
        <v>#REF!</v>
      </c>
    </row>
    <row r="7444" spans="1:12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6"/>
      <c r="L7444" s="456" t="e">
        <f>IF(K7444=0,#REF!,0)</f>
        <v>#REF!</v>
      </c>
    </row>
    <row r="7445" spans="1:12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6"/>
      <c r="L7445" s="456" t="e">
        <f>IF(K7445=0,#REF!,0)</f>
        <v>#REF!</v>
      </c>
    </row>
    <row r="7446" spans="1:12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6"/>
      <c r="L7446" s="456" t="e">
        <f>IF(K7446=0,#REF!,0)</f>
        <v>#REF!</v>
      </c>
    </row>
    <row r="7447" spans="1:12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6"/>
      <c r="L7447" s="456" t="e">
        <f>IF(K7447=0,#REF!,0)</f>
        <v>#REF!</v>
      </c>
    </row>
    <row r="7448" spans="1:12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6"/>
      <c r="L7448" s="456" t="e">
        <f>IF(K7448=0,#REF!,0)</f>
        <v>#REF!</v>
      </c>
    </row>
    <row r="7449" spans="1:12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6"/>
      <c r="L7449" s="456" t="e">
        <f>IF(K7449=0,#REF!,0)</f>
        <v>#REF!</v>
      </c>
    </row>
    <row r="7450" spans="1:12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6"/>
      <c r="L7450" s="456" t="e">
        <f>IF(K7450=0,#REF!,0)</f>
        <v>#REF!</v>
      </c>
    </row>
    <row r="7451" spans="1:12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6"/>
      <c r="L7451" s="456" t="e">
        <f>IF(K7451=0,#REF!,0)</f>
        <v>#REF!</v>
      </c>
    </row>
    <row r="7452" spans="1:12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6"/>
      <c r="L7452" s="456" t="e">
        <f>IF(K7452=0,#REF!,0)</f>
        <v>#REF!</v>
      </c>
    </row>
    <row r="7453" spans="1:12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6"/>
      <c r="L7453" s="456" t="e">
        <f>IF(K7453=0,#REF!,0)</f>
        <v>#REF!</v>
      </c>
    </row>
    <row r="7454" spans="1:12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6"/>
      <c r="L7454" s="456" t="e">
        <f>IF(K7454=0,#REF!,0)</f>
        <v>#REF!</v>
      </c>
    </row>
    <row r="7455" spans="1:12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6"/>
      <c r="L7455" s="456" t="e">
        <f>IF(K7455=0,#REF!,0)</f>
        <v>#REF!</v>
      </c>
    </row>
    <row r="7456" spans="1:12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6"/>
      <c r="L7456" s="456" t="e">
        <f>IF(K7456=0,#REF!,0)</f>
        <v>#REF!</v>
      </c>
    </row>
    <row r="7457" spans="1:12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6"/>
      <c r="L7457" s="456" t="e">
        <f>IF(K7457=0,#REF!,0)</f>
        <v>#REF!</v>
      </c>
    </row>
    <row r="7458" spans="1:12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6"/>
      <c r="L7458" s="456" t="e">
        <f>IF(K7458=0,#REF!,0)</f>
        <v>#REF!</v>
      </c>
    </row>
    <row r="7459" spans="1:12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6"/>
      <c r="L7459" s="456" t="e">
        <f>IF(K7459=0,#REF!,0)</f>
        <v>#REF!</v>
      </c>
    </row>
    <row r="7460" spans="1:12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6"/>
      <c r="L7460" s="456" t="e">
        <f>IF(K7460=0,#REF!,0)</f>
        <v>#REF!</v>
      </c>
    </row>
    <row r="7461" spans="1:12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6"/>
      <c r="L7461" s="456" t="e">
        <f>IF(K7461=0,#REF!,0)</f>
        <v>#REF!</v>
      </c>
    </row>
    <row r="7462" spans="1:12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6"/>
      <c r="L7462" s="456" t="e">
        <f>IF(K7462=0,#REF!,0)</f>
        <v>#REF!</v>
      </c>
    </row>
    <row r="7463" spans="1:12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6"/>
      <c r="L7463" s="456" t="e">
        <f>IF(K7463=0,#REF!,0)</f>
        <v>#REF!</v>
      </c>
    </row>
    <row r="7464" spans="1:12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6"/>
      <c r="L7464" s="456" t="e">
        <f>IF(K7464=0,#REF!,0)</f>
        <v>#REF!</v>
      </c>
    </row>
    <row r="7465" spans="1:12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6"/>
      <c r="L7465" s="456" t="e">
        <f>IF(K7465=0,#REF!,0)</f>
        <v>#REF!</v>
      </c>
    </row>
    <row r="7466" spans="1:12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6"/>
      <c r="L7466" s="456" t="e">
        <f>IF(K7466=0,#REF!,0)</f>
        <v>#REF!</v>
      </c>
    </row>
    <row r="7467" spans="1:12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6"/>
      <c r="L7467" s="456" t="e">
        <f>IF(K7467=0,#REF!,0)</f>
        <v>#REF!</v>
      </c>
    </row>
    <row r="7468" spans="1:12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6"/>
      <c r="L7468" s="456" t="e">
        <f>IF(K7468=0,#REF!,0)</f>
        <v>#REF!</v>
      </c>
    </row>
    <row r="7469" spans="1:12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6"/>
      <c r="L7469" s="456" t="e">
        <f>IF(K7469=0,#REF!,0)</f>
        <v>#REF!</v>
      </c>
    </row>
    <row r="7470" spans="1:12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6"/>
      <c r="L7470" s="456" t="e">
        <f>IF(K7470=0,#REF!,0)</f>
        <v>#REF!</v>
      </c>
    </row>
    <row r="7471" spans="1:12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6"/>
      <c r="L7471" s="456" t="e">
        <f>IF(K7471=0,#REF!,0)</f>
        <v>#REF!</v>
      </c>
    </row>
    <row r="7472" spans="1:12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6"/>
      <c r="L7472" s="456" t="e">
        <f>IF(K7472=0,#REF!,0)</f>
        <v>#REF!</v>
      </c>
    </row>
    <row r="7473" spans="1:12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6"/>
      <c r="L7473" s="456" t="e">
        <f>IF(K7473=0,#REF!,0)</f>
        <v>#REF!</v>
      </c>
    </row>
    <row r="7474" spans="1:12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6"/>
      <c r="L7474" s="456" t="e">
        <f>IF(K7474=0,#REF!,0)</f>
        <v>#REF!</v>
      </c>
    </row>
    <row r="7475" spans="1:12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6"/>
      <c r="L7475" s="456" t="e">
        <f>IF(K7475=0,#REF!,0)</f>
        <v>#REF!</v>
      </c>
    </row>
    <row r="7476" spans="1:12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6"/>
      <c r="L7476" s="456" t="e">
        <f>IF(K7476=0,#REF!,0)</f>
        <v>#REF!</v>
      </c>
    </row>
    <row r="7477" spans="1:12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6"/>
      <c r="L7477" s="456" t="e">
        <f>IF(K7477=0,#REF!,0)</f>
        <v>#REF!</v>
      </c>
    </row>
    <row r="7478" spans="1:12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6">
        <v>12839.56018880131</v>
      </c>
      <c r="L7478" s="456">
        <f>IF(K7478=0,#REF!,0)</f>
        <v>0</v>
      </c>
    </row>
    <row r="7479" spans="1:12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6">
        <v>74.318952589132664</v>
      </c>
      <c r="L7479" s="456">
        <f>IF(K7479=0,#REF!,0)</f>
        <v>0</v>
      </c>
    </row>
    <row r="7480" spans="1:12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6">
        <v>17237.384836099583</v>
      </c>
      <c r="L7480" s="456">
        <f>IF(K7480=0,#REF!,0)</f>
        <v>0</v>
      </c>
    </row>
    <row r="7481" spans="1:12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6"/>
      <c r="L7481" s="456" t="e">
        <f>IF(K7481=0,#REF!,0)</f>
        <v>#REF!</v>
      </c>
    </row>
    <row r="7482" spans="1:12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6"/>
      <c r="L7482" s="456" t="e">
        <f>IF(K7482=0,#REF!,0)</f>
        <v>#REF!</v>
      </c>
    </row>
    <row r="7483" spans="1:12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6"/>
      <c r="L7483" s="456" t="e">
        <f>IF(K7483=0,#REF!,0)</f>
        <v>#REF!</v>
      </c>
    </row>
    <row r="7484" spans="1:12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6"/>
      <c r="L7484" s="456" t="e">
        <f>IF(K7484=0,#REF!,0)</f>
        <v>#REF!</v>
      </c>
    </row>
    <row r="7485" spans="1:12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6"/>
      <c r="L7485" s="456" t="e">
        <f>IF(K7485=0,#REF!,0)</f>
        <v>#REF!</v>
      </c>
    </row>
    <row r="7486" spans="1:12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6"/>
      <c r="L7486" s="456" t="e">
        <f>IF(K7486=0,#REF!,0)</f>
        <v>#REF!</v>
      </c>
    </row>
    <row r="7487" spans="1:12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6"/>
      <c r="L7487" s="456" t="e">
        <f>IF(K7487=0,#REF!,0)</f>
        <v>#REF!</v>
      </c>
    </row>
    <row r="7488" spans="1:12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6"/>
      <c r="L7488" s="456" t="e">
        <f>IF(K7488=0,#REF!,0)</f>
        <v>#REF!</v>
      </c>
    </row>
    <row r="7489" spans="1:12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6"/>
      <c r="L7489" s="456" t="e">
        <f>IF(K7489=0,#REF!,0)</f>
        <v>#REF!</v>
      </c>
    </row>
    <row r="7490" spans="1:12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6"/>
      <c r="L7490" s="456" t="e">
        <f>IF(K7490=0,#REF!,0)</f>
        <v>#REF!</v>
      </c>
    </row>
    <row r="7491" spans="1:12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6"/>
      <c r="L7491" s="456" t="e">
        <f>IF(K7491=0,#REF!,0)</f>
        <v>#REF!</v>
      </c>
    </row>
    <row r="7492" spans="1:12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6"/>
      <c r="L7492" s="456" t="e">
        <f>IF(K7492=0,#REF!,0)</f>
        <v>#REF!</v>
      </c>
    </row>
    <row r="7493" spans="1:12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6"/>
      <c r="L7493" s="456" t="e">
        <f>IF(K7493=0,#REF!,0)</f>
        <v>#REF!</v>
      </c>
    </row>
    <row r="7494" spans="1:12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6"/>
      <c r="L7494" s="456" t="e">
        <f>IF(K7494=0,#REF!,0)</f>
        <v>#REF!</v>
      </c>
    </row>
    <row r="7495" spans="1:12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6"/>
      <c r="L7495" s="456" t="e">
        <f>IF(K7495=0,#REF!,0)</f>
        <v>#REF!</v>
      </c>
    </row>
    <row r="7496" spans="1:12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6"/>
      <c r="L7496" s="456" t="e">
        <f>IF(K7496=0,#REF!,0)</f>
        <v>#REF!</v>
      </c>
    </row>
    <row r="7497" spans="1:12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6"/>
      <c r="L7497" s="456" t="e">
        <f>IF(K7497=0,#REF!,0)</f>
        <v>#REF!</v>
      </c>
    </row>
    <row r="7498" spans="1:12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6"/>
      <c r="L7498" s="456" t="e">
        <f>IF(K7498=0,#REF!,0)</f>
        <v>#REF!</v>
      </c>
    </row>
    <row r="7499" spans="1:12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6"/>
      <c r="L7499" s="456" t="e">
        <f>IF(K7499=0,#REF!,0)</f>
        <v>#REF!</v>
      </c>
    </row>
    <row r="7500" spans="1:12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6"/>
      <c r="L7500" s="456" t="e">
        <f>IF(K7500=0,#REF!,0)</f>
        <v>#REF!</v>
      </c>
    </row>
    <row r="7501" spans="1:12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6">
        <v>5216.9270413875711</v>
      </c>
      <c r="L7501" s="456">
        <f>IF(K7501=0,#REF!,0)</f>
        <v>0</v>
      </c>
    </row>
    <row r="7502" spans="1:12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6">
        <v>22632.615730245765</v>
      </c>
      <c r="L7502" s="456">
        <f>IF(K7502=0,#REF!,0)</f>
        <v>0</v>
      </c>
    </row>
    <row r="7503" spans="1:12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6">
        <v>944.71249611435178</v>
      </c>
      <c r="L7503" s="456">
        <f>IF(K7503=0,#REF!,0)</f>
        <v>0</v>
      </c>
    </row>
    <row r="7504" spans="1:12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6">
        <v>22241.716739383653</v>
      </c>
      <c r="L7504" s="456">
        <f>IF(K7504=0,#REF!,0)</f>
        <v>0</v>
      </c>
    </row>
    <row r="7505" spans="1:12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6"/>
      <c r="L7505" s="456" t="e">
        <f>IF(K7505=0,#REF!,0)</f>
        <v>#REF!</v>
      </c>
    </row>
    <row r="7506" spans="1:12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6"/>
      <c r="L7506" s="456" t="e">
        <f>IF(K7506=0,#REF!,0)</f>
        <v>#REF!</v>
      </c>
    </row>
    <row r="7507" spans="1:12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6"/>
      <c r="L7507" s="456" t="e">
        <f>IF(K7507=0,#REF!,0)</f>
        <v>#REF!</v>
      </c>
    </row>
    <row r="7508" spans="1:12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6"/>
      <c r="L7508" s="456" t="e">
        <f>IF(K7508=0,#REF!,0)</f>
        <v>#REF!</v>
      </c>
    </row>
    <row r="7509" spans="1:12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6"/>
      <c r="L7509" s="456" t="e">
        <f>IF(K7509=0,#REF!,0)</f>
        <v>#REF!</v>
      </c>
    </row>
    <row r="7510" spans="1:12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6"/>
      <c r="L7510" s="456" t="e">
        <f>IF(K7510=0,#REF!,0)</f>
        <v>#REF!</v>
      </c>
    </row>
    <row r="7511" spans="1:12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6"/>
      <c r="L7511" s="456" t="e">
        <f>IF(K7511=0,#REF!,0)</f>
        <v>#REF!</v>
      </c>
    </row>
    <row r="7512" spans="1:12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6"/>
      <c r="L7512" s="456" t="e">
        <f>IF(K7512=0,#REF!,0)</f>
        <v>#REF!</v>
      </c>
    </row>
    <row r="7513" spans="1:12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6"/>
      <c r="L7513" s="456" t="e">
        <f>IF(K7513=0,#REF!,0)</f>
        <v>#REF!</v>
      </c>
    </row>
    <row r="7514" spans="1:12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6"/>
      <c r="L7514" s="456" t="e">
        <f>IF(K7514=0,#REF!,0)</f>
        <v>#REF!</v>
      </c>
    </row>
    <row r="7515" spans="1:12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6"/>
      <c r="L7515" s="456" t="e">
        <f>IF(K7515=0,#REF!,0)</f>
        <v>#REF!</v>
      </c>
    </row>
    <row r="7516" spans="1:12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6"/>
      <c r="L7516" s="456" t="e">
        <f>IF(K7516=0,#REF!,0)</f>
        <v>#REF!</v>
      </c>
    </row>
    <row r="7517" spans="1:12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6"/>
      <c r="L7517" s="456" t="e">
        <f>IF(K7517=0,#REF!,0)</f>
        <v>#REF!</v>
      </c>
    </row>
    <row r="7518" spans="1:12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6"/>
      <c r="L7518" s="456" t="e">
        <f>IF(K7518=0,#REF!,0)</f>
        <v>#REF!</v>
      </c>
    </row>
    <row r="7519" spans="1:12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6"/>
      <c r="L7519" s="456" t="e">
        <f>IF(K7519=0,#REF!,0)</f>
        <v>#REF!</v>
      </c>
    </row>
    <row r="7520" spans="1:12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6"/>
      <c r="L7520" s="456" t="e">
        <f>IF(K7520=0,#REF!,0)</f>
        <v>#REF!</v>
      </c>
    </row>
    <row r="7521" spans="1:12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6"/>
      <c r="L7521" s="456" t="e">
        <f>IF(K7521=0,#REF!,0)</f>
        <v>#REF!</v>
      </c>
    </row>
    <row r="7522" spans="1:12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6"/>
      <c r="L7522" s="456" t="e">
        <f>IF(K7522=0,#REF!,0)</f>
        <v>#REF!</v>
      </c>
    </row>
    <row r="7523" spans="1:12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6"/>
      <c r="L7523" s="456" t="e">
        <f>IF(K7523=0,#REF!,0)</f>
        <v>#REF!</v>
      </c>
    </row>
    <row r="7524" spans="1:12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6"/>
      <c r="L7524" s="456" t="e">
        <f>IF(K7524=0,#REF!,0)</f>
        <v>#REF!</v>
      </c>
    </row>
    <row r="7525" spans="1:12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6"/>
      <c r="L7525" s="456" t="e">
        <f>IF(K7525=0,#REF!,0)</f>
        <v>#REF!</v>
      </c>
    </row>
    <row r="7526" spans="1:12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6"/>
      <c r="L7526" s="456" t="e">
        <f>IF(K7526=0,#REF!,0)</f>
        <v>#REF!</v>
      </c>
    </row>
    <row r="7527" spans="1:12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6"/>
      <c r="L7527" s="456" t="e">
        <f>IF(K7527=0,#REF!,0)</f>
        <v>#REF!</v>
      </c>
    </row>
    <row r="7528" spans="1:12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6"/>
      <c r="L7528" s="456" t="e">
        <f>IF(K7528=0,#REF!,0)</f>
        <v>#REF!</v>
      </c>
    </row>
    <row r="7529" spans="1:12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6"/>
      <c r="L7529" s="456" t="e">
        <f>IF(K7529=0,#REF!,0)</f>
        <v>#REF!</v>
      </c>
    </row>
    <row r="7530" spans="1:12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6"/>
      <c r="L7530" s="456" t="e">
        <f>IF(K7530=0,#REF!,0)</f>
        <v>#REF!</v>
      </c>
    </row>
    <row r="7531" spans="1:12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6"/>
      <c r="L7531" s="456" t="e">
        <f>IF(K7531=0,#REF!,0)</f>
        <v>#REF!</v>
      </c>
    </row>
    <row r="7532" spans="1:12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6"/>
      <c r="L7532" s="456" t="e">
        <f>IF(K7532=0,#REF!,0)</f>
        <v>#REF!</v>
      </c>
    </row>
    <row r="7533" spans="1:12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6"/>
      <c r="L7533" s="456" t="e">
        <f>IF(K7533=0,#REF!,0)</f>
        <v>#REF!</v>
      </c>
    </row>
    <row r="7534" spans="1:12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6"/>
      <c r="L7534" s="456" t="e">
        <f>IF(K7534=0,#REF!,0)</f>
        <v>#REF!</v>
      </c>
    </row>
    <row r="7535" spans="1:12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6"/>
      <c r="L7535" s="456" t="e">
        <f>IF(K7535=0,#REF!,0)</f>
        <v>#REF!</v>
      </c>
    </row>
    <row r="7536" spans="1:12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6"/>
      <c r="L7536" s="456" t="e">
        <f>IF(K7536=0,#REF!,0)</f>
        <v>#REF!</v>
      </c>
    </row>
    <row r="7537" spans="1:12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6"/>
      <c r="L7537" s="456" t="e">
        <f>IF(K7537=0,#REF!,0)</f>
        <v>#REF!</v>
      </c>
    </row>
    <row r="7538" spans="1:12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6"/>
      <c r="L7538" s="456" t="e">
        <f>IF(K7538=0,#REF!,0)</f>
        <v>#REF!</v>
      </c>
    </row>
    <row r="7539" spans="1:12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6"/>
      <c r="L7539" s="456" t="e">
        <f>IF(K7539=0,#REF!,0)</f>
        <v>#REF!</v>
      </c>
    </row>
    <row r="7540" spans="1:12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6"/>
      <c r="L7540" s="456" t="e">
        <f>IF(K7540=0,#REF!,0)</f>
        <v>#REF!</v>
      </c>
    </row>
    <row r="7541" spans="1:12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6"/>
      <c r="L7541" s="456" t="e">
        <f>IF(K7541=0,#REF!,0)</f>
        <v>#REF!</v>
      </c>
    </row>
    <row r="7542" spans="1:12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6"/>
      <c r="L7542" s="456" t="e">
        <f>IF(K7542=0,#REF!,0)</f>
        <v>#REF!</v>
      </c>
    </row>
    <row r="7543" spans="1:12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6"/>
      <c r="L7543" s="456" t="e">
        <f>IF(K7543=0,#REF!,0)</f>
        <v>#REF!</v>
      </c>
    </row>
    <row r="7544" spans="1:12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6"/>
      <c r="L7544" s="456" t="e">
        <f>IF(K7544=0,#REF!,0)</f>
        <v>#REF!</v>
      </c>
    </row>
    <row r="7545" spans="1:12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6"/>
      <c r="L7545" s="456" t="e">
        <f>IF(K7545=0,#REF!,0)</f>
        <v>#REF!</v>
      </c>
    </row>
    <row r="7546" spans="1:12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6"/>
      <c r="L7546" s="456" t="e">
        <f>IF(K7546=0,#REF!,0)</f>
        <v>#REF!</v>
      </c>
    </row>
    <row r="7547" spans="1:12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6"/>
      <c r="L7547" s="456" t="e">
        <f>IF(K7547=0,#REF!,0)</f>
        <v>#REF!</v>
      </c>
    </row>
    <row r="7548" spans="1:12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6">
        <v>5078.4460271659091</v>
      </c>
      <c r="L7548" s="456">
        <f>IF(K7548=0,#REF!,0)</f>
        <v>0</v>
      </c>
    </row>
    <row r="7549" spans="1:12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6">
        <v>21389.251832767179</v>
      </c>
      <c r="L7549" s="456">
        <f>IF(K7549=0,#REF!,0)</f>
        <v>0</v>
      </c>
    </row>
    <row r="7550" spans="1:12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6">
        <v>33351.670210834956</v>
      </c>
      <c r="L7550" s="456">
        <f>IF(K7550=0,#REF!,0)</f>
        <v>0</v>
      </c>
    </row>
    <row r="7551" spans="1:12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6">
        <v>14612.472551601999</v>
      </c>
      <c r="L7551" s="456">
        <f>IF(K7551=0,#REF!,0)</f>
        <v>0</v>
      </c>
    </row>
    <row r="7552" spans="1:12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6">
        <v>35557.903097289382</v>
      </c>
      <c r="L7552" s="456">
        <f>IF(K7552=0,#REF!,0)</f>
        <v>0</v>
      </c>
    </row>
    <row r="7553" spans="1:12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6">
        <v>14175.474437800856</v>
      </c>
      <c r="L7553" s="456">
        <f>IF(K7553=0,#REF!,0)</f>
        <v>0</v>
      </c>
    </row>
    <row r="7554" spans="1:12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6"/>
      <c r="L7554" s="456" t="e">
        <f>IF(K7554=0,#REF!,0)</f>
        <v>#REF!</v>
      </c>
    </row>
    <row r="7555" spans="1:12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6"/>
      <c r="L7555" s="456" t="e">
        <f>IF(K7555=0,#REF!,0)</f>
        <v>#REF!</v>
      </c>
    </row>
    <row r="7556" spans="1:12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6"/>
      <c r="L7556" s="456" t="e">
        <f>IF(K7556=0,#REF!,0)</f>
        <v>#REF!</v>
      </c>
    </row>
    <row r="7557" spans="1:12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6"/>
      <c r="L7557" s="456" t="e">
        <f>IF(K7557=0,#REF!,0)</f>
        <v>#REF!</v>
      </c>
    </row>
    <row r="7558" spans="1:12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6"/>
      <c r="L7558" s="456" t="e">
        <f>IF(K7558=0,#REF!,0)</f>
        <v>#REF!</v>
      </c>
    </row>
    <row r="7559" spans="1:12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6"/>
      <c r="L7559" s="456" t="e">
        <f>IF(K7559=0,#REF!,0)</f>
        <v>#REF!</v>
      </c>
    </row>
    <row r="7560" spans="1:12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6"/>
      <c r="L7560" s="456" t="e">
        <f>IF(K7560=0,#REF!,0)</f>
        <v>#REF!</v>
      </c>
    </row>
    <row r="7561" spans="1:12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6"/>
      <c r="L7561" s="456" t="e">
        <f>IF(K7561=0,#REF!,0)</f>
        <v>#REF!</v>
      </c>
    </row>
    <row r="7562" spans="1:12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6"/>
      <c r="L7562" s="456" t="e">
        <f>IF(K7562=0,#REF!,0)</f>
        <v>#REF!</v>
      </c>
    </row>
    <row r="7563" spans="1:12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6"/>
      <c r="L7563" s="456" t="e">
        <f>IF(K7563=0,#REF!,0)</f>
        <v>#REF!</v>
      </c>
    </row>
    <row r="7564" spans="1:12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6"/>
      <c r="L7564" s="456" t="e">
        <f>IF(K7564=0,#REF!,0)</f>
        <v>#REF!</v>
      </c>
    </row>
    <row r="7565" spans="1:12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6"/>
      <c r="L7565" s="456" t="e">
        <f>IF(K7565=0,#REF!,0)</f>
        <v>#REF!</v>
      </c>
    </row>
    <row r="7566" spans="1:12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6"/>
      <c r="L7566" s="456" t="e">
        <f>IF(K7566=0,#REF!,0)</f>
        <v>#REF!</v>
      </c>
    </row>
    <row r="7567" spans="1:12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6"/>
      <c r="L7567" s="456" t="e">
        <f>IF(K7567=0,#REF!,0)</f>
        <v>#REF!</v>
      </c>
    </row>
    <row r="7568" spans="1:12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6"/>
      <c r="L7568" s="456" t="e">
        <f>IF(K7568=0,#REF!,0)</f>
        <v>#REF!</v>
      </c>
    </row>
    <row r="7569" spans="1:12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6"/>
      <c r="L7569" s="456" t="e">
        <f>IF(K7569=0,#REF!,0)</f>
        <v>#REF!</v>
      </c>
    </row>
    <row r="7570" spans="1:12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6"/>
      <c r="L7570" s="456" t="e">
        <f>IF(K7570=0,#REF!,0)</f>
        <v>#REF!</v>
      </c>
    </row>
    <row r="7571" spans="1:12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6"/>
      <c r="L7571" s="456" t="e">
        <f>IF(K7571=0,#REF!,0)</f>
        <v>#REF!</v>
      </c>
    </row>
    <row r="7572" spans="1:12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6"/>
      <c r="L7572" s="456" t="e">
        <f>IF(K7572=0,#REF!,0)</f>
        <v>#REF!</v>
      </c>
    </row>
    <row r="7573" spans="1:12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6">
        <v>5576.2166761503431</v>
      </c>
      <c r="L7573" s="456">
        <f>IF(K7573=0,#REF!,0)</f>
        <v>0</v>
      </c>
    </row>
    <row r="7574" spans="1:12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6">
        <v>18924.285517002976</v>
      </c>
      <c r="L7574" s="456">
        <f>IF(K7574=0,#REF!,0)</f>
        <v>0</v>
      </c>
    </row>
    <row r="7575" spans="1:12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6">
        <v>5056.9284240734733</v>
      </c>
      <c r="L7575" s="456">
        <f>IF(K7575=0,#REF!,0)</f>
        <v>0</v>
      </c>
    </row>
    <row r="7576" spans="1:12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6">
        <v>10903.540128632218</v>
      </c>
      <c r="L7576" s="456">
        <f>IF(K7576=0,#REF!,0)</f>
        <v>0</v>
      </c>
    </row>
    <row r="7577" spans="1:12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6"/>
      <c r="L7577" s="456" t="e">
        <f>IF(K7577=0,#REF!,0)</f>
        <v>#REF!</v>
      </c>
    </row>
    <row r="7578" spans="1:12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6"/>
      <c r="L7578" s="456" t="e">
        <f>IF(K7578=0,#REF!,0)</f>
        <v>#REF!</v>
      </c>
    </row>
    <row r="7579" spans="1:12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6"/>
      <c r="L7579" s="456" t="e">
        <f>IF(K7579=0,#REF!,0)</f>
        <v>#REF!</v>
      </c>
    </row>
    <row r="7580" spans="1:12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6"/>
      <c r="L7580" s="456" t="e">
        <f>IF(K7580=0,#REF!,0)</f>
        <v>#REF!</v>
      </c>
    </row>
    <row r="7581" spans="1:12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6"/>
      <c r="L7581" s="456" t="e">
        <f>IF(K7581=0,#REF!,0)</f>
        <v>#REF!</v>
      </c>
    </row>
    <row r="7582" spans="1:12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6"/>
      <c r="L7582" s="456" t="e">
        <f>IF(K7582=0,#REF!,0)</f>
        <v>#REF!</v>
      </c>
    </row>
    <row r="7583" spans="1:12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6"/>
      <c r="L7583" s="456" t="e">
        <f>IF(K7583=0,#REF!,0)</f>
        <v>#REF!</v>
      </c>
    </row>
    <row r="7584" spans="1:12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6"/>
      <c r="L7584" s="456" t="e">
        <f>IF(K7584=0,#REF!,0)</f>
        <v>#REF!</v>
      </c>
    </row>
    <row r="7585" spans="1:12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6"/>
      <c r="L7585" s="456" t="e">
        <f>IF(K7585=0,#REF!,0)</f>
        <v>#REF!</v>
      </c>
    </row>
    <row r="7586" spans="1:12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6"/>
      <c r="L7586" s="456" t="e">
        <f>IF(K7586=0,#REF!,0)</f>
        <v>#REF!</v>
      </c>
    </row>
    <row r="7587" spans="1:12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6"/>
      <c r="L7587" s="456" t="e">
        <f>IF(K7587=0,#REF!,0)</f>
        <v>#REF!</v>
      </c>
    </row>
    <row r="7588" spans="1:12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6"/>
      <c r="L7588" s="456" t="e">
        <f>IF(K7588=0,#REF!,0)</f>
        <v>#REF!</v>
      </c>
    </row>
    <row r="7589" spans="1:12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6"/>
      <c r="L7589" s="456" t="e">
        <f>IF(K7589=0,#REF!,0)</f>
        <v>#REF!</v>
      </c>
    </row>
    <row r="7590" spans="1:12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6"/>
      <c r="L7590" s="456" t="e">
        <f>IF(K7590=0,#REF!,0)</f>
        <v>#REF!</v>
      </c>
    </row>
    <row r="7591" spans="1:12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6"/>
      <c r="L7591" s="456" t="e">
        <f>IF(K7591=0,#REF!,0)</f>
        <v>#REF!</v>
      </c>
    </row>
    <row r="7592" spans="1:12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6"/>
      <c r="L7592" s="456" t="e">
        <f>IF(K7592=0,#REF!,0)</f>
        <v>#REF!</v>
      </c>
    </row>
    <row r="7593" spans="1:12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6"/>
      <c r="L7593" s="456" t="e">
        <f>IF(K7593=0,#REF!,0)</f>
        <v>#REF!</v>
      </c>
    </row>
    <row r="7594" spans="1:12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6"/>
      <c r="L7594" s="456" t="e">
        <f>IF(K7594=0,#REF!,0)</f>
        <v>#REF!</v>
      </c>
    </row>
    <row r="7595" spans="1:12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6"/>
      <c r="L7595" s="456" t="e">
        <f>IF(K7595=0,#REF!,0)</f>
        <v>#REF!</v>
      </c>
    </row>
    <row r="7596" spans="1:12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6"/>
      <c r="L7596" s="456" t="e">
        <f>IF(K7596=0,#REF!,0)</f>
        <v>#REF!</v>
      </c>
    </row>
    <row r="7597" spans="1:12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6"/>
      <c r="L7597" s="456" t="e">
        <f>IF(K7597=0,#REF!,0)</f>
        <v>#REF!</v>
      </c>
    </row>
    <row r="7598" spans="1:12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6"/>
      <c r="L7598" s="456" t="e">
        <f>IF(K7598=0,#REF!,0)</f>
        <v>#REF!</v>
      </c>
    </row>
    <row r="7599" spans="1:12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6"/>
      <c r="L7599" s="456" t="e">
        <f>IF(K7599=0,#REF!,0)</f>
        <v>#REF!</v>
      </c>
    </row>
    <row r="7600" spans="1:12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6"/>
      <c r="L7600" s="456" t="e">
        <f>IF(K7600=0,#REF!,0)</f>
        <v>#REF!</v>
      </c>
    </row>
    <row r="7601" spans="1:12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6"/>
      <c r="L7601" s="456" t="e">
        <f>IF(K7601=0,#REF!,0)</f>
        <v>#REF!</v>
      </c>
    </row>
    <row r="7602" spans="1:12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6"/>
      <c r="L7602" s="456" t="e">
        <f>IF(K7602=0,#REF!,0)</f>
        <v>#REF!</v>
      </c>
    </row>
    <row r="7603" spans="1:12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6"/>
      <c r="L7603" s="456" t="e">
        <f>IF(K7603=0,#REF!,0)</f>
        <v>#REF!</v>
      </c>
    </row>
    <row r="7604" spans="1:12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6"/>
      <c r="L7604" s="456" t="e">
        <f>IF(K7604=0,#REF!,0)</f>
        <v>#REF!</v>
      </c>
    </row>
    <row r="7605" spans="1:12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6"/>
      <c r="L7605" s="456" t="e">
        <f>IF(K7605=0,#REF!,0)</f>
        <v>#REF!</v>
      </c>
    </row>
    <row r="7606" spans="1:12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6"/>
      <c r="L7606" s="456" t="e">
        <f>IF(K7606=0,#REF!,0)</f>
        <v>#REF!</v>
      </c>
    </row>
    <row r="7607" spans="1:12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6"/>
      <c r="L7607" s="456" t="e">
        <f>IF(K7607=0,#REF!,0)</f>
        <v>#REF!</v>
      </c>
    </row>
    <row r="7608" spans="1:12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6"/>
      <c r="L7608" s="456" t="e">
        <f>IF(K7608=0,#REF!,0)</f>
        <v>#REF!</v>
      </c>
    </row>
    <row r="7609" spans="1:12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6"/>
      <c r="L7609" s="456" t="e">
        <f>IF(K7609=0,#REF!,0)</f>
        <v>#REF!</v>
      </c>
    </row>
    <row r="7610" spans="1:12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6"/>
      <c r="L7610" s="456" t="e">
        <f>IF(K7610=0,#REF!,0)</f>
        <v>#REF!</v>
      </c>
    </row>
    <row r="7611" spans="1:12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6"/>
      <c r="L7611" s="456" t="e">
        <f>IF(K7611=0,#REF!,0)</f>
        <v>#REF!</v>
      </c>
    </row>
    <row r="7612" spans="1:12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6"/>
      <c r="L7612" s="456" t="e">
        <f>IF(K7612=0,#REF!,0)</f>
        <v>#REF!</v>
      </c>
    </row>
    <row r="7613" spans="1:12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6"/>
      <c r="L7613" s="456" t="e">
        <f>IF(K7613=0,#REF!,0)</f>
        <v>#REF!</v>
      </c>
    </row>
    <row r="7614" spans="1:12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6"/>
      <c r="L7614" s="456" t="e">
        <f>IF(K7614=0,#REF!,0)</f>
        <v>#REF!</v>
      </c>
    </row>
    <row r="7615" spans="1:12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6"/>
      <c r="L7615" s="456" t="e">
        <f>IF(K7615=0,#REF!,0)</f>
        <v>#REF!</v>
      </c>
    </row>
    <row r="7616" spans="1:12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6"/>
      <c r="L7616" s="456" t="e">
        <f>IF(K7616=0,#REF!,0)</f>
        <v>#REF!</v>
      </c>
    </row>
    <row r="7617" spans="1:12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6"/>
      <c r="L7617" s="456" t="e">
        <f>IF(K7617=0,#REF!,0)</f>
        <v>#REF!</v>
      </c>
    </row>
    <row r="7618" spans="1:12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6"/>
      <c r="L7618" s="456" t="e">
        <f>IF(K7618=0,#REF!,0)</f>
        <v>#REF!</v>
      </c>
    </row>
    <row r="7619" spans="1:12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6"/>
      <c r="L7619" s="456" t="e">
        <f>IF(K7619=0,#REF!,0)</f>
        <v>#REF!</v>
      </c>
    </row>
    <row r="7620" spans="1:12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6"/>
      <c r="L7620" s="456" t="e">
        <f>IF(K7620=0,#REF!,0)</f>
        <v>#REF!</v>
      </c>
    </row>
    <row r="7621" spans="1:12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6"/>
      <c r="L7621" s="456" t="e">
        <f>IF(K7621=0,#REF!,0)</f>
        <v>#REF!</v>
      </c>
    </row>
    <row r="7622" spans="1:12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6">
        <v>14643.180942731646</v>
      </c>
      <c r="L7622" s="456">
        <f>IF(K7622=0,#REF!,0)</f>
        <v>0</v>
      </c>
    </row>
    <row r="7623" spans="1:12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6">
        <v>11820.451514206552</v>
      </c>
      <c r="L7623" s="456">
        <f>IF(K7623=0,#REF!,0)</f>
        <v>0</v>
      </c>
    </row>
    <row r="7624" spans="1:12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6">
        <v>15056.852263863231</v>
      </c>
      <c r="L7624" s="456">
        <f>IF(K7624=0,#REF!,0)</f>
        <v>0</v>
      </c>
    </row>
    <row r="7625" spans="1:12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6">
        <v>2476.4870204200151</v>
      </c>
      <c r="L7625" s="456">
        <f>IF(K7625=0,#REF!,0)</f>
        <v>0</v>
      </c>
    </row>
    <row r="7626" spans="1:12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6"/>
      <c r="L7626" s="456" t="e">
        <f>IF(K7626=0,#REF!,0)</f>
        <v>#REF!</v>
      </c>
    </row>
    <row r="7627" spans="1:12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6"/>
      <c r="L7627" s="456" t="e">
        <f>IF(K7627=0,#REF!,0)</f>
        <v>#REF!</v>
      </c>
    </row>
    <row r="7628" spans="1:12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6"/>
      <c r="L7628" s="456" t="e">
        <f>IF(K7628=0,#REF!,0)</f>
        <v>#REF!</v>
      </c>
    </row>
    <row r="7629" spans="1:12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6"/>
      <c r="L7629" s="456" t="e">
        <f>IF(K7629=0,#REF!,0)</f>
        <v>#REF!</v>
      </c>
    </row>
    <row r="7630" spans="1:12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6"/>
      <c r="L7630" s="456" t="e">
        <f>IF(K7630=0,#REF!,0)</f>
        <v>#REF!</v>
      </c>
    </row>
    <row r="7631" spans="1:12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6"/>
      <c r="L7631" s="456" t="e">
        <f>IF(K7631=0,#REF!,0)</f>
        <v>#REF!</v>
      </c>
    </row>
    <row r="7632" spans="1:12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6"/>
      <c r="L7632" s="456" t="e">
        <f>IF(K7632=0,#REF!,0)</f>
        <v>#REF!</v>
      </c>
    </row>
    <row r="7633" spans="1:12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6"/>
      <c r="L7633" s="456" t="e">
        <f>IF(K7633=0,#REF!,0)</f>
        <v>#REF!</v>
      </c>
    </row>
    <row r="7634" spans="1:12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6"/>
      <c r="L7634" s="456" t="e">
        <f>IF(K7634=0,#REF!,0)</f>
        <v>#REF!</v>
      </c>
    </row>
    <row r="7635" spans="1:12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6"/>
      <c r="L7635" s="456" t="e">
        <f>IF(K7635=0,#REF!,0)</f>
        <v>#REF!</v>
      </c>
    </row>
    <row r="7636" spans="1:12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6"/>
      <c r="L7636" s="456" t="e">
        <f>IF(K7636=0,#REF!,0)</f>
        <v>#REF!</v>
      </c>
    </row>
    <row r="7637" spans="1:12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6"/>
      <c r="L7637" s="456" t="e">
        <f>IF(K7637=0,#REF!,0)</f>
        <v>#REF!</v>
      </c>
    </row>
    <row r="7638" spans="1:12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6"/>
      <c r="L7638" s="456" t="e">
        <f>IF(K7638=0,#REF!,0)</f>
        <v>#REF!</v>
      </c>
    </row>
    <row r="7639" spans="1:12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6"/>
      <c r="L7639" s="456" t="e">
        <f>IF(K7639=0,#REF!,0)</f>
        <v>#REF!</v>
      </c>
    </row>
    <row r="7640" spans="1:12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6"/>
      <c r="L7640" s="456" t="e">
        <f>IF(K7640=0,#REF!,0)</f>
        <v>#REF!</v>
      </c>
    </row>
    <row r="7641" spans="1:12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6"/>
      <c r="L7641" s="456" t="e">
        <f>IF(K7641=0,#REF!,0)</f>
        <v>#REF!</v>
      </c>
    </row>
    <row r="7642" spans="1:12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6"/>
      <c r="L7642" s="456" t="e">
        <f>IF(K7642=0,#REF!,0)</f>
        <v>#REF!</v>
      </c>
    </row>
    <row r="7643" spans="1:12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6"/>
      <c r="L7643" s="456" t="e">
        <f>IF(K7643=0,#REF!,0)</f>
        <v>#REF!</v>
      </c>
    </row>
    <row r="7644" spans="1:12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6"/>
      <c r="L7644" s="456" t="e">
        <f>IF(K7644=0,#REF!,0)</f>
        <v>#REF!</v>
      </c>
    </row>
    <row r="7645" spans="1:12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6"/>
      <c r="L7645" s="456" t="e">
        <f>IF(K7645=0,#REF!,0)</f>
        <v>#REF!</v>
      </c>
    </row>
    <row r="7646" spans="1:12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6"/>
      <c r="L7646" s="456" t="e">
        <f>IF(K7646=0,#REF!,0)</f>
        <v>#REF!</v>
      </c>
    </row>
    <row r="7647" spans="1:12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6"/>
      <c r="L7647" s="456" t="e">
        <f>IF(K7647=0,#REF!,0)</f>
        <v>#REF!</v>
      </c>
    </row>
    <row r="7648" spans="1:12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6"/>
      <c r="L7648" s="456" t="e">
        <f>IF(K7648=0,#REF!,0)</f>
        <v>#REF!</v>
      </c>
    </row>
    <row r="7649" spans="1:12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6"/>
      <c r="L7649" s="456" t="e">
        <f>IF(K7649=0,#REF!,0)</f>
        <v>#REF!</v>
      </c>
    </row>
    <row r="7650" spans="1:12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6"/>
      <c r="L7650" s="456" t="e">
        <f>IF(K7650=0,#REF!,0)</f>
        <v>#REF!</v>
      </c>
    </row>
    <row r="7651" spans="1:12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6"/>
      <c r="L7651" s="456" t="e">
        <f>IF(K7651=0,#REF!,0)</f>
        <v>#REF!</v>
      </c>
    </row>
    <row r="7652" spans="1:12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6"/>
      <c r="L7652" s="456" t="e">
        <f>IF(K7652=0,#REF!,0)</f>
        <v>#REF!</v>
      </c>
    </row>
    <row r="7653" spans="1:12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6"/>
      <c r="L7653" s="456" t="e">
        <f>IF(K7653=0,#REF!,0)</f>
        <v>#REF!</v>
      </c>
    </row>
    <row r="7654" spans="1:12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6"/>
      <c r="L7654" s="456" t="e">
        <f>IF(K7654=0,#REF!,0)</f>
        <v>#REF!</v>
      </c>
    </row>
    <row r="7655" spans="1:12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6"/>
      <c r="L7655" s="456" t="e">
        <f>IF(K7655=0,#REF!,0)</f>
        <v>#REF!</v>
      </c>
    </row>
    <row r="7656" spans="1:12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6"/>
      <c r="L7656" s="456" t="e">
        <f>IF(K7656=0,#REF!,0)</f>
        <v>#REF!</v>
      </c>
    </row>
    <row r="7657" spans="1:12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6"/>
      <c r="L7657" s="456" t="e">
        <f>IF(K7657=0,#REF!,0)</f>
        <v>#REF!</v>
      </c>
    </row>
    <row r="7658" spans="1:12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6"/>
      <c r="L7658" s="456" t="e">
        <f>IF(K7658=0,#REF!,0)</f>
        <v>#REF!</v>
      </c>
    </row>
    <row r="7659" spans="1:12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6"/>
      <c r="L7659" s="456" t="e">
        <f>IF(K7659=0,#REF!,0)</f>
        <v>#REF!</v>
      </c>
    </row>
    <row r="7660" spans="1:12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6"/>
      <c r="L7660" s="456" t="e">
        <f>IF(K7660=0,#REF!,0)</f>
        <v>#REF!</v>
      </c>
    </row>
    <row r="7661" spans="1:12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6"/>
      <c r="L7661" s="456" t="e">
        <f>IF(K7661=0,#REF!,0)</f>
        <v>#REF!</v>
      </c>
    </row>
    <row r="7662" spans="1:12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6"/>
      <c r="L7662" s="456" t="e">
        <f>IF(K7662=0,#REF!,0)</f>
        <v>#REF!</v>
      </c>
    </row>
    <row r="7663" spans="1:12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6"/>
      <c r="L7663" s="456" t="e">
        <f>IF(K7663=0,#REF!,0)</f>
        <v>#REF!</v>
      </c>
    </row>
    <row r="7664" spans="1:12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6"/>
      <c r="L7664" s="456" t="e">
        <f>IF(K7664=0,#REF!,0)</f>
        <v>#REF!</v>
      </c>
    </row>
    <row r="7665" spans="1:12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6"/>
      <c r="L7665" s="456" t="e">
        <f>IF(K7665=0,#REF!,0)</f>
        <v>#REF!</v>
      </c>
    </row>
    <row r="7666" spans="1:12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6"/>
      <c r="L7666" s="456" t="e">
        <f>IF(K7666=0,#REF!,0)</f>
        <v>#REF!</v>
      </c>
    </row>
    <row r="7667" spans="1:12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6"/>
      <c r="L7667" s="456" t="e">
        <f>IF(K7667=0,#REF!,0)</f>
        <v>#REF!</v>
      </c>
    </row>
    <row r="7668" spans="1:12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6"/>
      <c r="L7668" s="456" t="e">
        <f>IF(K7668=0,#REF!,0)</f>
        <v>#REF!</v>
      </c>
    </row>
    <row r="7669" spans="1:12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6"/>
      <c r="L7669" s="456" t="e">
        <f>IF(K7669=0,#REF!,0)</f>
        <v>#REF!</v>
      </c>
    </row>
    <row r="7670" spans="1:12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6">
        <v>7402.6623299606481</v>
      </c>
      <c r="L7670" s="456">
        <f>IF(K7670=0,#REF!,0)</f>
        <v>0</v>
      </c>
    </row>
    <row r="7671" spans="1:12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6"/>
      <c r="L7671" s="456" t="e">
        <f>IF(K7671=0,#REF!,0)</f>
        <v>#REF!</v>
      </c>
    </row>
    <row r="7672" spans="1:12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6">
        <v>11753.866120559402</v>
      </c>
      <c r="L7672" s="456">
        <f>IF(K7672=0,#REF!,0)</f>
        <v>0</v>
      </c>
    </row>
    <row r="7673" spans="1:12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6"/>
      <c r="L7673" s="456" t="e">
        <f>IF(K7673=0,#REF!,0)</f>
        <v>#REF!</v>
      </c>
    </row>
    <row r="7674" spans="1:12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6"/>
      <c r="L7674" s="456" t="e">
        <f>IF(K7674=0,#REF!,0)</f>
        <v>#REF!</v>
      </c>
    </row>
    <row r="7675" spans="1:12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6"/>
      <c r="L7675" s="456" t="e">
        <f>IF(K7675=0,#REF!,0)</f>
        <v>#REF!</v>
      </c>
    </row>
    <row r="7676" spans="1:12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6"/>
      <c r="L7676" s="456" t="e">
        <f>IF(K7676=0,#REF!,0)</f>
        <v>#REF!</v>
      </c>
    </row>
    <row r="7677" spans="1:12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6"/>
      <c r="L7677" s="456" t="e">
        <f>IF(K7677=0,#REF!,0)</f>
        <v>#REF!</v>
      </c>
    </row>
    <row r="7678" spans="1:12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6"/>
      <c r="L7678" s="456" t="e">
        <f>IF(K7678=0,#REF!,0)</f>
        <v>#REF!</v>
      </c>
    </row>
    <row r="7679" spans="1:12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6"/>
      <c r="L7679" s="456" t="e">
        <f>IF(K7679=0,#REF!,0)</f>
        <v>#REF!</v>
      </c>
    </row>
    <row r="7680" spans="1:12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6"/>
      <c r="L7680" s="456" t="e">
        <f>IF(K7680=0,#REF!,0)</f>
        <v>#REF!</v>
      </c>
    </row>
    <row r="7681" spans="1:12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6"/>
      <c r="L7681" s="456" t="e">
        <f>IF(K7681=0,#REF!,0)</f>
        <v>#REF!</v>
      </c>
    </row>
    <row r="7682" spans="1:12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6"/>
      <c r="L7682" s="456" t="e">
        <f>IF(K7682=0,#REF!,0)</f>
        <v>#REF!</v>
      </c>
    </row>
    <row r="7683" spans="1:12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6"/>
      <c r="L7683" s="456" t="e">
        <f>IF(K7683=0,#REF!,0)</f>
        <v>#REF!</v>
      </c>
    </row>
    <row r="7684" spans="1:12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6"/>
      <c r="L7684" s="456" t="e">
        <f>IF(K7684=0,#REF!,0)</f>
        <v>#REF!</v>
      </c>
    </row>
    <row r="7685" spans="1:12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6"/>
      <c r="L7685" s="456" t="e">
        <f>IF(K7685=0,#REF!,0)</f>
        <v>#REF!</v>
      </c>
    </row>
    <row r="7686" spans="1:12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6"/>
      <c r="L7686" s="456" t="e">
        <f>IF(K7686=0,#REF!,0)</f>
        <v>#REF!</v>
      </c>
    </row>
    <row r="7687" spans="1:12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6"/>
      <c r="L7687" s="456" t="e">
        <f>IF(K7687=0,#REF!,0)</f>
        <v>#REF!</v>
      </c>
    </row>
    <row r="7688" spans="1:12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6"/>
      <c r="L7688" s="456" t="e">
        <f>IF(K7688=0,#REF!,0)</f>
        <v>#REF!</v>
      </c>
    </row>
    <row r="7689" spans="1:12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6"/>
      <c r="L7689" s="456" t="e">
        <f>IF(K7689=0,#REF!,0)</f>
        <v>#REF!</v>
      </c>
    </row>
    <row r="7690" spans="1:12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6"/>
      <c r="L7690" s="456" t="e">
        <f>IF(K7690=0,#REF!,0)</f>
        <v>#REF!</v>
      </c>
    </row>
    <row r="7691" spans="1:12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6"/>
      <c r="L7691" s="456" t="e">
        <f>IF(K7691=0,#REF!,0)</f>
        <v>#REF!</v>
      </c>
    </row>
    <row r="7692" spans="1:12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6"/>
      <c r="L7692" s="456" t="e">
        <f>IF(K7692=0,#REF!,0)</f>
        <v>#REF!</v>
      </c>
    </row>
    <row r="7693" spans="1:12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6"/>
      <c r="L7693" s="456" t="e">
        <f>IF(K7693=0,#REF!,0)</f>
        <v>#REF!</v>
      </c>
    </row>
    <row r="7694" spans="1:12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6"/>
      <c r="L7694" s="456" t="e">
        <f>IF(K7694=0,#REF!,0)</f>
        <v>#REF!</v>
      </c>
    </row>
    <row r="7695" spans="1:12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6"/>
      <c r="L7695" s="456" t="e">
        <f>IF(K7695=0,#REF!,0)</f>
        <v>#REF!</v>
      </c>
    </row>
    <row r="7696" spans="1:12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6"/>
      <c r="L7696" s="456" t="e">
        <f>IF(K7696=0,#REF!,0)</f>
        <v>#REF!</v>
      </c>
    </row>
    <row r="7697" spans="1:12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6"/>
      <c r="L7697" s="456" t="e">
        <f>IF(K7697=0,#REF!,0)</f>
        <v>#REF!</v>
      </c>
    </row>
    <row r="7698" spans="1:12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6"/>
      <c r="L7698" s="456" t="e">
        <f>IF(K7698=0,#REF!,0)</f>
        <v>#REF!</v>
      </c>
    </row>
    <row r="7699" spans="1:12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6"/>
      <c r="L7699" s="456" t="e">
        <f>IF(K7699=0,#REF!,0)</f>
        <v>#REF!</v>
      </c>
    </row>
    <row r="7700" spans="1:12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6"/>
      <c r="L7700" s="456" t="e">
        <f>IF(K7700=0,#REF!,0)</f>
        <v>#REF!</v>
      </c>
    </row>
    <row r="7701" spans="1:12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6"/>
      <c r="L7701" s="456" t="e">
        <f>IF(K7701=0,#REF!,0)</f>
        <v>#REF!</v>
      </c>
    </row>
    <row r="7702" spans="1:12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6"/>
      <c r="L7702" s="456" t="e">
        <f>IF(K7702=0,#REF!,0)</f>
        <v>#REF!</v>
      </c>
    </row>
    <row r="7703" spans="1:12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6"/>
      <c r="L7703" s="456" t="e">
        <f>IF(K7703=0,#REF!,0)</f>
        <v>#REF!</v>
      </c>
    </row>
    <row r="7704" spans="1:12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6"/>
      <c r="L7704" s="456" t="e">
        <f>IF(K7704=0,#REF!,0)</f>
        <v>#REF!</v>
      </c>
    </row>
    <row r="7705" spans="1:12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6"/>
      <c r="L7705" s="456" t="e">
        <f>IF(K7705=0,#REF!,0)</f>
        <v>#REF!</v>
      </c>
    </row>
    <row r="7706" spans="1:12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6"/>
      <c r="L7706" s="456" t="e">
        <f>IF(K7706=0,#REF!,0)</f>
        <v>#REF!</v>
      </c>
    </row>
    <row r="7707" spans="1:12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6"/>
      <c r="L7707" s="456" t="e">
        <f>IF(K7707=0,#REF!,0)</f>
        <v>#REF!</v>
      </c>
    </row>
    <row r="7708" spans="1:12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6"/>
      <c r="L7708" s="456" t="e">
        <f>IF(K7708=0,#REF!,0)</f>
        <v>#REF!</v>
      </c>
    </row>
    <row r="7709" spans="1:12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6"/>
      <c r="L7709" s="456" t="e">
        <f>IF(K7709=0,#REF!,0)</f>
        <v>#REF!</v>
      </c>
    </row>
    <row r="7710" spans="1:12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6"/>
      <c r="L7710" s="456" t="e">
        <f>IF(K7710=0,#REF!,0)</f>
        <v>#REF!</v>
      </c>
    </row>
    <row r="7711" spans="1:12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6"/>
      <c r="L7711" s="456" t="e">
        <f>IF(K7711=0,#REF!,0)</f>
        <v>#REF!</v>
      </c>
    </row>
    <row r="7712" spans="1:12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6"/>
      <c r="L7712" s="456" t="e">
        <f>IF(K7712=0,#REF!,0)</f>
        <v>#REF!</v>
      </c>
    </row>
    <row r="7713" spans="1:12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6"/>
      <c r="L7713" s="456" t="e">
        <f>IF(K7713=0,#REF!,0)</f>
        <v>#REF!</v>
      </c>
    </row>
    <row r="7714" spans="1:12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6"/>
      <c r="L7714" s="456" t="e">
        <f>IF(K7714=0,#REF!,0)</f>
        <v>#REF!</v>
      </c>
    </row>
    <row r="7715" spans="1:12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6"/>
      <c r="L7715" s="456" t="e">
        <f>IF(K7715=0,#REF!,0)</f>
        <v>#REF!</v>
      </c>
    </row>
    <row r="7716" spans="1:12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6"/>
      <c r="L7716" s="456" t="e">
        <f>IF(K7716=0,#REF!,0)</f>
        <v>#REF!</v>
      </c>
    </row>
    <row r="7717" spans="1:12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6">
        <v>3067.6028024549441</v>
      </c>
      <c r="L7717" s="456">
        <f>IF(K7717=0,#REF!,0)</f>
        <v>0</v>
      </c>
    </row>
    <row r="7718" spans="1:12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6">
        <v>18527.626234717893</v>
      </c>
      <c r="L7718" s="456">
        <f>IF(K7718=0,#REF!,0)</f>
        <v>0</v>
      </c>
    </row>
    <row r="7719" spans="1:12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6">
        <v>2696.1008422566765</v>
      </c>
      <c r="L7719" s="456">
        <f>IF(K7719=0,#REF!,0)</f>
        <v>0</v>
      </c>
    </row>
    <row r="7720" spans="1:12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6">
        <v>20108.009663016954</v>
      </c>
      <c r="L7720" s="456">
        <f>IF(K7720=0,#REF!,0)</f>
        <v>0</v>
      </c>
    </row>
    <row r="7721" spans="1:12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6">
        <v>2509.103003244194</v>
      </c>
      <c r="L7721" s="456">
        <f>IF(K7721=0,#REF!,0)</f>
        <v>0</v>
      </c>
    </row>
    <row r="7722" spans="1:12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6"/>
      <c r="L7722" s="456" t="e">
        <f>IF(K7722=0,#REF!,0)</f>
        <v>#REF!</v>
      </c>
    </row>
    <row r="7723" spans="1:12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6"/>
      <c r="L7723" s="456" t="e">
        <f>IF(K7723=0,#REF!,0)</f>
        <v>#REF!</v>
      </c>
    </row>
    <row r="7724" spans="1:12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6"/>
      <c r="L7724" s="456" t="e">
        <f>IF(K7724=0,#REF!,0)</f>
        <v>#REF!</v>
      </c>
    </row>
    <row r="7725" spans="1:12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6"/>
      <c r="L7725" s="456" t="e">
        <f>IF(K7725=0,#REF!,0)</f>
        <v>#REF!</v>
      </c>
    </row>
    <row r="7726" spans="1:12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6"/>
      <c r="L7726" s="456" t="e">
        <f>IF(K7726=0,#REF!,0)</f>
        <v>#REF!</v>
      </c>
    </row>
    <row r="7727" spans="1:12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6"/>
      <c r="L7727" s="456" t="e">
        <f>IF(K7727=0,#REF!,0)</f>
        <v>#REF!</v>
      </c>
    </row>
    <row r="7728" spans="1:12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6"/>
      <c r="L7728" s="456" t="e">
        <f>IF(K7728=0,#REF!,0)</f>
        <v>#REF!</v>
      </c>
    </row>
    <row r="7729" spans="1:12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6"/>
      <c r="L7729" s="456" t="e">
        <f>IF(K7729=0,#REF!,0)</f>
        <v>#REF!</v>
      </c>
    </row>
    <row r="7730" spans="1:12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6"/>
      <c r="L7730" s="456" t="e">
        <f>IF(K7730=0,#REF!,0)</f>
        <v>#REF!</v>
      </c>
    </row>
    <row r="7731" spans="1:12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6"/>
      <c r="L7731" s="456" t="e">
        <f>IF(K7731=0,#REF!,0)</f>
        <v>#REF!</v>
      </c>
    </row>
    <row r="7732" spans="1:12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6"/>
      <c r="L7732" s="456" t="e">
        <f>IF(K7732=0,#REF!,0)</f>
        <v>#REF!</v>
      </c>
    </row>
    <row r="7733" spans="1:12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6"/>
      <c r="L7733" s="456" t="e">
        <f>IF(K7733=0,#REF!,0)</f>
        <v>#REF!</v>
      </c>
    </row>
    <row r="7734" spans="1:12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6"/>
      <c r="L7734" s="456" t="e">
        <f>IF(K7734=0,#REF!,0)</f>
        <v>#REF!</v>
      </c>
    </row>
    <row r="7735" spans="1:12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6"/>
      <c r="L7735" s="456" t="e">
        <f>IF(K7735=0,#REF!,0)</f>
        <v>#REF!</v>
      </c>
    </row>
    <row r="7736" spans="1:12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6"/>
      <c r="L7736" s="456" t="e">
        <f>IF(K7736=0,#REF!,0)</f>
        <v>#REF!</v>
      </c>
    </row>
    <row r="7737" spans="1:12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6"/>
      <c r="L7737" s="456" t="e">
        <f>IF(K7737=0,#REF!,0)</f>
        <v>#REF!</v>
      </c>
    </row>
    <row r="7738" spans="1:12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6"/>
      <c r="L7738" s="456" t="e">
        <f>IF(K7738=0,#REF!,0)</f>
        <v>#REF!</v>
      </c>
    </row>
    <row r="7739" spans="1:12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6"/>
      <c r="L7739" s="456" t="e">
        <f>IF(K7739=0,#REF!,0)</f>
        <v>#REF!</v>
      </c>
    </row>
    <row r="7740" spans="1:12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6"/>
      <c r="L7740" s="456" t="e">
        <f>IF(K7740=0,#REF!,0)</f>
        <v>#REF!</v>
      </c>
    </row>
    <row r="7741" spans="1:12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6">
        <v>13956.879472156596</v>
      </c>
      <c r="L7741" s="456">
        <f>IF(K7741=0,#REF!,0)</f>
        <v>0</v>
      </c>
    </row>
    <row r="7742" spans="1:12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6">
        <v>26615.970222665444</v>
      </c>
      <c r="L7742" s="456">
        <f>IF(K7742=0,#REF!,0)</f>
        <v>0</v>
      </c>
    </row>
    <row r="7743" spans="1:12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6">
        <v>2211.3670798100802</v>
      </c>
      <c r="L7743" s="456">
        <f>IF(K7743=0,#REF!,0)</f>
        <v>0</v>
      </c>
    </row>
    <row r="7744" spans="1:12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6">
        <v>18848.110385329663</v>
      </c>
      <c r="L7744" s="456">
        <f>IF(K7744=0,#REF!,0)</f>
        <v>0</v>
      </c>
    </row>
    <row r="7745" spans="1:12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6"/>
      <c r="L7745" s="456" t="e">
        <f>IF(K7745=0,#REF!,0)</f>
        <v>#REF!</v>
      </c>
    </row>
    <row r="7746" spans="1:12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6"/>
      <c r="L7746" s="456" t="e">
        <f>IF(K7746=0,#REF!,0)</f>
        <v>#REF!</v>
      </c>
    </row>
    <row r="7747" spans="1:12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6"/>
      <c r="L7747" s="456" t="e">
        <f>IF(K7747=0,#REF!,0)</f>
        <v>#REF!</v>
      </c>
    </row>
    <row r="7748" spans="1:12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6"/>
      <c r="L7748" s="456" t="e">
        <f>IF(K7748=0,#REF!,0)</f>
        <v>#REF!</v>
      </c>
    </row>
    <row r="7749" spans="1:12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6"/>
      <c r="L7749" s="456" t="e">
        <f>IF(K7749=0,#REF!,0)</f>
        <v>#REF!</v>
      </c>
    </row>
    <row r="7750" spans="1:12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6"/>
      <c r="L7750" s="456" t="e">
        <f>IF(K7750=0,#REF!,0)</f>
        <v>#REF!</v>
      </c>
    </row>
    <row r="7751" spans="1:12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6"/>
      <c r="L7751" s="456" t="e">
        <f>IF(K7751=0,#REF!,0)</f>
        <v>#REF!</v>
      </c>
    </row>
    <row r="7752" spans="1:12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6"/>
      <c r="L7752" s="456" t="e">
        <f>IF(K7752=0,#REF!,0)</f>
        <v>#REF!</v>
      </c>
    </row>
    <row r="7753" spans="1:12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6"/>
      <c r="L7753" s="456" t="e">
        <f>IF(K7753=0,#REF!,0)</f>
        <v>#REF!</v>
      </c>
    </row>
    <row r="7754" spans="1:12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6"/>
      <c r="L7754" s="456" t="e">
        <f>IF(K7754=0,#REF!,0)</f>
        <v>#REF!</v>
      </c>
    </row>
    <row r="7755" spans="1:12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6"/>
      <c r="L7755" s="456" t="e">
        <f>IF(K7755=0,#REF!,0)</f>
        <v>#REF!</v>
      </c>
    </row>
    <row r="7756" spans="1:12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6"/>
      <c r="L7756" s="456" t="e">
        <f>IF(K7756=0,#REF!,0)</f>
        <v>#REF!</v>
      </c>
    </row>
    <row r="7757" spans="1:12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6"/>
      <c r="L7757" s="456" t="e">
        <f>IF(K7757=0,#REF!,0)</f>
        <v>#REF!</v>
      </c>
    </row>
    <row r="7758" spans="1:12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6"/>
      <c r="L7758" s="456" t="e">
        <f>IF(K7758=0,#REF!,0)</f>
        <v>#REF!</v>
      </c>
    </row>
    <row r="7759" spans="1:12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6"/>
      <c r="L7759" s="456" t="e">
        <f>IF(K7759=0,#REF!,0)</f>
        <v>#REF!</v>
      </c>
    </row>
    <row r="7760" spans="1:12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6"/>
      <c r="L7760" s="456" t="e">
        <f>IF(K7760=0,#REF!,0)</f>
        <v>#REF!</v>
      </c>
    </row>
    <row r="7761" spans="1:12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6"/>
      <c r="L7761" s="456" t="e">
        <f>IF(K7761=0,#REF!,0)</f>
        <v>#REF!</v>
      </c>
    </row>
    <row r="7762" spans="1:12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6"/>
      <c r="L7762" s="456" t="e">
        <f>IF(K7762=0,#REF!,0)</f>
        <v>#REF!</v>
      </c>
    </row>
    <row r="7763" spans="1:12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6"/>
      <c r="L7763" s="456" t="e">
        <f>IF(K7763=0,#REF!,0)</f>
        <v>#REF!</v>
      </c>
    </row>
    <row r="7764" spans="1:12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6"/>
      <c r="L7764" s="456" t="e">
        <f>IF(K7764=0,#REF!,0)</f>
        <v>#REF!</v>
      </c>
    </row>
    <row r="7765" spans="1:12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6"/>
      <c r="L7765" s="456" t="e">
        <f>IF(K7765=0,#REF!,0)</f>
        <v>#REF!</v>
      </c>
    </row>
    <row r="7766" spans="1:12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6"/>
      <c r="L7766" s="456" t="e">
        <f>IF(K7766=0,#REF!,0)</f>
        <v>#REF!</v>
      </c>
    </row>
    <row r="7767" spans="1:12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6"/>
      <c r="L7767" s="456" t="e">
        <f>IF(K7767=0,#REF!,0)</f>
        <v>#REF!</v>
      </c>
    </row>
    <row r="7768" spans="1:12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6"/>
      <c r="L7768" s="456" t="e">
        <f>IF(K7768=0,#REF!,0)</f>
        <v>#REF!</v>
      </c>
    </row>
    <row r="7769" spans="1:12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6"/>
      <c r="L7769" s="456" t="e">
        <f>IF(K7769=0,#REF!,0)</f>
        <v>#REF!</v>
      </c>
    </row>
    <row r="7770" spans="1:12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6"/>
      <c r="L7770" s="456" t="e">
        <f>IF(K7770=0,#REF!,0)</f>
        <v>#REF!</v>
      </c>
    </row>
    <row r="7771" spans="1:12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6"/>
      <c r="L7771" s="456" t="e">
        <f>IF(K7771=0,#REF!,0)</f>
        <v>#REF!</v>
      </c>
    </row>
    <row r="7772" spans="1:12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6"/>
      <c r="L7772" s="456" t="e">
        <f>IF(K7772=0,#REF!,0)</f>
        <v>#REF!</v>
      </c>
    </row>
    <row r="7773" spans="1:12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6"/>
      <c r="L7773" s="456" t="e">
        <f>IF(K7773=0,#REF!,0)</f>
        <v>#REF!</v>
      </c>
    </row>
    <row r="7774" spans="1:12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6"/>
      <c r="L7774" s="456" t="e">
        <f>IF(K7774=0,#REF!,0)</f>
        <v>#REF!</v>
      </c>
    </row>
    <row r="7775" spans="1:12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6"/>
      <c r="L7775" s="456" t="e">
        <f>IF(K7775=0,#REF!,0)</f>
        <v>#REF!</v>
      </c>
    </row>
    <row r="7776" spans="1:12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6"/>
      <c r="L7776" s="456" t="e">
        <f>IF(K7776=0,#REF!,0)</f>
        <v>#REF!</v>
      </c>
    </row>
    <row r="7777" spans="1:12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6"/>
      <c r="L7777" s="456" t="e">
        <f>IF(K7777=0,#REF!,0)</f>
        <v>#REF!</v>
      </c>
    </row>
    <row r="7778" spans="1:12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6"/>
      <c r="L7778" s="456" t="e">
        <f>IF(K7778=0,#REF!,0)</f>
        <v>#REF!</v>
      </c>
    </row>
    <row r="7779" spans="1:12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6"/>
      <c r="L7779" s="456" t="e">
        <f>IF(K7779=0,#REF!,0)</f>
        <v>#REF!</v>
      </c>
    </row>
    <row r="7780" spans="1:12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6"/>
      <c r="L7780" s="456" t="e">
        <f>IF(K7780=0,#REF!,0)</f>
        <v>#REF!</v>
      </c>
    </row>
    <row r="7781" spans="1:12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6"/>
      <c r="L7781" s="456" t="e">
        <f>IF(K7781=0,#REF!,0)</f>
        <v>#REF!</v>
      </c>
    </row>
    <row r="7782" spans="1:12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6"/>
      <c r="L7782" s="456" t="e">
        <f>IF(K7782=0,#REF!,0)</f>
        <v>#REF!</v>
      </c>
    </row>
    <row r="7783" spans="1:12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6"/>
      <c r="L7783" s="456" t="e">
        <f>IF(K7783=0,#REF!,0)</f>
        <v>#REF!</v>
      </c>
    </row>
    <row r="7784" spans="1:12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6"/>
      <c r="L7784" s="456" t="e">
        <f>IF(K7784=0,#REF!,0)</f>
        <v>#REF!</v>
      </c>
    </row>
    <row r="7785" spans="1:12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6"/>
      <c r="L7785" s="456" t="e">
        <f>IF(K7785=0,#REF!,0)</f>
        <v>#REF!</v>
      </c>
    </row>
    <row r="7786" spans="1:12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6"/>
      <c r="L7786" s="456" t="e">
        <f>IF(K7786=0,#REF!,0)</f>
        <v>#REF!</v>
      </c>
    </row>
    <row r="7787" spans="1:12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6"/>
      <c r="L7787" s="456" t="e">
        <f>IF(K7787=0,#REF!,0)</f>
        <v>#REF!</v>
      </c>
    </row>
    <row r="7788" spans="1:12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6"/>
      <c r="L7788" s="456" t="e">
        <f>IF(K7788=0,#REF!,0)</f>
        <v>#REF!</v>
      </c>
    </row>
    <row r="7789" spans="1:12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6"/>
      <c r="L7789" s="456" t="e">
        <f>IF(K7789=0,#REF!,0)</f>
        <v>#REF!</v>
      </c>
    </row>
    <row r="7790" spans="1:12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6"/>
      <c r="L7790" s="456" t="e">
        <f>IF(K7790=0,#REF!,0)</f>
        <v>#REF!</v>
      </c>
    </row>
    <row r="7791" spans="1:12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6"/>
      <c r="L7791" s="456" t="e">
        <f>IF(K7791=0,#REF!,0)</f>
        <v>#REF!</v>
      </c>
    </row>
    <row r="7792" spans="1:12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6"/>
      <c r="L7792" s="456" t="e">
        <f>IF(K7792=0,#REF!,0)</f>
        <v>#REF!</v>
      </c>
    </row>
    <row r="7793" spans="1:12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6"/>
      <c r="L7793" s="456" t="e">
        <f>IF(K7793=0,#REF!,0)</f>
        <v>#REF!</v>
      </c>
    </row>
    <row r="7794" spans="1:12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6"/>
      <c r="L7794" s="456" t="e">
        <f>IF(K7794=0,#REF!,0)</f>
        <v>#REF!</v>
      </c>
    </row>
    <row r="7795" spans="1:12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6"/>
      <c r="L7795" s="456" t="e">
        <f>IF(K7795=0,#REF!,0)</f>
        <v>#REF!</v>
      </c>
    </row>
    <row r="7796" spans="1:12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6"/>
      <c r="L7796" s="456" t="e">
        <f>IF(K7796=0,#REF!,0)</f>
        <v>#REF!</v>
      </c>
    </row>
    <row r="7797" spans="1:12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6"/>
      <c r="L7797" s="456" t="e">
        <f>IF(K7797=0,#REF!,0)</f>
        <v>#REF!</v>
      </c>
    </row>
    <row r="7798" spans="1:12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6"/>
      <c r="L7798" s="456" t="e">
        <f>IF(K7798=0,#REF!,0)</f>
        <v>#REF!</v>
      </c>
    </row>
    <row r="7799" spans="1:12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6"/>
      <c r="L7799" s="456" t="e">
        <f>IF(K7799=0,#REF!,0)</f>
        <v>#REF!</v>
      </c>
    </row>
    <row r="7800" spans="1:12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6"/>
      <c r="L7800" s="456" t="e">
        <f>IF(K7800=0,#REF!,0)</f>
        <v>#REF!</v>
      </c>
    </row>
    <row r="7801" spans="1:12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6"/>
      <c r="L7801" s="456" t="e">
        <f>IF(K7801=0,#REF!,0)</f>
        <v>#REF!</v>
      </c>
    </row>
    <row r="7802" spans="1:12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6"/>
      <c r="L7802" s="456" t="e">
        <f>IF(K7802=0,#REF!,0)</f>
        <v>#REF!</v>
      </c>
    </row>
    <row r="7803" spans="1:12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6"/>
      <c r="L7803" s="456" t="e">
        <f>IF(K7803=0,#REF!,0)</f>
        <v>#REF!</v>
      </c>
    </row>
    <row r="7804" spans="1:12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6"/>
      <c r="L7804" s="456" t="e">
        <f>IF(K7804=0,#REF!,0)</f>
        <v>#REF!</v>
      </c>
    </row>
    <row r="7805" spans="1:12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6"/>
      <c r="L7805" s="456" t="e">
        <f>IF(K7805=0,#REF!,0)</f>
        <v>#REF!</v>
      </c>
    </row>
    <row r="7806" spans="1:12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6"/>
      <c r="L7806" s="456" t="e">
        <f>IF(K7806=0,#REF!,0)</f>
        <v>#REF!</v>
      </c>
    </row>
    <row r="7807" spans="1:12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6"/>
      <c r="L7807" s="456" t="e">
        <f>IF(K7807=0,#REF!,0)</f>
        <v>#REF!</v>
      </c>
    </row>
    <row r="7808" spans="1:12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6"/>
      <c r="L7808" s="456" t="e">
        <f>IF(K7808=0,#REF!,0)</f>
        <v>#REF!</v>
      </c>
    </row>
    <row r="7809" spans="1:12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6"/>
      <c r="L7809" s="456" t="e">
        <f>IF(K7809=0,#REF!,0)</f>
        <v>#REF!</v>
      </c>
    </row>
    <row r="7810" spans="1:12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6"/>
      <c r="L7810" s="456" t="e">
        <f>IF(K7810=0,#REF!,0)</f>
        <v>#REF!</v>
      </c>
    </row>
    <row r="7811" spans="1:12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6"/>
      <c r="L7811" s="456" t="e">
        <f>IF(K7811=0,#REF!,0)</f>
        <v>#REF!</v>
      </c>
    </row>
    <row r="7812" spans="1:12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6"/>
      <c r="L7812" s="456" t="e">
        <f>IF(K7812=0,#REF!,0)</f>
        <v>#REF!</v>
      </c>
    </row>
    <row r="7813" spans="1:12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6"/>
      <c r="L7813" s="456" t="e">
        <f>IF(K7813=0,#REF!,0)</f>
        <v>#REF!</v>
      </c>
    </row>
    <row r="7814" spans="1:12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6"/>
      <c r="L7814" s="456" t="e">
        <f>IF(K7814=0,#REF!,0)</f>
        <v>#REF!</v>
      </c>
    </row>
    <row r="7815" spans="1:12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6"/>
      <c r="L7815" s="456" t="e">
        <f>IF(K7815=0,#REF!,0)</f>
        <v>#REF!</v>
      </c>
    </row>
    <row r="7816" spans="1:12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6"/>
      <c r="L7816" s="456" t="e">
        <f>IF(K7816=0,#REF!,0)</f>
        <v>#REF!</v>
      </c>
    </row>
    <row r="7817" spans="1:12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6"/>
      <c r="L7817" s="456" t="e">
        <f>IF(K7817=0,#REF!,0)</f>
        <v>#REF!</v>
      </c>
    </row>
    <row r="7818" spans="1:12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6"/>
      <c r="L7818" s="456" t="e">
        <f>IF(K7818=0,#REF!,0)</f>
        <v>#REF!</v>
      </c>
    </row>
    <row r="7819" spans="1:12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6"/>
      <c r="L7819" s="456" t="e">
        <f>IF(K7819=0,#REF!,0)</f>
        <v>#REF!</v>
      </c>
    </row>
    <row r="7820" spans="1:12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6"/>
      <c r="L7820" s="456" t="e">
        <f>IF(K7820=0,#REF!,0)</f>
        <v>#REF!</v>
      </c>
    </row>
    <row r="7821" spans="1:12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6"/>
      <c r="L7821" s="456" t="e">
        <f>IF(K7821=0,#REF!,0)</f>
        <v>#REF!</v>
      </c>
    </row>
    <row r="7822" spans="1:12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6"/>
      <c r="L7822" s="456" t="e">
        <f>IF(K7822=0,#REF!,0)</f>
        <v>#REF!</v>
      </c>
    </row>
    <row r="7823" spans="1:12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6"/>
      <c r="L7823" s="456" t="e">
        <f>IF(K7823=0,#REF!,0)</f>
        <v>#REF!</v>
      </c>
    </row>
    <row r="7824" spans="1:12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6"/>
      <c r="L7824" s="456" t="e">
        <f>IF(K7824=0,#REF!,0)</f>
        <v>#REF!</v>
      </c>
    </row>
    <row r="7825" spans="1:12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6"/>
      <c r="L7825" s="456" t="e">
        <f>IF(K7825=0,#REF!,0)</f>
        <v>#REF!</v>
      </c>
    </row>
    <row r="7826" spans="1:12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6"/>
      <c r="L7826" s="456" t="e">
        <f>IF(K7826=0,#REF!,0)</f>
        <v>#REF!</v>
      </c>
    </row>
    <row r="7827" spans="1:12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6"/>
      <c r="L7827" s="456" t="e">
        <f>IF(K7827=0,#REF!,0)</f>
        <v>#REF!</v>
      </c>
    </row>
    <row r="7828" spans="1:12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6"/>
      <c r="L7828" s="456" t="e">
        <f>IF(K7828=0,#REF!,0)</f>
        <v>#REF!</v>
      </c>
    </row>
    <row r="7829" spans="1:12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6"/>
      <c r="L7829" s="456" t="e">
        <f>IF(K7829=0,#REF!,0)</f>
        <v>#REF!</v>
      </c>
    </row>
    <row r="7830" spans="1:12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6"/>
      <c r="L7830" s="456" t="e">
        <f>IF(K7830=0,#REF!,0)</f>
        <v>#REF!</v>
      </c>
    </row>
    <row r="7831" spans="1:12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6"/>
      <c r="L7831" s="456" t="e">
        <f>IF(K7831=0,#REF!,0)</f>
        <v>#REF!</v>
      </c>
    </row>
    <row r="7832" spans="1:12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6"/>
      <c r="L7832" s="456" t="e">
        <f>IF(K7832=0,#REF!,0)</f>
        <v>#REF!</v>
      </c>
    </row>
    <row r="7833" spans="1:12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6"/>
      <c r="L7833" s="456" t="e">
        <f>IF(K7833=0,#REF!,0)</f>
        <v>#REF!</v>
      </c>
    </row>
    <row r="7834" spans="1:12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6"/>
      <c r="L7834" s="456" t="e">
        <f>IF(K7834=0,#REF!,0)</f>
        <v>#REF!</v>
      </c>
    </row>
    <row r="7835" spans="1:12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6"/>
      <c r="L7835" s="456" t="e">
        <f>IF(K7835=0,#REF!,0)</f>
        <v>#REF!</v>
      </c>
    </row>
    <row r="7836" spans="1:12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6"/>
      <c r="L7836" s="456" t="e">
        <f>IF(K7836=0,#REF!,0)</f>
        <v>#REF!</v>
      </c>
    </row>
    <row r="7837" spans="1:12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6"/>
      <c r="L7837" s="456" t="e">
        <f>IF(K7837=0,#REF!,0)</f>
        <v>#REF!</v>
      </c>
    </row>
    <row r="7838" spans="1:12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6"/>
      <c r="L7838" s="456" t="e">
        <f>IF(K7838=0,#REF!,0)</f>
        <v>#REF!</v>
      </c>
    </row>
    <row r="7839" spans="1:12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6"/>
      <c r="L7839" s="456" t="e">
        <f>IF(K7839=0,#REF!,0)</f>
        <v>#REF!</v>
      </c>
    </row>
    <row r="7840" spans="1:12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6"/>
      <c r="L7840" s="456" t="e">
        <f>IF(K7840=0,#REF!,0)</f>
        <v>#REF!</v>
      </c>
    </row>
    <row r="7841" spans="1:12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6"/>
      <c r="L7841" s="456" t="e">
        <f>IF(K7841=0,#REF!,0)</f>
        <v>#REF!</v>
      </c>
    </row>
    <row r="7842" spans="1:12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6"/>
      <c r="L7842" s="456" t="e">
        <f>IF(K7842=0,#REF!,0)</f>
        <v>#REF!</v>
      </c>
    </row>
    <row r="7843" spans="1:12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6"/>
      <c r="L7843" s="456" t="e">
        <f>IF(K7843=0,#REF!,0)</f>
        <v>#REF!</v>
      </c>
    </row>
    <row r="7844" spans="1:12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6"/>
      <c r="L7844" s="456" t="e">
        <f>IF(K7844=0,#REF!,0)</f>
        <v>#REF!</v>
      </c>
    </row>
    <row r="7845" spans="1:12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6"/>
      <c r="L7845" s="456" t="e">
        <f>IF(K7845=0,#REF!,0)</f>
        <v>#REF!</v>
      </c>
    </row>
    <row r="7846" spans="1:12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6"/>
      <c r="L7846" s="456" t="e">
        <f>IF(K7846=0,#REF!,0)</f>
        <v>#REF!</v>
      </c>
    </row>
    <row r="7847" spans="1:12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6"/>
      <c r="L7847" s="456" t="e">
        <f>IF(K7847=0,#REF!,0)</f>
        <v>#REF!</v>
      </c>
    </row>
    <row r="7848" spans="1:12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6"/>
      <c r="L7848" s="456" t="e">
        <f>IF(K7848=0,#REF!,0)</f>
        <v>#REF!</v>
      </c>
    </row>
    <row r="7849" spans="1:12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6"/>
      <c r="L7849" s="456" t="e">
        <f>IF(K7849=0,#REF!,0)</f>
        <v>#REF!</v>
      </c>
    </row>
    <row r="7850" spans="1:12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6"/>
      <c r="L7850" s="456" t="e">
        <f>IF(K7850=0,#REF!,0)</f>
        <v>#REF!</v>
      </c>
    </row>
    <row r="7851" spans="1:12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6"/>
      <c r="L7851" s="456" t="e">
        <f>IF(K7851=0,#REF!,0)</f>
        <v>#REF!</v>
      </c>
    </row>
    <row r="7852" spans="1:12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6"/>
      <c r="L7852" s="456" t="e">
        <f>IF(K7852=0,#REF!,0)</f>
        <v>#REF!</v>
      </c>
    </row>
    <row r="7853" spans="1:12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6"/>
      <c r="L7853" s="456" t="e">
        <f>IF(K7853=0,#REF!,0)</f>
        <v>#REF!</v>
      </c>
    </row>
    <row r="7854" spans="1:12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6"/>
      <c r="L7854" s="456" t="e">
        <f>IF(K7854=0,#REF!,0)</f>
        <v>#REF!</v>
      </c>
    </row>
    <row r="7855" spans="1:12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6"/>
      <c r="L7855" s="456" t="e">
        <f>IF(K7855=0,#REF!,0)</f>
        <v>#REF!</v>
      </c>
    </row>
    <row r="7856" spans="1:12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6"/>
      <c r="L7856" s="456" t="e">
        <f>IF(K7856=0,#REF!,0)</f>
        <v>#REF!</v>
      </c>
    </row>
    <row r="7857" spans="1:12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6"/>
      <c r="L7857" s="456" t="e">
        <f>IF(K7857=0,#REF!,0)</f>
        <v>#REF!</v>
      </c>
    </row>
    <row r="7858" spans="1:12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6"/>
      <c r="L7858" s="456" t="e">
        <f>IF(K7858=0,#REF!,0)</f>
        <v>#REF!</v>
      </c>
    </row>
    <row r="7859" spans="1:12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6"/>
      <c r="L7859" s="456" t="e">
        <f>IF(K7859=0,#REF!,0)</f>
        <v>#REF!</v>
      </c>
    </row>
    <row r="7860" spans="1:12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6"/>
      <c r="L7860" s="456" t="e">
        <f>IF(K7860=0,#REF!,0)</f>
        <v>#REF!</v>
      </c>
    </row>
    <row r="7861" spans="1:12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6"/>
      <c r="L7861" s="456" t="e">
        <f>IF(K7861=0,#REF!,0)</f>
        <v>#REF!</v>
      </c>
    </row>
    <row r="7862" spans="1:12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6"/>
      <c r="L7862" s="456" t="e">
        <f>IF(K7862=0,#REF!,0)</f>
        <v>#REF!</v>
      </c>
    </row>
    <row r="7863" spans="1:12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6"/>
      <c r="L7863" s="456" t="e">
        <f>IF(K7863=0,#REF!,0)</f>
        <v>#REF!</v>
      </c>
    </row>
    <row r="7864" spans="1:12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6"/>
      <c r="L7864" s="456" t="e">
        <f>IF(K7864=0,#REF!,0)</f>
        <v>#REF!</v>
      </c>
    </row>
    <row r="7865" spans="1:12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6"/>
      <c r="L7865" s="456" t="e">
        <f>IF(K7865=0,#REF!,0)</f>
        <v>#REF!</v>
      </c>
    </row>
    <row r="7866" spans="1:12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6"/>
      <c r="L7866" s="456" t="e">
        <f>IF(K7866=0,#REF!,0)</f>
        <v>#REF!</v>
      </c>
    </row>
    <row r="7867" spans="1:12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6"/>
      <c r="L7867" s="456" t="e">
        <f>IF(K7867=0,#REF!,0)</f>
        <v>#REF!</v>
      </c>
    </row>
    <row r="7868" spans="1:12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6"/>
      <c r="L7868" s="456" t="e">
        <f>IF(K7868=0,#REF!,0)</f>
        <v>#REF!</v>
      </c>
    </row>
    <row r="7869" spans="1:12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6"/>
      <c r="L7869" s="456" t="e">
        <f>IF(K7869=0,#REF!,0)</f>
        <v>#REF!</v>
      </c>
    </row>
    <row r="7870" spans="1:12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6"/>
      <c r="L7870" s="456" t="e">
        <f>IF(K7870=0,#REF!,0)</f>
        <v>#REF!</v>
      </c>
    </row>
    <row r="7871" spans="1:12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6"/>
      <c r="L7871" s="456" t="e">
        <f>IF(K7871=0,#REF!,0)</f>
        <v>#REF!</v>
      </c>
    </row>
    <row r="7872" spans="1:12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6"/>
      <c r="L7872" s="456" t="e">
        <f>IF(K7872=0,#REF!,0)</f>
        <v>#REF!</v>
      </c>
    </row>
    <row r="7873" spans="1:12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6"/>
      <c r="L7873" s="456" t="e">
        <f>IF(K7873=0,#REF!,0)</f>
        <v>#REF!</v>
      </c>
    </row>
    <row r="7874" spans="1:12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6"/>
      <c r="L7874" s="456" t="e">
        <f>IF(K7874=0,#REF!,0)</f>
        <v>#REF!</v>
      </c>
    </row>
    <row r="7875" spans="1:12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6"/>
      <c r="L7875" s="456" t="e">
        <f>IF(K7875=0,#REF!,0)</f>
        <v>#REF!</v>
      </c>
    </row>
    <row r="7876" spans="1:12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6"/>
      <c r="L7876" s="456" t="e">
        <f>IF(K7876=0,#REF!,0)</f>
        <v>#REF!</v>
      </c>
    </row>
    <row r="7877" spans="1:12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6"/>
      <c r="L7877" s="456" t="e">
        <f>IF(K7877=0,#REF!,0)</f>
        <v>#REF!</v>
      </c>
    </row>
    <row r="7878" spans="1:12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6"/>
      <c r="L7878" s="456" t="e">
        <f>IF(K7878=0,#REF!,0)</f>
        <v>#REF!</v>
      </c>
    </row>
    <row r="7879" spans="1:12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6"/>
      <c r="L7879" s="456" t="e">
        <f>IF(K7879=0,#REF!,0)</f>
        <v>#REF!</v>
      </c>
    </row>
    <row r="7880" spans="1:12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6"/>
      <c r="L7880" s="456" t="e">
        <f>IF(K7880=0,#REF!,0)</f>
        <v>#REF!</v>
      </c>
    </row>
    <row r="7881" spans="1:12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6"/>
      <c r="L7881" s="456" t="e">
        <f>IF(K7881=0,#REF!,0)</f>
        <v>#REF!</v>
      </c>
    </row>
    <row r="7882" spans="1:12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6"/>
      <c r="L7882" s="456" t="e">
        <f>IF(K7882=0,#REF!,0)</f>
        <v>#REF!</v>
      </c>
    </row>
    <row r="7883" spans="1:12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6"/>
      <c r="L7883" s="456" t="e">
        <f>IF(K7883=0,#REF!,0)</f>
        <v>#REF!</v>
      </c>
    </row>
    <row r="7884" spans="1:12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6"/>
      <c r="L7884" s="456" t="e">
        <f>IF(K7884=0,#REF!,0)</f>
        <v>#REF!</v>
      </c>
    </row>
    <row r="7885" spans="1:12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6"/>
      <c r="L7885" s="456" t="e">
        <f>IF(K7885=0,#REF!,0)</f>
        <v>#REF!</v>
      </c>
    </row>
    <row r="7886" spans="1:12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6"/>
      <c r="L7886" s="456" t="e">
        <f>IF(K7886=0,#REF!,0)</f>
        <v>#REF!</v>
      </c>
    </row>
    <row r="7887" spans="1:12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6"/>
      <c r="L7887" s="456" t="e">
        <f>IF(K7887=0,#REF!,0)</f>
        <v>#REF!</v>
      </c>
    </row>
    <row r="7888" spans="1:12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6"/>
      <c r="L7888" s="456" t="e">
        <f>IF(K7888=0,#REF!,0)</f>
        <v>#REF!</v>
      </c>
    </row>
    <row r="7889" spans="1:12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6"/>
      <c r="L7889" s="456" t="e">
        <f>IF(K7889=0,#REF!,0)</f>
        <v>#REF!</v>
      </c>
    </row>
    <row r="7890" spans="1:12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6"/>
      <c r="L7890" s="456" t="e">
        <f>IF(K7890=0,#REF!,0)</f>
        <v>#REF!</v>
      </c>
    </row>
    <row r="7891" spans="1:12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6"/>
      <c r="L7891" s="456" t="e">
        <f>IF(K7891=0,#REF!,0)</f>
        <v>#REF!</v>
      </c>
    </row>
    <row r="7892" spans="1:12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6"/>
      <c r="L7892" s="456" t="e">
        <f>IF(K7892=0,#REF!,0)</f>
        <v>#REF!</v>
      </c>
    </row>
    <row r="7893" spans="1:12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6"/>
      <c r="L7893" s="456" t="e">
        <f>IF(K7893=0,#REF!,0)</f>
        <v>#REF!</v>
      </c>
    </row>
    <row r="7894" spans="1:12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6"/>
      <c r="L7894" s="456" t="e">
        <f>IF(K7894=0,#REF!,0)</f>
        <v>#REF!</v>
      </c>
    </row>
    <row r="7895" spans="1:12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6"/>
      <c r="L7895" s="456" t="e">
        <f>IF(K7895=0,#REF!,0)</f>
        <v>#REF!</v>
      </c>
    </row>
    <row r="7896" spans="1:12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6"/>
      <c r="L7896" s="456" t="e">
        <f>IF(K7896=0,#REF!,0)</f>
        <v>#REF!</v>
      </c>
    </row>
    <row r="7897" spans="1:12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6"/>
      <c r="L7897" s="456" t="e">
        <f>IF(K7897=0,#REF!,0)</f>
        <v>#REF!</v>
      </c>
    </row>
    <row r="7898" spans="1:12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6"/>
      <c r="L7898" s="456" t="e">
        <f>IF(K7898=0,#REF!,0)</f>
        <v>#REF!</v>
      </c>
    </row>
    <row r="7899" spans="1:12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6"/>
      <c r="L7899" s="456" t="e">
        <f>IF(K7899=0,#REF!,0)</f>
        <v>#REF!</v>
      </c>
    </row>
    <row r="7900" spans="1:12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6"/>
      <c r="L7900" s="456" t="e">
        <f>IF(K7900=0,#REF!,0)</f>
        <v>#REF!</v>
      </c>
    </row>
    <row r="7901" spans="1:12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6"/>
      <c r="L7901" s="456" t="e">
        <f>IF(K7901=0,#REF!,0)</f>
        <v>#REF!</v>
      </c>
    </row>
    <row r="7902" spans="1:12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6"/>
      <c r="L7902" s="456" t="e">
        <f>IF(K7902=0,#REF!,0)</f>
        <v>#REF!</v>
      </c>
    </row>
    <row r="7903" spans="1:12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6"/>
      <c r="L7903" s="456" t="e">
        <f>IF(K7903=0,#REF!,0)</f>
        <v>#REF!</v>
      </c>
    </row>
    <row r="7904" spans="1:12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6"/>
      <c r="L7904" s="456" t="e">
        <f>IF(K7904=0,#REF!,0)</f>
        <v>#REF!</v>
      </c>
    </row>
    <row r="7905" spans="1:12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6"/>
      <c r="L7905" s="456" t="e">
        <f>IF(K7905=0,#REF!,0)</f>
        <v>#REF!</v>
      </c>
    </row>
    <row r="7906" spans="1:12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6"/>
      <c r="L7906" s="456" t="e">
        <f>IF(K7906=0,#REF!,0)</f>
        <v>#REF!</v>
      </c>
    </row>
    <row r="7907" spans="1:12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6"/>
      <c r="L7907" s="456" t="e">
        <f>IF(K7907=0,#REF!,0)</f>
        <v>#REF!</v>
      </c>
    </row>
    <row r="7908" spans="1:12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6"/>
      <c r="L7908" s="456" t="e">
        <f>IF(K7908=0,#REF!,0)</f>
        <v>#REF!</v>
      </c>
    </row>
    <row r="7909" spans="1:12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6"/>
      <c r="L7909" s="456" t="e">
        <f>IF(K7909=0,#REF!,0)</f>
        <v>#REF!</v>
      </c>
    </row>
    <row r="7910" spans="1:12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6"/>
      <c r="L7910" s="456" t="e">
        <f>IF(K7910=0,#REF!,0)</f>
        <v>#REF!</v>
      </c>
    </row>
    <row r="7911" spans="1:12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6"/>
      <c r="L7911" s="456" t="e">
        <f>IF(K7911=0,#REF!,0)</f>
        <v>#REF!</v>
      </c>
    </row>
    <row r="7912" spans="1:12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6"/>
      <c r="L7912" s="456" t="e">
        <f>IF(K7912=0,#REF!,0)</f>
        <v>#REF!</v>
      </c>
    </row>
    <row r="7913" spans="1:12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6"/>
      <c r="L7913" s="456" t="e">
        <f>IF(K7913=0,#REF!,0)</f>
        <v>#REF!</v>
      </c>
    </row>
    <row r="7914" spans="1:12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6"/>
      <c r="L7914" s="456" t="e">
        <f>IF(K7914=0,#REF!,0)</f>
        <v>#REF!</v>
      </c>
    </row>
    <row r="7915" spans="1:12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6"/>
      <c r="L7915" s="456" t="e">
        <f>IF(K7915=0,#REF!,0)</f>
        <v>#REF!</v>
      </c>
    </row>
    <row r="7916" spans="1:12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6"/>
      <c r="L7916" s="456" t="e">
        <f>IF(K7916=0,#REF!,0)</f>
        <v>#REF!</v>
      </c>
    </row>
    <row r="7917" spans="1:12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6"/>
      <c r="L7917" s="456" t="e">
        <f>IF(K7917=0,#REF!,0)</f>
        <v>#REF!</v>
      </c>
    </row>
    <row r="7918" spans="1:12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6"/>
      <c r="L7918" s="456" t="e">
        <f>IF(K7918=0,#REF!,0)</f>
        <v>#REF!</v>
      </c>
    </row>
    <row r="7919" spans="1:12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6"/>
      <c r="L7919" s="456" t="e">
        <f>IF(K7919=0,#REF!,0)</f>
        <v>#REF!</v>
      </c>
    </row>
    <row r="7920" spans="1:12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6"/>
      <c r="L7920" s="456" t="e">
        <f>IF(K7920=0,#REF!,0)</f>
        <v>#REF!</v>
      </c>
    </row>
    <row r="7921" spans="1:12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6"/>
      <c r="L7921" s="456" t="e">
        <f>IF(K7921=0,#REF!,0)</f>
        <v>#REF!</v>
      </c>
    </row>
    <row r="7922" spans="1:12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6"/>
      <c r="L7922" s="456" t="e">
        <f>IF(K7922=0,#REF!,0)</f>
        <v>#REF!</v>
      </c>
    </row>
    <row r="7923" spans="1:12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6"/>
      <c r="L7923" s="456" t="e">
        <f>IF(K7923=0,#REF!,0)</f>
        <v>#REF!</v>
      </c>
    </row>
    <row r="7924" spans="1:12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6"/>
      <c r="L7924" s="456" t="e">
        <f>IF(K7924=0,#REF!,0)</f>
        <v>#REF!</v>
      </c>
    </row>
    <row r="7925" spans="1:12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6"/>
      <c r="L7925" s="456" t="e">
        <f>IF(K7925=0,#REF!,0)</f>
        <v>#REF!</v>
      </c>
    </row>
    <row r="7926" spans="1:12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6"/>
      <c r="L7926" s="456" t="e">
        <f>IF(K7926=0,#REF!,0)</f>
        <v>#REF!</v>
      </c>
    </row>
    <row r="7927" spans="1:12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6"/>
      <c r="L7927" s="456" t="e">
        <f>IF(K7927=0,#REF!,0)</f>
        <v>#REF!</v>
      </c>
    </row>
    <row r="7928" spans="1:12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6"/>
      <c r="L7928" s="456" t="e">
        <f>IF(K7928=0,#REF!,0)</f>
        <v>#REF!</v>
      </c>
    </row>
    <row r="7929" spans="1:12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6"/>
      <c r="L7929" s="456" t="e">
        <f>IF(K7929=0,#REF!,0)</f>
        <v>#REF!</v>
      </c>
    </row>
    <row r="7930" spans="1:12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6"/>
      <c r="L7930" s="456" t="e">
        <f>IF(K7930=0,#REF!,0)</f>
        <v>#REF!</v>
      </c>
    </row>
    <row r="7931" spans="1:12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6"/>
      <c r="L7931" s="456" t="e">
        <f>IF(K7931=0,#REF!,0)</f>
        <v>#REF!</v>
      </c>
    </row>
    <row r="7932" spans="1:12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6"/>
      <c r="L7932" s="456" t="e">
        <f>IF(K7932=0,#REF!,0)</f>
        <v>#REF!</v>
      </c>
    </row>
    <row r="7933" spans="1:12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6"/>
      <c r="L7933" s="456" t="e">
        <f>IF(K7933=0,#REF!,0)</f>
        <v>#REF!</v>
      </c>
    </row>
    <row r="7934" spans="1:12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6"/>
      <c r="L7934" s="456" t="e">
        <f>IF(K7934=0,#REF!,0)</f>
        <v>#REF!</v>
      </c>
    </row>
    <row r="7935" spans="1:12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6"/>
      <c r="L7935" s="456" t="e">
        <f>IF(K7935=0,#REF!,0)</f>
        <v>#REF!</v>
      </c>
    </row>
    <row r="7936" spans="1:12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6"/>
      <c r="L7936" s="456" t="e">
        <f>IF(K7936=0,#REF!,0)</f>
        <v>#REF!</v>
      </c>
    </row>
    <row r="7937" spans="1:12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6"/>
      <c r="L7937" s="456" t="e">
        <f>IF(K7937=0,#REF!,0)</f>
        <v>#REF!</v>
      </c>
    </row>
    <row r="7938" spans="1:12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6"/>
      <c r="L7938" s="456" t="e">
        <f>IF(K7938=0,#REF!,0)</f>
        <v>#REF!</v>
      </c>
    </row>
    <row r="7939" spans="1:12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6"/>
      <c r="L7939" s="456" t="e">
        <f>IF(K7939=0,#REF!,0)</f>
        <v>#REF!</v>
      </c>
    </row>
    <row r="7940" spans="1:12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6"/>
      <c r="L7940" s="456" t="e">
        <f>IF(K7940=0,#REF!,0)</f>
        <v>#REF!</v>
      </c>
    </row>
    <row r="7941" spans="1:12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6"/>
      <c r="L7941" s="456" t="e">
        <f>IF(K7941=0,#REF!,0)</f>
        <v>#REF!</v>
      </c>
    </row>
    <row r="7942" spans="1:12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6"/>
      <c r="L7942" s="456" t="e">
        <f>IF(K7942=0,#REF!,0)</f>
        <v>#REF!</v>
      </c>
    </row>
    <row r="7943" spans="1:12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6"/>
      <c r="L7943" s="456" t="e">
        <f>IF(K7943=0,#REF!,0)</f>
        <v>#REF!</v>
      </c>
    </row>
    <row r="7944" spans="1:12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6"/>
      <c r="L7944" s="456" t="e">
        <f>IF(K7944=0,#REF!,0)</f>
        <v>#REF!</v>
      </c>
    </row>
    <row r="7945" spans="1:12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6"/>
      <c r="L7945" s="456" t="e">
        <f>IF(K7945=0,#REF!,0)</f>
        <v>#REF!</v>
      </c>
    </row>
    <row r="7946" spans="1:12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6"/>
      <c r="L7946" s="456" t="e">
        <f>IF(K7946=0,#REF!,0)</f>
        <v>#REF!</v>
      </c>
    </row>
    <row r="7947" spans="1:12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6"/>
      <c r="L7947" s="456" t="e">
        <f>IF(K7947=0,#REF!,0)</f>
        <v>#REF!</v>
      </c>
    </row>
    <row r="7948" spans="1:12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6"/>
      <c r="L7948" s="456" t="e">
        <f>IF(K7948=0,#REF!,0)</f>
        <v>#REF!</v>
      </c>
    </row>
    <row r="7949" spans="1:12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6"/>
      <c r="L7949" s="456" t="e">
        <f>IF(K7949=0,#REF!,0)</f>
        <v>#REF!</v>
      </c>
    </row>
    <row r="7950" spans="1:12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6"/>
      <c r="L7950" s="456" t="e">
        <f>IF(K7950=0,#REF!,0)</f>
        <v>#REF!</v>
      </c>
    </row>
    <row r="7951" spans="1:12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6"/>
      <c r="L7951" s="456" t="e">
        <f>IF(K7951=0,#REF!,0)</f>
        <v>#REF!</v>
      </c>
    </row>
    <row r="7952" spans="1:12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6"/>
      <c r="L7952" s="456" t="e">
        <f>IF(K7952=0,#REF!,0)</f>
        <v>#REF!</v>
      </c>
    </row>
    <row r="7953" spans="1:12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6"/>
      <c r="L7953" s="456" t="e">
        <f>IF(K7953=0,#REF!,0)</f>
        <v>#REF!</v>
      </c>
    </row>
    <row r="7954" spans="1:12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6"/>
      <c r="L7954" s="456" t="e">
        <f>IF(K7954=0,#REF!,0)</f>
        <v>#REF!</v>
      </c>
    </row>
    <row r="7955" spans="1:12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6"/>
      <c r="L7955" s="456" t="e">
        <f>IF(K7955=0,#REF!,0)</f>
        <v>#REF!</v>
      </c>
    </row>
    <row r="7956" spans="1:12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6"/>
      <c r="L7956" s="456" t="e">
        <f>IF(K7956=0,#REF!,0)</f>
        <v>#REF!</v>
      </c>
    </row>
    <row r="7957" spans="1:12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6"/>
      <c r="L7957" s="456" t="e">
        <f>IF(K7957=0,#REF!,0)</f>
        <v>#REF!</v>
      </c>
    </row>
    <row r="7958" spans="1:12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6"/>
      <c r="L7958" s="456" t="e">
        <f>IF(K7958=0,#REF!,0)</f>
        <v>#REF!</v>
      </c>
    </row>
    <row r="7959" spans="1:12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6"/>
      <c r="L7959" s="456" t="e">
        <f>IF(K7959=0,#REF!,0)</f>
        <v>#REF!</v>
      </c>
    </row>
    <row r="7960" spans="1:12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6"/>
      <c r="L7960" s="456" t="e">
        <f>IF(K7960=0,#REF!,0)</f>
        <v>#REF!</v>
      </c>
    </row>
    <row r="7961" spans="1:12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6"/>
      <c r="L7961" s="456" t="e">
        <f>IF(K7961=0,#REF!,0)</f>
        <v>#REF!</v>
      </c>
    </row>
    <row r="7962" spans="1:12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6"/>
      <c r="L7962" s="456" t="e">
        <f>IF(K7962=0,#REF!,0)</f>
        <v>#REF!</v>
      </c>
    </row>
    <row r="7963" spans="1:12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6"/>
      <c r="L7963" s="456" t="e">
        <f>IF(K7963=0,#REF!,0)</f>
        <v>#REF!</v>
      </c>
    </row>
    <row r="7964" spans="1:12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6"/>
      <c r="L7964" s="456" t="e">
        <f>IF(K7964=0,#REF!,0)</f>
        <v>#REF!</v>
      </c>
    </row>
    <row r="7965" spans="1:12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6"/>
      <c r="L7965" s="456" t="e">
        <f>IF(K7965=0,#REF!,0)</f>
        <v>#REF!</v>
      </c>
    </row>
    <row r="7966" spans="1:12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6"/>
      <c r="L7966" s="456" t="e">
        <f>IF(K7966=0,#REF!,0)</f>
        <v>#REF!</v>
      </c>
    </row>
    <row r="7967" spans="1:12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6"/>
      <c r="L7967" s="456" t="e">
        <f>IF(K7967=0,#REF!,0)</f>
        <v>#REF!</v>
      </c>
    </row>
    <row r="7968" spans="1:12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6"/>
      <c r="L7968" s="456" t="e">
        <f>IF(K7968=0,#REF!,0)</f>
        <v>#REF!</v>
      </c>
    </row>
    <row r="7969" spans="1:12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6"/>
      <c r="L7969" s="456" t="e">
        <f>IF(K7969=0,#REF!,0)</f>
        <v>#REF!</v>
      </c>
    </row>
    <row r="7970" spans="1:12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6"/>
      <c r="L7970" s="456" t="e">
        <f>IF(K7970=0,#REF!,0)</f>
        <v>#REF!</v>
      </c>
    </row>
    <row r="7971" spans="1:12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6"/>
      <c r="L7971" s="456" t="e">
        <f>IF(K7971=0,#REF!,0)</f>
        <v>#REF!</v>
      </c>
    </row>
    <row r="7972" spans="1:12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6"/>
      <c r="L7972" s="456" t="e">
        <f>IF(K7972=0,#REF!,0)</f>
        <v>#REF!</v>
      </c>
    </row>
    <row r="7973" spans="1:12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6"/>
      <c r="L7973" s="456" t="e">
        <f>IF(K7973=0,#REF!,0)</f>
        <v>#REF!</v>
      </c>
    </row>
    <row r="7974" spans="1:12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6"/>
      <c r="L7974" s="456" t="e">
        <f>IF(K7974=0,#REF!,0)</f>
        <v>#REF!</v>
      </c>
    </row>
    <row r="7975" spans="1:12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6"/>
      <c r="L7975" s="456" t="e">
        <f>IF(K7975=0,#REF!,0)</f>
        <v>#REF!</v>
      </c>
    </row>
    <row r="7976" spans="1:12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6"/>
      <c r="L7976" s="456" t="e">
        <f>IF(K7976=0,#REF!,0)</f>
        <v>#REF!</v>
      </c>
    </row>
    <row r="7977" spans="1:12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6"/>
      <c r="L7977" s="456" t="e">
        <f>IF(K7977=0,#REF!,0)</f>
        <v>#REF!</v>
      </c>
    </row>
    <row r="7978" spans="1:12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6"/>
      <c r="L7978" s="456" t="e">
        <f>IF(K7978=0,#REF!,0)</f>
        <v>#REF!</v>
      </c>
    </row>
    <row r="7979" spans="1:12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6"/>
      <c r="L7979" s="456" t="e">
        <f>IF(K7979=0,#REF!,0)</f>
        <v>#REF!</v>
      </c>
    </row>
    <row r="7980" spans="1:12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6"/>
      <c r="L7980" s="456" t="e">
        <f>IF(K7980=0,#REF!,0)</f>
        <v>#REF!</v>
      </c>
    </row>
    <row r="7981" spans="1:12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6"/>
      <c r="L7981" s="456" t="e">
        <f>IF(K7981=0,#REF!,0)</f>
        <v>#REF!</v>
      </c>
    </row>
    <row r="7982" spans="1:12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6"/>
      <c r="L7982" s="456" t="e">
        <f>IF(K7982=0,#REF!,0)</f>
        <v>#REF!</v>
      </c>
    </row>
    <row r="7983" spans="1:12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6"/>
      <c r="L7983" s="456" t="e">
        <f>IF(K7983=0,#REF!,0)</f>
        <v>#REF!</v>
      </c>
    </row>
    <row r="7984" spans="1:12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6"/>
      <c r="L7984" s="456" t="e">
        <f>IF(K7984=0,#REF!,0)</f>
        <v>#REF!</v>
      </c>
    </row>
    <row r="7985" spans="1:12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6"/>
      <c r="L7985" s="456" t="e">
        <f>IF(K7985=0,#REF!,0)</f>
        <v>#REF!</v>
      </c>
    </row>
    <row r="7986" spans="1:12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6"/>
      <c r="L7986" s="456" t="e">
        <f>IF(K7986=0,#REF!,0)</f>
        <v>#REF!</v>
      </c>
    </row>
    <row r="7987" spans="1:12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6"/>
      <c r="L7987" s="456" t="e">
        <f>IF(K7987=0,#REF!,0)</f>
        <v>#REF!</v>
      </c>
    </row>
    <row r="7988" spans="1:12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6"/>
      <c r="L7988" s="456" t="e">
        <f>IF(K7988=0,#REF!,0)</f>
        <v>#REF!</v>
      </c>
    </row>
    <row r="7989" spans="1:12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6"/>
      <c r="L7989" s="456" t="e">
        <f>IF(K7989=0,#REF!,0)</f>
        <v>#REF!</v>
      </c>
    </row>
    <row r="7990" spans="1:12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6"/>
      <c r="L7990" s="456" t="e">
        <f>IF(K7990=0,#REF!,0)</f>
        <v>#REF!</v>
      </c>
    </row>
    <row r="7991" spans="1:12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6"/>
      <c r="L7991" s="456" t="e">
        <f>IF(K7991=0,#REF!,0)</f>
        <v>#REF!</v>
      </c>
    </row>
    <row r="7992" spans="1:12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6"/>
      <c r="L7992" s="456" t="e">
        <f>IF(K7992=0,#REF!,0)</f>
        <v>#REF!</v>
      </c>
    </row>
    <row r="7993" spans="1:12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6"/>
      <c r="L7993" s="456" t="e">
        <f>IF(K7993=0,#REF!,0)</f>
        <v>#REF!</v>
      </c>
    </row>
    <row r="7994" spans="1:12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6"/>
      <c r="L7994" s="456" t="e">
        <f>IF(K7994=0,#REF!,0)</f>
        <v>#REF!</v>
      </c>
    </row>
    <row r="7995" spans="1:12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6"/>
      <c r="L7995" s="456" t="e">
        <f>IF(K7995=0,#REF!,0)</f>
        <v>#REF!</v>
      </c>
    </row>
    <row r="7996" spans="1:12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6"/>
      <c r="L7996" s="456" t="e">
        <f>IF(K7996=0,#REF!,0)</f>
        <v>#REF!</v>
      </c>
    </row>
    <row r="7997" spans="1:12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6"/>
      <c r="L7997" s="456" t="e">
        <f>IF(K7997=0,#REF!,0)</f>
        <v>#REF!</v>
      </c>
    </row>
    <row r="7998" spans="1:12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6"/>
      <c r="L7998" s="456" t="e">
        <f>IF(K7998=0,#REF!,0)</f>
        <v>#REF!</v>
      </c>
    </row>
    <row r="7999" spans="1:12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6"/>
      <c r="L7999" s="456" t="e">
        <f>IF(K7999=0,#REF!,0)</f>
        <v>#REF!</v>
      </c>
    </row>
    <row r="8000" spans="1:12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6"/>
      <c r="L8000" s="456" t="e">
        <f>IF(K8000=0,#REF!,0)</f>
        <v>#REF!</v>
      </c>
    </row>
    <row r="8001" spans="1:12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6"/>
      <c r="L8001" s="456" t="e">
        <f>IF(K8001=0,#REF!,0)</f>
        <v>#REF!</v>
      </c>
    </row>
    <row r="8002" spans="1:12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6"/>
      <c r="L8002" s="456" t="e">
        <f>IF(K8002=0,#REF!,0)</f>
        <v>#REF!</v>
      </c>
    </row>
    <row r="8003" spans="1:12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6"/>
      <c r="L8003" s="456" t="e">
        <f>IF(K8003=0,#REF!,0)</f>
        <v>#REF!</v>
      </c>
    </row>
    <row r="8004" spans="1:12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6"/>
      <c r="L8004" s="456" t="e">
        <f>IF(K8004=0,#REF!,0)</f>
        <v>#REF!</v>
      </c>
    </row>
    <row r="8005" spans="1:12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6"/>
      <c r="L8005" s="456" t="e">
        <f>IF(K8005=0,#REF!,0)</f>
        <v>#REF!</v>
      </c>
    </row>
    <row r="8006" spans="1:12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6">
        <v>797.79805073550438</v>
      </c>
      <c r="L8006" s="456">
        <f>IF(K8006=0,#REF!,0)</f>
        <v>0</v>
      </c>
    </row>
    <row r="8007" spans="1:12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6"/>
      <c r="L8007" s="456" t="e">
        <f>IF(K8007=0,#REF!,0)</f>
        <v>#REF!</v>
      </c>
    </row>
    <row r="8008" spans="1:12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6">
        <v>103.32733730000587</v>
      </c>
      <c r="L8008" s="456">
        <f>IF(K8008=0,#REF!,0)</f>
        <v>0</v>
      </c>
    </row>
    <row r="8009" spans="1:12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6"/>
      <c r="L8009" s="456" t="e">
        <f>IF(K8009=0,#REF!,0)</f>
        <v>#REF!</v>
      </c>
    </row>
    <row r="8010" spans="1:12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6"/>
      <c r="L8010" s="456" t="e">
        <f>IF(K8010=0,#REF!,0)</f>
        <v>#REF!</v>
      </c>
    </row>
    <row r="8011" spans="1:12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6"/>
      <c r="L8011" s="456" t="e">
        <f>IF(K8011=0,#REF!,0)</f>
        <v>#REF!</v>
      </c>
    </row>
    <row r="8012" spans="1:12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6"/>
      <c r="L8012" s="456" t="e">
        <f>IF(K8012=0,#REF!,0)</f>
        <v>#REF!</v>
      </c>
    </row>
    <row r="8013" spans="1:12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6"/>
      <c r="L8013" s="456" t="e">
        <f>IF(K8013=0,#REF!,0)</f>
        <v>#REF!</v>
      </c>
    </row>
    <row r="8014" spans="1:12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6"/>
      <c r="L8014" s="456" t="e">
        <f>IF(K8014=0,#REF!,0)</f>
        <v>#REF!</v>
      </c>
    </row>
    <row r="8015" spans="1:12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6"/>
      <c r="L8015" s="456" t="e">
        <f>IF(K8015=0,#REF!,0)</f>
        <v>#REF!</v>
      </c>
    </row>
    <row r="8016" spans="1:12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6"/>
      <c r="L8016" s="456" t="e">
        <f>IF(K8016=0,#REF!,0)</f>
        <v>#REF!</v>
      </c>
    </row>
    <row r="8017" spans="1:12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6"/>
      <c r="L8017" s="456" t="e">
        <f>IF(K8017=0,#REF!,0)</f>
        <v>#REF!</v>
      </c>
    </row>
    <row r="8018" spans="1:12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6"/>
      <c r="L8018" s="456" t="e">
        <f>IF(K8018=0,#REF!,0)</f>
        <v>#REF!</v>
      </c>
    </row>
    <row r="8019" spans="1:12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6"/>
      <c r="L8019" s="456" t="e">
        <f>IF(K8019=0,#REF!,0)</f>
        <v>#REF!</v>
      </c>
    </row>
    <row r="8020" spans="1:12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6"/>
      <c r="L8020" s="456" t="e">
        <f>IF(K8020=0,#REF!,0)</f>
        <v>#REF!</v>
      </c>
    </row>
    <row r="8021" spans="1:12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6"/>
      <c r="L8021" s="456" t="e">
        <f>IF(K8021=0,#REF!,0)</f>
        <v>#REF!</v>
      </c>
    </row>
    <row r="8022" spans="1:12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6"/>
      <c r="L8022" s="456" t="e">
        <f>IF(K8022=0,#REF!,0)</f>
        <v>#REF!</v>
      </c>
    </row>
    <row r="8023" spans="1:12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6"/>
      <c r="L8023" s="456" t="e">
        <f>IF(K8023=0,#REF!,0)</f>
        <v>#REF!</v>
      </c>
    </row>
    <row r="8024" spans="1:12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6"/>
      <c r="L8024" s="456" t="e">
        <f>IF(K8024=0,#REF!,0)</f>
        <v>#REF!</v>
      </c>
    </row>
    <row r="8025" spans="1:12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6"/>
      <c r="L8025" s="456" t="e">
        <f>IF(K8025=0,#REF!,0)</f>
        <v>#REF!</v>
      </c>
    </row>
    <row r="8026" spans="1:12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6"/>
      <c r="L8026" s="456" t="e">
        <f>IF(K8026=0,#REF!,0)</f>
        <v>#REF!</v>
      </c>
    </row>
    <row r="8027" spans="1:12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6"/>
      <c r="L8027" s="456" t="e">
        <f>IF(K8027=0,#REF!,0)</f>
        <v>#REF!</v>
      </c>
    </row>
    <row r="8028" spans="1:12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6"/>
      <c r="L8028" s="456" t="e">
        <f>IF(K8028=0,#REF!,0)</f>
        <v>#REF!</v>
      </c>
    </row>
    <row r="8029" spans="1:12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6"/>
      <c r="L8029" s="456" t="e">
        <f>IF(K8029=0,#REF!,0)</f>
        <v>#REF!</v>
      </c>
    </row>
    <row r="8030" spans="1:12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6">
        <v>6121.4218428633103</v>
      </c>
      <c r="L8030" s="456">
        <f>IF(K8030=0,#REF!,0)</f>
        <v>0</v>
      </c>
    </row>
    <row r="8031" spans="1:12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6"/>
      <c r="L8031" s="456" t="e">
        <f>IF(K8031=0,#REF!,0)</f>
        <v>#REF!</v>
      </c>
    </row>
    <row r="8032" spans="1:12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6">
        <v>1316.2935669108799</v>
      </c>
      <c r="L8032" s="456">
        <f>IF(K8032=0,#REF!,0)</f>
        <v>0</v>
      </c>
    </row>
    <row r="8033" spans="1:12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6"/>
      <c r="L8033" s="456" t="e">
        <f>IF(K8033=0,#REF!,0)</f>
        <v>#REF!</v>
      </c>
    </row>
    <row r="8034" spans="1:12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6"/>
      <c r="L8034" s="456" t="e">
        <f>IF(K8034=0,#REF!,0)</f>
        <v>#REF!</v>
      </c>
    </row>
    <row r="8035" spans="1:12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6"/>
      <c r="L8035" s="456" t="e">
        <f>IF(K8035=0,#REF!,0)</f>
        <v>#REF!</v>
      </c>
    </row>
    <row r="8036" spans="1:12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6"/>
      <c r="L8036" s="456" t="e">
        <f>IF(K8036=0,#REF!,0)</f>
        <v>#REF!</v>
      </c>
    </row>
    <row r="8037" spans="1:12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6"/>
      <c r="L8037" s="456" t="e">
        <f>IF(K8037=0,#REF!,0)</f>
        <v>#REF!</v>
      </c>
    </row>
    <row r="8038" spans="1:12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6"/>
      <c r="L8038" s="456" t="e">
        <f>IF(K8038=0,#REF!,0)</f>
        <v>#REF!</v>
      </c>
    </row>
    <row r="8039" spans="1:12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6"/>
      <c r="L8039" s="456" t="e">
        <f>IF(K8039=0,#REF!,0)</f>
        <v>#REF!</v>
      </c>
    </row>
    <row r="8040" spans="1:12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6"/>
      <c r="L8040" s="456" t="e">
        <f>IF(K8040=0,#REF!,0)</f>
        <v>#REF!</v>
      </c>
    </row>
    <row r="8041" spans="1:12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6"/>
      <c r="L8041" s="456" t="e">
        <f>IF(K8041=0,#REF!,0)</f>
        <v>#REF!</v>
      </c>
    </row>
    <row r="8042" spans="1:12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6"/>
      <c r="L8042" s="456" t="e">
        <f>IF(K8042=0,#REF!,0)</f>
        <v>#REF!</v>
      </c>
    </row>
    <row r="8043" spans="1:12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6"/>
      <c r="L8043" s="456" t="e">
        <f>IF(K8043=0,#REF!,0)</f>
        <v>#REF!</v>
      </c>
    </row>
    <row r="8044" spans="1:12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6"/>
      <c r="L8044" s="456" t="e">
        <f>IF(K8044=0,#REF!,0)</f>
        <v>#REF!</v>
      </c>
    </row>
    <row r="8045" spans="1:12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6"/>
      <c r="L8045" s="456" t="e">
        <f>IF(K8045=0,#REF!,0)</f>
        <v>#REF!</v>
      </c>
    </row>
    <row r="8046" spans="1:12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6"/>
      <c r="L8046" s="456" t="e">
        <f>IF(K8046=0,#REF!,0)</f>
        <v>#REF!</v>
      </c>
    </row>
    <row r="8047" spans="1:12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6"/>
      <c r="L8047" s="456" t="e">
        <f>IF(K8047=0,#REF!,0)</f>
        <v>#REF!</v>
      </c>
    </row>
    <row r="8048" spans="1:12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6"/>
      <c r="L8048" s="456" t="e">
        <f>IF(K8048=0,#REF!,0)</f>
        <v>#REF!</v>
      </c>
    </row>
    <row r="8049" spans="1:12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6"/>
      <c r="L8049" s="456" t="e">
        <f>IF(K8049=0,#REF!,0)</f>
        <v>#REF!</v>
      </c>
    </row>
    <row r="8050" spans="1:12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6"/>
      <c r="L8050" s="456" t="e">
        <f>IF(K8050=0,#REF!,0)</f>
        <v>#REF!</v>
      </c>
    </row>
    <row r="8051" spans="1:12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6"/>
      <c r="L8051" s="456" t="e">
        <f>IF(K8051=0,#REF!,0)</f>
        <v>#REF!</v>
      </c>
    </row>
    <row r="8052" spans="1:12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6"/>
      <c r="L8052" s="456" t="e">
        <f>IF(K8052=0,#REF!,0)</f>
        <v>#REF!</v>
      </c>
    </row>
    <row r="8053" spans="1:12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6"/>
      <c r="L8053" s="456" t="e">
        <f>IF(K8053=0,#REF!,0)</f>
        <v>#REF!</v>
      </c>
    </row>
    <row r="8054" spans="1:12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6"/>
      <c r="L8054" s="456" t="e">
        <f>IF(K8054=0,#REF!,0)</f>
        <v>#REF!</v>
      </c>
    </row>
    <row r="8055" spans="1:12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6"/>
      <c r="L8055" s="456" t="e">
        <f>IF(K8055=0,#REF!,0)</f>
        <v>#REF!</v>
      </c>
    </row>
    <row r="8056" spans="1:12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6"/>
      <c r="L8056" s="456" t="e">
        <f>IF(K8056=0,#REF!,0)</f>
        <v>#REF!</v>
      </c>
    </row>
    <row r="8057" spans="1:12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6"/>
      <c r="L8057" s="456" t="e">
        <f>IF(K8057=0,#REF!,0)</f>
        <v>#REF!</v>
      </c>
    </row>
    <row r="8058" spans="1:12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6"/>
      <c r="L8058" s="456" t="e">
        <f>IF(K8058=0,#REF!,0)</f>
        <v>#REF!</v>
      </c>
    </row>
    <row r="8059" spans="1:12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6"/>
      <c r="L8059" s="456" t="e">
        <f>IF(K8059=0,#REF!,0)</f>
        <v>#REF!</v>
      </c>
    </row>
    <row r="8060" spans="1:12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6"/>
      <c r="L8060" s="456" t="e">
        <f>IF(K8060=0,#REF!,0)</f>
        <v>#REF!</v>
      </c>
    </row>
    <row r="8061" spans="1:12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6"/>
      <c r="L8061" s="456" t="e">
        <f>IF(K8061=0,#REF!,0)</f>
        <v>#REF!</v>
      </c>
    </row>
    <row r="8062" spans="1:12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6"/>
      <c r="L8062" s="456" t="e">
        <f>IF(K8062=0,#REF!,0)</f>
        <v>#REF!</v>
      </c>
    </row>
    <row r="8063" spans="1:12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6"/>
      <c r="L8063" s="456" t="e">
        <f>IF(K8063=0,#REF!,0)</f>
        <v>#REF!</v>
      </c>
    </row>
    <row r="8064" spans="1:12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6"/>
      <c r="L8064" s="456" t="e">
        <f>IF(K8064=0,#REF!,0)</f>
        <v>#REF!</v>
      </c>
    </row>
    <row r="8065" spans="1:12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6"/>
      <c r="L8065" s="456" t="e">
        <f>IF(K8065=0,#REF!,0)</f>
        <v>#REF!</v>
      </c>
    </row>
    <row r="8066" spans="1:12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6"/>
      <c r="L8066" s="456" t="e">
        <f>IF(K8066=0,#REF!,0)</f>
        <v>#REF!</v>
      </c>
    </row>
    <row r="8067" spans="1:12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6"/>
      <c r="L8067" s="456" t="e">
        <f>IF(K8067=0,#REF!,0)</f>
        <v>#REF!</v>
      </c>
    </row>
    <row r="8068" spans="1:12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6"/>
      <c r="L8068" s="456" t="e">
        <f>IF(K8068=0,#REF!,0)</f>
        <v>#REF!</v>
      </c>
    </row>
    <row r="8069" spans="1:12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6"/>
      <c r="L8069" s="456" t="e">
        <f>IF(K8069=0,#REF!,0)</f>
        <v>#REF!</v>
      </c>
    </row>
    <row r="8070" spans="1:12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6"/>
      <c r="L8070" s="456" t="e">
        <f>IF(K8070=0,#REF!,0)</f>
        <v>#REF!</v>
      </c>
    </row>
    <row r="8071" spans="1:12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6"/>
      <c r="L8071" s="456" t="e">
        <f>IF(K8071=0,#REF!,0)</f>
        <v>#REF!</v>
      </c>
    </row>
    <row r="8072" spans="1:12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6"/>
      <c r="L8072" s="456" t="e">
        <f>IF(K8072=0,#REF!,0)</f>
        <v>#REF!</v>
      </c>
    </row>
    <row r="8073" spans="1:12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6"/>
      <c r="L8073" s="456" t="e">
        <f>IF(K8073=0,#REF!,0)</f>
        <v>#REF!</v>
      </c>
    </row>
    <row r="8074" spans="1:12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6"/>
      <c r="L8074" s="456" t="e">
        <f>IF(K8074=0,#REF!,0)</f>
        <v>#REF!</v>
      </c>
    </row>
    <row r="8075" spans="1:12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6"/>
      <c r="L8075" s="456" t="e">
        <f>IF(K8075=0,#REF!,0)</f>
        <v>#REF!</v>
      </c>
    </row>
    <row r="8076" spans="1:12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6"/>
      <c r="L8076" s="456" t="e">
        <f>IF(K8076=0,#REF!,0)</f>
        <v>#REF!</v>
      </c>
    </row>
    <row r="8077" spans="1:12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6"/>
      <c r="L8077" s="456" t="e">
        <f>IF(K8077=0,#REF!,0)</f>
        <v>#REF!</v>
      </c>
    </row>
    <row r="8078" spans="1:12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6"/>
      <c r="L8078" s="456" t="e">
        <f>IF(K8078=0,#REF!,0)</f>
        <v>#REF!</v>
      </c>
    </row>
    <row r="8079" spans="1:12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6"/>
      <c r="L8079" s="456" t="e">
        <f>IF(K8079=0,#REF!,0)</f>
        <v>#REF!</v>
      </c>
    </row>
    <row r="8080" spans="1:12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6"/>
      <c r="L8080" s="456" t="e">
        <f>IF(K8080=0,#REF!,0)</f>
        <v>#REF!</v>
      </c>
    </row>
    <row r="8081" spans="1:12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6"/>
      <c r="L8081" s="456" t="e">
        <f>IF(K8081=0,#REF!,0)</f>
        <v>#REF!</v>
      </c>
    </row>
    <row r="8082" spans="1:12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6"/>
      <c r="L8082" s="456" t="e">
        <f>IF(K8082=0,#REF!,0)</f>
        <v>#REF!</v>
      </c>
    </row>
    <row r="8083" spans="1:12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6"/>
      <c r="L8083" s="456" t="e">
        <f>IF(K8083=0,#REF!,0)</f>
        <v>#REF!</v>
      </c>
    </row>
    <row r="8084" spans="1:12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6"/>
      <c r="L8084" s="456" t="e">
        <f>IF(K8084=0,#REF!,0)</f>
        <v>#REF!</v>
      </c>
    </row>
    <row r="8085" spans="1:12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6"/>
      <c r="L8085" s="456" t="e">
        <f>IF(K8085=0,#REF!,0)</f>
        <v>#REF!</v>
      </c>
    </row>
    <row r="8086" spans="1:12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6"/>
      <c r="L8086" s="456" t="e">
        <f>IF(K8086=0,#REF!,0)</f>
        <v>#REF!</v>
      </c>
    </row>
    <row r="8087" spans="1:12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6"/>
      <c r="L8087" s="456" t="e">
        <f>IF(K8087=0,#REF!,0)</f>
        <v>#REF!</v>
      </c>
    </row>
    <row r="8088" spans="1:12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6"/>
      <c r="L8088" s="456" t="e">
        <f>IF(K8088=0,#REF!,0)</f>
        <v>#REF!</v>
      </c>
    </row>
    <row r="8089" spans="1:12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6"/>
      <c r="L8089" s="456" t="e">
        <f>IF(K8089=0,#REF!,0)</f>
        <v>#REF!</v>
      </c>
    </row>
    <row r="8090" spans="1:12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6"/>
      <c r="L8090" s="456" t="e">
        <f>IF(K8090=0,#REF!,0)</f>
        <v>#REF!</v>
      </c>
    </row>
    <row r="8091" spans="1:12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6"/>
      <c r="L8091" s="456" t="e">
        <f>IF(K8091=0,#REF!,0)</f>
        <v>#REF!</v>
      </c>
    </row>
    <row r="8092" spans="1:12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6"/>
      <c r="L8092" s="456" t="e">
        <f>IF(K8092=0,#REF!,0)</f>
        <v>#REF!</v>
      </c>
    </row>
    <row r="8093" spans="1:12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6"/>
      <c r="L8093" s="456" t="e">
        <f>IF(K8093=0,#REF!,0)</f>
        <v>#REF!</v>
      </c>
    </row>
    <row r="8094" spans="1:12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6"/>
      <c r="L8094" s="456" t="e">
        <f>IF(K8094=0,#REF!,0)</f>
        <v>#REF!</v>
      </c>
    </row>
    <row r="8095" spans="1:12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6"/>
      <c r="L8095" s="456" t="e">
        <f>IF(K8095=0,#REF!,0)</f>
        <v>#REF!</v>
      </c>
    </row>
    <row r="8096" spans="1:12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6"/>
      <c r="L8096" s="456" t="e">
        <f>IF(K8096=0,#REF!,0)</f>
        <v>#REF!</v>
      </c>
    </row>
    <row r="8097" spans="1:12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6"/>
      <c r="L8097" s="456" t="e">
        <f>IF(K8097=0,#REF!,0)</f>
        <v>#REF!</v>
      </c>
    </row>
    <row r="8098" spans="1:12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6"/>
      <c r="L8098" s="456" t="e">
        <f>IF(K8098=0,#REF!,0)</f>
        <v>#REF!</v>
      </c>
    </row>
    <row r="8099" spans="1:12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6"/>
      <c r="L8099" s="456" t="e">
        <f>IF(K8099=0,#REF!,0)</f>
        <v>#REF!</v>
      </c>
    </row>
    <row r="8100" spans="1:12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6"/>
      <c r="L8100" s="456" t="e">
        <f>IF(K8100=0,#REF!,0)</f>
        <v>#REF!</v>
      </c>
    </row>
    <row r="8101" spans="1:12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6"/>
      <c r="L8101" s="456" t="e">
        <f>IF(K8101=0,#REF!,0)</f>
        <v>#REF!</v>
      </c>
    </row>
    <row r="8102" spans="1:12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6"/>
      <c r="L8102" s="456" t="e">
        <f>IF(K8102=0,#REF!,0)</f>
        <v>#REF!</v>
      </c>
    </row>
    <row r="8103" spans="1:12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6"/>
      <c r="L8103" s="456" t="e">
        <f>IF(K8103=0,#REF!,0)</f>
        <v>#REF!</v>
      </c>
    </row>
    <row r="8104" spans="1:12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6"/>
      <c r="L8104" s="456" t="e">
        <f>IF(K8104=0,#REF!,0)</f>
        <v>#REF!</v>
      </c>
    </row>
    <row r="8105" spans="1:12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6"/>
      <c r="L8105" s="456" t="e">
        <f>IF(K8105=0,#REF!,0)</f>
        <v>#REF!</v>
      </c>
    </row>
    <row r="8106" spans="1:12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6"/>
      <c r="L8106" s="456" t="e">
        <f>IF(K8106=0,#REF!,0)</f>
        <v>#REF!</v>
      </c>
    </row>
    <row r="8107" spans="1:12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6"/>
      <c r="L8107" s="456" t="e">
        <f>IF(K8107=0,#REF!,0)</f>
        <v>#REF!</v>
      </c>
    </row>
    <row r="8108" spans="1:12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6"/>
      <c r="L8108" s="456" t="e">
        <f>IF(K8108=0,#REF!,0)</f>
        <v>#REF!</v>
      </c>
    </row>
    <row r="8109" spans="1:12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6"/>
      <c r="L8109" s="456" t="e">
        <f>IF(K8109=0,#REF!,0)</f>
        <v>#REF!</v>
      </c>
    </row>
    <row r="8110" spans="1:12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6"/>
      <c r="L8110" s="456" t="e">
        <f>IF(K8110=0,#REF!,0)</f>
        <v>#REF!</v>
      </c>
    </row>
    <row r="8111" spans="1:12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6"/>
      <c r="L8111" s="456" t="e">
        <f>IF(K8111=0,#REF!,0)</f>
        <v>#REF!</v>
      </c>
    </row>
    <row r="8112" spans="1:12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6"/>
      <c r="L8112" s="456" t="e">
        <f>IF(K8112=0,#REF!,0)</f>
        <v>#REF!</v>
      </c>
    </row>
    <row r="8113" spans="1:12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6"/>
      <c r="L8113" s="456" t="e">
        <f>IF(K8113=0,#REF!,0)</f>
        <v>#REF!</v>
      </c>
    </row>
    <row r="8114" spans="1:12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6"/>
      <c r="L8114" s="456" t="e">
        <f>IF(K8114=0,#REF!,0)</f>
        <v>#REF!</v>
      </c>
    </row>
    <row r="8115" spans="1:12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6"/>
      <c r="L8115" s="456" t="e">
        <f>IF(K8115=0,#REF!,0)</f>
        <v>#REF!</v>
      </c>
    </row>
    <row r="8116" spans="1:12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6"/>
      <c r="L8116" s="456" t="e">
        <f>IF(K8116=0,#REF!,0)</f>
        <v>#REF!</v>
      </c>
    </row>
    <row r="8117" spans="1:12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6"/>
      <c r="L8117" s="456" t="e">
        <f>IF(K8117=0,#REF!,0)</f>
        <v>#REF!</v>
      </c>
    </row>
    <row r="8118" spans="1:12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6"/>
      <c r="L8118" s="456" t="e">
        <f>IF(K8118=0,#REF!,0)</f>
        <v>#REF!</v>
      </c>
    </row>
    <row r="8119" spans="1:12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6"/>
      <c r="L8119" s="456" t="e">
        <f>IF(K8119=0,#REF!,0)</f>
        <v>#REF!</v>
      </c>
    </row>
    <row r="8120" spans="1:12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6"/>
      <c r="L8120" s="456" t="e">
        <f>IF(K8120=0,#REF!,0)</f>
        <v>#REF!</v>
      </c>
    </row>
    <row r="8121" spans="1:12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6"/>
      <c r="L8121" s="456" t="e">
        <f>IF(K8121=0,#REF!,0)</f>
        <v>#REF!</v>
      </c>
    </row>
    <row r="8122" spans="1:12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6"/>
      <c r="L8122" s="456" t="e">
        <f>IF(K8122=0,#REF!,0)</f>
        <v>#REF!</v>
      </c>
    </row>
    <row r="8123" spans="1:12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6"/>
      <c r="L8123" s="456" t="e">
        <f>IF(K8123=0,#REF!,0)</f>
        <v>#REF!</v>
      </c>
    </row>
    <row r="8124" spans="1:12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6"/>
      <c r="L8124" s="456" t="e">
        <f>IF(K8124=0,#REF!,0)</f>
        <v>#REF!</v>
      </c>
    </row>
    <row r="8125" spans="1:12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6"/>
      <c r="L8125" s="456" t="e">
        <f>IF(K8125=0,#REF!,0)</f>
        <v>#REF!</v>
      </c>
    </row>
    <row r="8126" spans="1:12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6"/>
      <c r="L8126" s="456" t="e">
        <f>IF(K8126=0,#REF!,0)</f>
        <v>#REF!</v>
      </c>
    </row>
    <row r="8127" spans="1:12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6"/>
      <c r="L8127" s="456" t="e">
        <f>IF(K8127=0,#REF!,0)</f>
        <v>#REF!</v>
      </c>
    </row>
    <row r="8128" spans="1:12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6"/>
      <c r="L8128" s="456" t="e">
        <f>IF(K8128=0,#REF!,0)</f>
        <v>#REF!</v>
      </c>
    </row>
    <row r="8129" spans="1:12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6"/>
      <c r="L8129" s="456" t="e">
        <f>IF(K8129=0,#REF!,0)</f>
        <v>#REF!</v>
      </c>
    </row>
    <row r="8130" spans="1:12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6"/>
      <c r="L8130" s="456" t="e">
        <f>IF(K8130=0,#REF!,0)</f>
        <v>#REF!</v>
      </c>
    </row>
    <row r="8131" spans="1:12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6"/>
      <c r="L8131" s="456" t="e">
        <f>IF(K8131=0,#REF!,0)</f>
        <v>#REF!</v>
      </c>
    </row>
    <row r="8132" spans="1:12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6"/>
      <c r="L8132" s="456" t="e">
        <f>IF(K8132=0,#REF!,0)</f>
        <v>#REF!</v>
      </c>
    </row>
    <row r="8133" spans="1:12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6"/>
      <c r="L8133" s="456" t="e">
        <f>IF(K8133=0,#REF!,0)</f>
        <v>#REF!</v>
      </c>
    </row>
    <row r="8134" spans="1:12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6"/>
      <c r="L8134" s="456" t="e">
        <f>IF(K8134=0,#REF!,0)</f>
        <v>#REF!</v>
      </c>
    </row>
    <row r="8135" spans="1:12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6"/>
      <c r="L8135" s="456" t="e">
        <f>IF(K8135=0,#REF!,0)</f>
        <v>#REF!</v>
      </c>
    </row>
    <row r="8136" spans="1:12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6"/>
      <c r="L8136" s="456" t="e">
        <f>IF(K8136=0,#REF!,0)</f>
        <v>#REF!</v>
      </c>
    </row>
    <row r="8137" spans="1:12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6"/>
      <c r="L8137" s="456" t="e">
        <f>IF(K8137=0,#REF!,0)</f>
        <v>#REF!</v>
      </c>
    </row>
    <row r="8138" spans="1:12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6"/>
      <c r="L8138" s="456" t="e">
        <f>IF(K8138=0,#REF!,0)</f>
        <v>#REF!</v>
      </c>
    </row>
    <row r="8139" spans="1:12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6"/>
      <c r="L8139" s="456" t="e">
        <f>IF(K8139=0,#REF!,0)</f>
        <v>#REF!</v>
      </c>
    </row>
    <row r="8140" spans="1:12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6"/>
      <c r="L8140" s="456" t="e">
        <f>IF(K8140=0,#REF!,0)</f>
        <v>#REF!</v>
      </c>
    </row>
    <row r="8141" spans="1:12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6"/>
      <c r="L8141" s="456" t="e">
        <f>IF(K8141=0,#REF!,0)</f>
        <v>#REF!</v>
      </c>
    </row>
    <row r="8142" spans="1:12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6"/>
      <c r="L8142" s="456" t="e">
        <f>IF(K8142=0,#REF!,0)</f>
        <v>#REF!</v>
      </c>
    </row>
    <row r="8143" spans="1:12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6"/>
      <c r="L8143" s="456" t="e">
        <f>IF(K8143=0,#REF!,0)</f>
        <v>#REF!</v>
      </c>
    </row>
    <row r="8144" spans="1:12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6"/>
      <c r="L8144" s="456" t="e">
        <f>IF(K8144=0,#REF!,0)</f>
        <v>#REF!</v>
      </c>
    </row>
    <row r="8145" spans="1:12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6"/>
      <c r="L8145" s="456" t="e">
        <f>IF(K8145=0,#REF!,0)</f>
        <v>#REF!</v>
      </c>
    </row>
    <row r="8146" spans="1:12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6"/>
      <c r="L8146" s="456" t="e">
        <f>IF(K8146=0,#REF!,0)</f>
        <v>#REF!</v>
      </c>
    </row>
    <row r="8147" spans="1:12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6"/>
      <c r="L8147" s="456" t="e">
        <f>IF(K8147=0,#REF!,0)</f>
        <v>#REF!</v>
      </c>
    </row>
    <row r="8148" spans="1:12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6"/>
      <c r="L8148" s="456" t="e">
        <f>IF(K8148=0,#REF!,0)</f>
        <v>#REF!</v>
      </c>
    </row>
    <row r="8149" spans="1:12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6"/>
      <c r="L8149" s="456" t="e">
        <f>IF(K8149=0,#REF!,0)</f>
        <v>#REF!</v>
      </c>
    </row>
    <row r="8150" spans="1:12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6"/>
      <c r="L8150" s="456" t="e">
        <f>IF(K8150=0,#REF!,0)</f>
        <v>#REF!</v>
      </c>
    </row>
    <row r="8151" spans="1:12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6"/>
      <c r="L8151" s="456" t="e">
        <f>IF(K8151=0,#REF!,0)</f>
        <v>#REF!</v>
      </c>
    </row>
    <row r="8152" spans="1:12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6"/>
      <c r="L8152" s="456" t="e">
        <f>IF(K8152=0,#REF!,0)</f>
        <v>#REF!</v>
      </c>
    </row>
    <row r="8153" spans="1:12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6"/>
      <c r="L8153" s="456" t="e">
        <f>IF(K8153=0,#REF!,0)</f>
        <v>#REF!</v>
      </c>
    </row>
    <row r="8154" spans="1:12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6"/>
      <c r="L8154" s="456" t="e">
        <f>IF(K8154=0,#REF!,0)</f>
        <v>#REF!</v>
      </c>
    </row>
    <row r="8155" spans="1:12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6"/>
      <c r="L8155" s="456" t="e">
        <f>IF(K8155=0,#REF!,0)</f>
        <v>#REF!</v>
      </c>
    </row>
    <row r="8156" spans="1:12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6"/>
      <c r="L8156" s="456" t="e">
        <f>IF(K8156=0,#REF!,0)</f>
        <v>#REF!</v>
      </c>
    </row>
    <row r="8157" spans="1:12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6"/>
      <c r="L8157" s="456" t="e">
        <f>IF(K8157=0,#REF!,0)</f>
        <v>#REF!</v>
      </c>
    </row>
    <row r="8158" spans="1:12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6"/>
      <c r="L8158" s="456" t="e">
        <f>IF(K8158=0,#REF!,0)</f>
        <v>#REF!</v>
      </c>
    </row>
    <row r="8159" spans="1:12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6"/>
      <c r="L8159" s="456" t="e">
        <f>IF(K8159=0,#REF!,0)</f>
        <v>#REF!</v>
      </c>
    </row>
    <row r="8160" spans="1:12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6"/>
      <c r="L8160" s="456" t="e">
        <f>IF(K8160=0,#REF!,0)</f>
        <v>#REF!</v>
      </c>
    </row>
    <row r="8161" spans="1:12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6"/>
      <c r="L8161" s="456" t="e">
        <f>IF(K8161=0,#REF!,0)</f>
        <v>#REF!</v>
      </c>
    </row>
    <row r="8162" spans="1:12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6"/>
      <c r="L8162" s="456" t="e">
        <f>IF(K8162=0,#REF!,0)</f>
        <v>#REF!</v>
      </c>
    </row>
    <row r="8163" spans="1:12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6"/>
      <c r="L8163" s="456" t="e">
        <f>IF(K8163=0,#REF!,0)</f>
        <v>#REF!</v>
      </c>
    </row>
    <row r="8164" spans="1:12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6"/>
      <c r="L8164" s="456" t="e">
        <f>IF(K8164=0,#REF!,0)</f>
        <v>#REF!</v>
      </c>
    </row>
    <row r="8165" spans="1:12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6"/>
      <c r="L8165" s="456" t="e">
        <f>IF(K8165=0,#REF!,0)</f>
        <v>#REF!</v>
      </c>
    </row>
    <row r="8166" spans="1:12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6"/>
      <c r="L8166" s="456" t="e">
        <f>IF(K8166=0,#REF!,0)</f>
        <v>#REF!</v>
      </c>
    </row>
    <row r="8167" spans="1:12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6"/>
      <c r="L8167" s="456" t="e">
        <f>IF(K8167=0,#REF!,0)</f>
        <v>#REF!</v>
      </c>
    </row>
    <row r="8168" spans="1:12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6"/>
      <c r="L8168" s="456" t="e">
        <f>IF(K8168=0,#REF!,0)</f>
        <v>#REF!</v>
      </c>
    </row>
    <row r="8169" spans="1:12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6"/>
      <c r="L8169" s="456" t="e">
        <f>IF(K8169=0,#REF!,0)</f>
        <v>#REF!</v>
      </c>
    </row>
    <row r="8170" spans="1:12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6"/>
      <c r="L8170" s="456" t="e">
        <f>IF(K8170=0,#REF!,0)</f>
        <v>#REF!</v>
      </c>
    </row>
    <row r="8171" spans="1:12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6"/>
      <c r="L8171" s="456" t="e">
        <f>IF(K8171=0,#REF!,0)</f>
        <v>#REF!</v>
      </c>
    </row>
    <row r="8172" spans="1:12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6"/>
      <c r="L8172" s="456" t="e">
        <f>IF(K8172=0,#REF!,0)</f>
        <v>#REF!</v>
      </c>
    </row>
    <row r="8173" spans="1:12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6"/>
      <c r="L8173" s="456" t="e">
        <f>IF(K8173=0,#REF!,0)</f>
        <v>#REF!</v>
      </c>
    </row>
    <row r="8174" spans="1:12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6"/>
      <c r="L8174" s="456" t="e">
        <f>IF(K8174=0,#REF!,0)</f>
        <v>#REF!</v>
      </c>
    </row>
    <row r="8175" spans="1:12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6"/>
      <c r="L8175" s="456" t="e">
        <f>IF(K8175=0,#REF!,0)</f>
        <v>#REF!</v>
      </c>
    </row>
    <row r="8176" spans="1:12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6"/>
      <c r="L8176" s="456" t="e">
        <f>IF(K8176=0,#REF!,0)</f>
        <v>#REF!</v>
      </c>
    </row>
    <row r="8177" spans="1:12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6"/>
      <c r="L8177" s="456" t="e">
        <f>IF(K8177=0,#REF!,0)</f>
        <v>#REF!</v>
      </c>
    </row>
    <row r="8178" spans="1:12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6"/>
      <c r="L8178" s="456" t="e">
        <f>IF(K8178=0,#REF!,0)</f>
        <v>#REF!</v>
      </c>
    </row>
    <row r="8179" spans="1:12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6"/>
      <c r="L8179" s="456" t="e">
        <f>IF(K8179=0,#REF!,0)</f>
        <v>#REF!</v>
      </c>
    </row>
    <row r="8180" spans="1:12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6"/>
      <c r="L8180" s="456" t="e">
        <f>IF(K8180=0,#REF!,0)</f>
        <v>#REF!</v>
      </c>
    </row>
    <row r="8181" spans="1:12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6"/>
      <c r="L8181" s="456" t="e">
        <f>IF(K8181=0,#REF!,0)</f>
        <v>#REF!</v>
      </c>
    </row>
    <row r="8182" spans="1:12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6"/>
      <c r="L8182" s="456" t="e">
        <f>IF(K8182=0,#REF!,0)</f>
        <v>#REF!</v>
      </c>
    </row>
    <row r="8183" spans="1:12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6"/>
      <c r="L8183" s="456" t="e">
        <f>IF(K8183=0,#REF!,0)</f>
        <v>#REF!</v>
      </c>
    </row>
    <row r="8184" spans="1:12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6"/>
      <c r="L8184" s="456" t="e">
        <f>IF(K8184=0,#REF!,0)</f>
        <v>#REF!</v>
      </c>
    </row>
    <row r="8185" spans="1:12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6"/>
      <c r="L8185" s="456" t="e">
        <f>IF(K8185=0,#REF!,0)</f>
        <v>#REF!</v>
      </c>
    </row>
    <row r="8186" spans="1:12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6"/>
      <c r="L8186" s="456" t="e">
        <f>IF(K8186=0,#REF!,0)</f>
        <v>#REF!</v>
      </c>
    </row>
    <row r="8187" spans="1:12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6"/>
      <c r="L8187" s="456" t="e">
        <f>IF(K8187=0,#REF!,0)</f>
        <v>#REF!</v>
      </c>
    </row>
    <row r="8188" spans="1:12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6"/>
      <c r="L8188" s="456" t="e">
        <f>IF(K8188=0,#REF!,0)</f>
        <v>#REF!</v>
      </c>
    </row>
    <row r="8189" spans="1:12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6"/>
      <c r="L8189" s="456" t="e">
        <f>IF(K8189=0,#REF!,0)</f>
        <v>#REF!</v>
      </c>
    </row>
    <row r="8190" spans="1:12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6"/>
      <c r="L8190" s="456" t="e">
        <f>IF(K8190=0,#REF!,0)</f>
        <v>#REF!</v>
      </c>
    </row>
    <row r="8191" spans="1:12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6"/>
      <c r="L8191" s="456" t="e">
        <f>IF(K8191=0,#REF!,0)</f>
        <v>#REF!</v>
      </c>
    </row>
    <row r="8192" spans="1:12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6"/>
      <c r="L8192" s="456" t="e">
        <f>IF(K8192=0,#REF!,0)</f>
        <v>#REF!</v>
      </c>
    </row>
    <row r="8193" spans="1:12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6"/>
      <c r="L8193" s="456" t="e">
        <f>IF(K8193=0,#REF!,0)</f>
        <v>#REF!</v>
      </c>
    </row>
    <row r="8194" spans="1:12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6"/>
      <c r="L8194" s="456" t="e">
        <f>IF(K8194=0,#REF!,0)</f>
        <v>#REF!</v>
      </c>
    </row>
    <row r="8195" spans="1:12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6"/>
      <c r="L8195" s="456" t="e">
        <f>IF(K8195=0,#REF!,0)</f>
        <v>#REF!</v>
      </c>
    </row>
    <row r="8196" spans="1:12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6"/>
      <c r="L8196" s="456" t="e">
        <f>IF(K8196=0,#REF!,0)</f>
        <v>#REF!</v>
      </c>
    </row>
    <row r="8197" spans="1:12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6"/>
      <c r="L8197" s="456" t="e">
        <f>IF(K8197=0,#REF!,0)</f>
        <v>#REF!</v>
      </c>
    </row>
    <row r="8198" spans="1:12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6"/>
      <c r="L8198" s="456" t="e">
        <f>IF(K8198=0,#REF!,0)</f>
        <v>#REF!</v>
      </c>
    </row>
    <row r="8199" spans="1:12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6"/>
      <c r="L8199" s="456" t="e">
        <f>IF(K8199=0,#REF!,0)</f>
        <v>#REF!</v>
      </c>
    </row>
    <row r="8200" spans="1:12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6"/>
      <c r="L8200" s="456" t="e">
        <f>IF(K8200=0,#REF!,0)</f>
        <v>#REF!</v>
      </c>
    </row>
    <row r="8201" spans="1:12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6"/>
      <c r="L8201" s="456" t="e">
        <f>IF(K8201=0,#REF!,0)</f>
        <v>#REF!</v>
      </c>
    </row>
    <row r="8202" spans="1:12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6"/>
      <c r="L8202" s="456" t="e">
        <f>IF(K8202=0,#REF!,0)</f>
        <v>#REF!</v>
      </c>
    </row>
    <row r="8203" spans="1:12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6"/>
      <c r="L8203" s="456" t="e">
        <f>IF(K8203=0,#REF!,0)</f>
        <v>#REF!</v>
      </c>
    </row>
    <row r="8204" spans="1:12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6"/>
      <c r="L8204" s="456" t="e">
        <f>IF(K8204=0,#REF!,0)</f>
        <v>#REF!</v>
      </c>
    </row>
    <row r="8205" spans="1:12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6"/>
      <c r="L8205" s="456" t="e">
        <f>IF(K8205=0,#REF!,0)</f>
        <v>#REF!</v>
      </c>
    </row>
    <row r="8206" spans="1:12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6"/>
      <c r="L8206" s="456" t="e">
        <f>IF(K8206=0,#REF!,0)</f>
        <v>#REF!</v>
      </c>
    </row>
    <row r="8207" spans="1:12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6"/>
      <c r="L8207" s="456" t="e">
        <f>IF(K8207=0,#REF!,0)</f>
        <v>#REF!</v>
      </c>
    </row>
    <row r="8208" spans="1:12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6"/>
      <c r="L8208" s="456" t="e">
        <f>IF(K8208=0,#REF!,0)</f>
        <v>#REF!</v>
      </c>
    </row>
    <row r="8209" spans="1:12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6"/>
      <c r="L8209" s="456" t="e">
        <f>IF(K8209=0,#REF!,0)</f>
        <v>#REF!</v>
      </c>
    </row>
    <row r="8210" spans="1:12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6"/>
      <c r="L8210" s="456" t="e">
        <f>IF(K8210=0,#REF!,0)</f>
        <v>#REF!</v>
      </c>
    </row>
    <row r="8211" spans="1:12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6"/>
      <c r="L8211" s="456" t="e">
        <f>IF(K8211=0,#REF!,0)</f>
        <v>#REF!</v>
      </c>
    </row>
    <row r="8212" spans="1:12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6"/>
      <c r="L8212" s="456" t="e">
        <f>IF(K8212=0,#REF!,0)</f>
        <v>#REF!</v>
      </c>
    </row>
    <row r="8213" spans="1:12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6"/>
      <c r="L8213" s="456" t="e">
        <f>IF(K8213=0,#REF!,0)</f>
        <v>#REF!</v>
      </c>
    </row>
    <row r="8214" spans="1:12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6"/>
      <c r="L8214" s="456" t="e">
        <f>IF(K8214=0,#REF!,0)</f>
        <v>#REF!</v>
      </c>
    </row>
    <row r="8215" spans="1:12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6"/>
      <c r="L8215" s="456" t="e">
        <f>IF(K8215=0,#REF!,0)</f>
        <v>#REF!</v>
      </c>
    </row>
    <row r="8216" spans="1:12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6"/>
      <c r="L8216" s="456" t="e">
        <f>IF(K8216=0,#REF!,0)</f>
        <v>#REF!</v>
      </c>
    </row>
    <row r="8217" spans="1:12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6"/>
      <c r="L8217" s="456" t="e">
        <f>IF(K8217=0,#REF!,0)</f>
        <v>#REF!</v>
      </c>
    </row>
    <row r="8218" spans="1:12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6"/>
      <c r="L8218" s="456" t="e">
        <f>IF(K8218=0,#REF!,0)</f>
        <v>#REF!</v>
      </c>
    </row>
    <row r="8219" spans="1:12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6"/>
      <c r="L8219" s="456" t="e">
        <f>IF(K8219=0,#REF!,0)</f>
        <v>#REF!</v>
      </c>
    </row>
    <row r="8220" spans="1:12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6"/>
      <c r="L8220" s="456" t="e">
        <f>IF(K8220=0,#REF!,0)</f>
        <v>#REF!</v>
      </c>
    </row>
    <row r="8221" spans="1:12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6"/>
      <c r="L8221" s="456" t="e">
        <f>IF(K8221=0,#REF!,0)</f>
        <v>#REF!</v>
      </c>
    </row>
    <row r="8222" spans="1:12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6"/>
      <c r="L8222" s="456" t="e">
        <f>IF(K8222=0,#REF!,0)</f>
        <v>#REF!</v>
      </c>
    </row>
    <row r="8223" spans="1:12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6"/>
      <c r="L8223" s="456" t="e">
        <f>IF(K8223=0,#REF!,0)</f>
        <v>#REF!</v>
      </c>
    </row>
    <row r="8224" spans="1:12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6"/>
      <c r="L8224" s="456" t="e">
        <f>IF(K8224=0,#REF!,0)</f>
        <v>#REF!</v>
      </c>
    </row>
    <row r="8225" spans="1:12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6"/>
      <c r="L8225" s="456" t="e">
        <f>IF(K8225=0,#REF!,0)</f>
        <v>#REF!</v>
      </c>
    </row>
    <row r="8226" spans="1:12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6"/>
      <c r="L8226" s="456" t="e">
        <f>IF(K8226=0,#REF!,0)</f>
        <v>#REF!</v>
      </c>
    </row>
    <row r="8227" spans="1:12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6"/>
      <c r="L8227" s="456" t="e">
        <f>IF(K8227=0,#REF!,0)</f>
        <v>#REF!</v>
      </c>
    </row>
    <row r="8228" spans="1:12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6"/>
      <c r="L8228" s="456" t="e">
        <f>IF(K8228=0,#REF!,0)</f>
        <v>#REF!</v>
      </c>
    </row>
    <row r="8229" spans="1:12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6"/>
      <c r="L8229" s="456" t="e">
        <f>IF(K8229=0,#REF!,0)</f>
        <v>#REF!</v>
      </c>
    </row>
    <row r="8230" spans="1:12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6"/>
      <c r="L8230" s="456" t="e">
        <f>IF(K8230=0,#REF!,0)</f>
        <v>#REF!</v>
      </c>
    </row>
    <row r="8231" spans="1:12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6"/>
      <c r="L8231" s="456" t="e">
        <f>IF(K8231=0,#REF!,0)</f>
        <v>#REF!</v>
      </c>
    </row>
    <row r="8232" spans="1:12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6"/>
      <c r="L8232" s="456" t="e">
        <f>IF(K8232=0,#REF!,0)</f>
        <v>#REF!</v>
      </c>
    </row>
    <row r="8233" spans="1:12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6"/>
      <c r="L8233" s="456" t="e">
        <f>IF(K8233=0,#REF!,0)</f>
        <v>#REF!</v>
      </c>
    </row>
    <row r="8234" spans="1:12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6"/>
      <c r="L8234" s="456" t="e">
        <f>IF(K8234=0,#REF!,0)</f>
        <v>#REF!</v>
      </c>
    </row>
    <row r="8235" spans="1:12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6"/>
      <c r="L8235" s="456" t="e">
        <f>IF(K8235=0,#REF!,0)</f>
        <v>#REF!</v>
      </c>
    </row>
    <row r="8236" spans="1:12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6"/>
      <c r="L8236" s="456" t="e">
        <f>IF(K8236=0,#REF!,0)</f>
        <v>#REF!</v>
      </c>
    </row>
    <row r="8237" spans="1:12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6"/>
      <c r="L8237" s="456" t="e">
        <f>IF(K8237=0,#REF!,0)</f>
        <v>#REF!</v>
      </c>
    </row>
    <row r="8238" spans="1:12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6"/>
      <c r="L8238" s="456" t="e">
        <f>IF(K8238=0,#REF!,0)</f>
        <v>#REF!</v>
      </c>
    </row>
    <row r="8239" spans="1:12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6"/>
      <c r="L8239" s="456" t="e">
        <f>IF(K8239=0,#REF!,0)</f>
        <v>#REF!</v>
      </c>
    </row>
    <row r="8240" spans="1:12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6"/>
      <c r="L8240" s="456" t="e">
        <f>IF(K8240=0,#REF!,0)</f>
        <v>#REF!</v>
      </c>
    </row>
    <row r="8241" spans="1:12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6"/>
      <c r="L8241" s="456" t="e">
        <f>IF(K8241=0,#REF!,0)</f>
        <v>#REF!</v>
      </c>
    </row>
    <row r="8242" spans="1:12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6"/>
      <c r="L8242" s="456" t="e">
        <f>IF(K8242=0,#REF!,0)</f>
        <v>#REF!</v>
      </c>
    </row>
    <row r="8243" spans="1:12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6"/>
      <c r="L8243" s="456" t="e">
        <f>IF(K8243=0,#REF!,0)</f>
        <v>#REF!</v>
      </c>
    </row>
    <row r="8244" spans="1:12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6"/>
      <c r="L8244" s="456" t="e">
        <f>IF(K8244=0,#REF!,0)</f>
        <v>#REF!</v>
      </c>
    </row>
    <row r="8245" spans="1:12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6"/>
      <c r="L8245" s="456" t="e">
        <f>IF(K8245=0,#REF!,0)</f>
        <v>#REF!</v>
      </c>
    </row>
    <row r="8246" spans="1:12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6"/>
      <c r="L8246" s="456" t="e">
        <f>IF(K8246=0,#REF!,0)</f>
        <v>#REF!</v>
      </c>
    </row>
    <row r="8247" spans="1:12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6"/>
      <c r="L8247" s="456" t="e">
        <f>IF(K8247=0,#REF!,0)</f>
        <v>#REF!</v>
      </c>
    </row>
    <row r="8248" spans="1:12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6"/>
      <c r="L8248" s="456" t="e">
        <f>IF(K8248=0,#REF!,0)</f>
        <v>#REF!</v>
      </c>
    </row>
    <row r="8249" spans="1:12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6"/>
      <c r="L8249" s="456" t="e">
        <f>IF(K8249=0,#REF!,0)</f>
        <v>#REF!</v>
      </c>
    </row>
    <row r="8250" spans="1:12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6"/>
      <c r="L8250" s="456" t="e">
        <f>IF(K8250=0,#REF!,0)</f>
        <v>#REF!</v>
      </c>
    </row>
    <row r="8251" spans="1:12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6"/>
      <c r="L8251" s="456" t="e">
        <f>IF(K8251=0,#REF!,0)</f>
        <v>#REF!</v>
      </c>
    </row>
    <row r="8252" spans="1:12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6"/>
      <c r="L8252" s="456" t="e">
        <f>IF(K8252=0,#REF!,0)</f>
        <v>#REF!</v>
      </c>
    </row>
    <row r="8253" spans="1:12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6"/>
      <c r="L8253" s="456" t="e">
        <f>IF(K8253=0,#REF!,0)</f>
        <v>#REF!</v>
      </c>
    </row>
    <row r="8254" spans="1:12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6"/>
      <c r="L8254" s="456" t="e">
        <f>IF(K8254=0,#REF!,0)</f>
        <v>#REF!</v>
      </c>
    </row>
    <row r="8255" spans="1:12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6"/>
      <c r="L8255" s="456" t="e">
        <f>IF(K8255=0,#REF!,0)</f>
        <v>#REF!</v>
      </c>
    </row>
    <row r="8256" spans="1:12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6"/>
      <c r="L8256" s="456" t="e">
        <f>IF(K8256=0,#REF!,0)</f>
        <v>#REF!</v>
      </c>
    </row>
    <row r="8257" spans="1:12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6"/>
      <c r="L8257" s="456" t="e">
        <f>IF(K8257=0,#REF!,0)</f>
        <v>#REF!</v>
      </c>
    </row>
    <row r="8258" spans="1:12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6"/>
      <c r="L8258" s="456" t="e">
        <f>IF(K8258=0,#REF!,0)</f>
        <v>#REF!</v>
      </c>
    </row>
    <row r="8259" spans="1:12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6"/>
      <c r="L8259" s="456" t="e">
        <f>IF(K8259=0,#REF!,0)</f>
        <v>#REF!</v>
      </c>
    </row>
    <row r="8260" spans="1:12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6"/>
      <c r="L8260" s="456" t="e">
        <f>IF(K8260=0,#REF!,0)</f>
        <v>#REF!</v>
      </c>
    </row>
    <row r="8261" spans="1:12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6"/>
      <c r="L8261" s="456" t="e">
        <f>IF(K8261=0,#REF!,0)</f>
        <v>#REF!</v>
      </c>
    </row>
    <row r="8262" spans="1:12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6"/>
      <c r="L8262" s="456" t="e">
        <f>IF(K8262=0,#REF!,0)</f>
        <v>#REF!</v>
      </c>
    </row>
    <row r="8263" spans="1:12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6"/>
      <c r="L8263" s="456" t="e">
        <f>IF(K8263=0,#REF!,0)</f>
        <v>#REF!</v>
      </c>
    </row>
    <row r="8264" spans="1:12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6"/>
      <c r="L8264" s="456" t="e">
        <f>IF(K8264=0,#REF!,0)</f>
        <v>#REF!</v>
      </c>
    </row>
    <row r="8265" spans="1:12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6"/>
      <c r="L8265" s="456" t="e">
        <f>IF(K8265=0,#REF!,0)</f>
        <v>#REF!</v>
      </c>
    </row>
    <row r="8266" spans="1:12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6"/>
      <c r="L8266" s="456" t="e">
        <f>IF(K8266=0,#REF!,0)</f>
        <v>#REF!</v>
      </c>
    </row>
    <row r="8267" spans="1:12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6"/>
      <c r="L8267" s="456" t="e">
        <f>IF(K8267=0,#REF!,0)</f>
        <v>#REF!</v>
      </c>
    </row>
    <row r="8268" spans="1:12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6"/>
      <c r="L8268" s="456" t="e">
        <f>IF(K8268=0,#REF!,0)</f>
        <v>#REF!</v>
      </c>
    </row>
    <row r="8269" spans="1:12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6"/>
      <c r="L8269" s="456" t="e">
        <f>IF(K8269=0,#REF!,0)</f>
        <v>#REF!</v>
      </c>
    </row>
    <row r="8270" spans="1:12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6"/>
      <c r="L8270" s="456" t="e">
        <f>IF(K8270=0,#REF!,0)</f>
        <v>#REF!</v>
      </c>
    </row>
    <row r="8271" spans="1:12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6"/>
      <c r="L8271" s="456" t="e">
        <f>IF(K8271=0,#REF!,0)</f>
        <v>#REF!</v>
      </c>
    </row>
    <row r="8272" spans="1:12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6"/>
      <c r="L8272" s="456" t="e">
        <f>IF(K8272=0,#REF!,0)</f>
        <v>#REF!</v>
      </c>
    </row>
    <row r="8273" spans="1:12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6"/>
      <c r="L8273" s="456" t="e">
        <f>IF(K8273=0,#REF!,0)</f>
        <v>#REF!</v>
      </c>
    </row>
    <row r="8274" spans="1:12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6"/>
      <c r="L8274" s="456" t="e">
        <f>IF(K8274=0,#REF!,0)</f>
        <v>#REF!</v>
      </c>
    </row>
    <row r="8275" spans="1:12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6"/>
      <c r="L8275" s="456" t="e">
        <f>IF(K8275=0,#REF!,0)</f>
        <v>#REF!</v>
      </c>
    </row>
    <row r="8276" spans="1:12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6"/>
      <c r="L8276" s="456" t="e">
        <f>IF(K8276=0,#REF!,0)</f>
        <v>#REF!</v>
      </c>
    </row>
    <row r="8277" spans="1:12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6"/>
      <c r="L8277" s="456" t="e">
        <f>IF(K8277=0,#REF!,0)</f>
        <v>#REF!</v>
      </c>
    </row>
    <row r="8278" spans="1:12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6"/>
      <c r="L8278" s="456" t="e">
        <f>IF(K8278=0,#REF!,0)</f>
        <v>#REF!</v>
      </c>
    </row>
    <row r="8279" spans="1:12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6"/>
      <c r="L8279" s="456" t="e">
        <f>IF(K8279=0,#REF!,0)</f>
        <v>#REF!</v>
      </c>
    </row>
    <row r="8280" spans="1:12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6"/>
      <c r="L8280" s="456" t="e">
        <f>IF(K8280=0,#REF!,0)</f>
        <v>#REF!</v>
      </c>
    </row>
    <row r="8281" spans="1:12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6"/>
      <c r="L8281" s="456" t="e">
        <f>IF(K8281=0,#REF!,0)</f>
        <v>#REF!</v>
      </c>
    </row>
    <row r="8282" spans="1:12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6"/>
      <c r="L8282" s="456" t="e">
        <f>IF(K8282=0,#REF!,0)</f>
        <v>#REF!</v>
      </c>
    </row>
    <row r="8283" spans="1:12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6"/>
      <c r="L8283" s="456" t="e">
        <f>IF(K8283=0,#REF!,0)</f>
        <v>#REF!</v>
      </c>
    </row>
    <row r="8284" spans="1:12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6"/>
      <c r="L8284" s="456" t="e">
        <f>IF(K8284=0,#REF!,0)</f>
        <v>#REF!</v>
      </c>
    </row>
    <row r="8285" spans="1:12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6"/>
      <c r="L8285" s="456" t="e">
        <f>IF(K8285=0,#REF!,0)</f>
        <v>#REF!</v>
      </c>
    </row>
    <row r="8286" spans="1:12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6"/>
      <c r="L8286" s="456" t="e">
        <f>IF(K8286=0,#REF!,0)</f>
        <v>#REF!</v>
      </c>
    </row>
    <row r="8287" spans="1:12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6"/>
      <c r="L8287" s="456" t="e">
        <f>IF(K8287=0,#REF!,0)</f>
        <v>#REF!</v>
      </c>
    </row>
    <row r="8288" spans="1:12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6"/>
      <c r="L8288" s="456" t="e">
        <f>IF(K8288=0,#REF!,0)</f>
        <v>#REF!</v>
      </c>
    </row>
    <row r="8289" spans="1:12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6"/>
      <c r="L8289" s="456" t="e">
        <f>IF(K8289=0,#REF!,0)</f>
        <v>#REF!</v>
      </c>
    </row>
    <row r="8290" spans="1:12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6"/>
      <c r="L8290" s="456" t="e">
        <f>IF(K8290=0,#REF!,0)</f>
        <v>#REF!</v>
      </c>
    </row>
    <row r="8291" spans="1:12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6"/>
      <c r="L8291" s="456" t="e">
        <f>IF(K8291=0,#REF!,0)</f>
        <v>#REF!</v>
      </c>
    </row>
    <row r="8292" spans="1:12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6"/>
      <c r="L8292" s="456" t="e">
        <f>IF(K8292=0,#REF!,0)</f>
        <v>#REF!</v>
      </c>
    </row>
    <row r="8293" spans="1:12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6"/>
      <c r="L8293" s="456" t="e">
        <f>IF(K8293=0,#REF!,0)</f>
        <v>#REF!</v>
      </c>
    </row>
    <row r="8294" spans="1:12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6"/>
      <c r="L8294" s="456" t="e">
        <f>IF(K8294=0,#REF!,0)</f>
        <v>#REF!</v>
      </c>
    </row>
    <row r="8295" spans="1:12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6"/>
      <c r="L8295" s="456" t="e">
        <f>IF(K8295=0,#REF!,0)</f>
        <v>#REF!</v>
      </c>
    </row>
    <row r="8296" spans="1:12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6"/>
      <c r="L8296" s="456" t="e">
        <f>IF(K8296=0,#REF!,0)</f>
        <v>#REF!</v>
      </c>
    </row>
    <row r="8297" spans="1:12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6"/>
      <c r="L8297" s="456" t="e">
        <f>IF(K8297=0,#REF!,0)</f>
        <v>#REF!</v>
      </c>
    </row>
    <row r="8298" spans="1:12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6"/>
      <c r="L8298" s="456" t="e">
        <f>IF(K8298=0,#REF!,0)</f>
        <v>#REF!</v>
      </c>
    </row>
    <row r="8299" spans="1:12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6"/>
      <c r="L8299" s="456" t="e">
        <f>IF(K8299=0,#REF!,0)</f>
        <v>#REF!</v>
      </c>
    </row>
    <row r="8300" spans="1:12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6"/>
      <c r="L8300" s="456" t="e">
        <f>IF(K8300=0,#REF!,0)</f>
        <v>#REF!</v>
      </c>
    </row>
    <row r="8301" spans="1:12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6"/>
      <c r="L8301" s="456" t="e">
        <f>IF(K8301=0,#REF!,0)</f>
        <v>#REF!</v>
      </c>
    </row>
    <row r="8302" spans="1:12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6"/>
      <c r="L8302" s="456" t="e">
        <f>IF(K8302=0,#REF!,0)</f>
        <v>#REF!</v>
      </c>
    </row>
    <row r="8303" spans="1:12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6"/>
      <c r="L8303" s="456" t="e">
        <f>IF(K8303=0,#REF!,0)</f>
        <v>#REF!</v>
      </c>
    </row>
    <row r="8304" spans="1:12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6"/>
      <c r="L8304" s="456" t="e">
        <f>IF(K8304=0,#REF!,0)</f>
        <v>#REF!</v>
      </c>
    </row>
    <row r="8305" spans="1:12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6"/>
      <c r="L8305" s="456" t="e">
        <f>IF(K8305=0,#REF!,0)</f>
        <v>#REF!</v>
      </c>
    </row>
    <row r="8306" spans="1:12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6"/>
      <c r="L8306" s="456" t="e">
        <f>IF(K8306=0,#REF!,0)</f>
        <v>#REF!</v>
      </c>
    </row>
    <row r="8307" spans="1:12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6"/>
      <c r="L8307" s="456" t="e">
        <f>IF(K8307=0,#REF!,0)</f>
        <v>#REF!</v>
      </c>
    </row>
    <row r="8308" spans="1:12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6"/>
      <c r="L8308" s="456" t="e">
        <f>IF(K8308=0,#REF!,0)</f>
        <v>#REF!</v>
      </c>
    </row>
    <row r="8309" spans="1:12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6"/>
      <c r="L8309" s="456" t="e">
        <f>IF(K8309=0,#REF!,0)</f>
        <v>#REF!</v>
      </c>
    </row>
    <row r="8310" spans="1:12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6"/>
      <c r="L8310" s="456" t="e">
        <f>IF(K8310=0,#REF!,0)</f>
        <v>#REF!</v>
      </c>
    </row>
    <row r="8311" spans="1:12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6"/>
      <c r="L8311" s="456" t="e">
        <f>IF(K8311=0,#REF!,0)</f>
        <v>#REF!</v>
      </c>
    </row>
    <row r="8312" spans="1:12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6"/>
      <c r="L8312" s="456" t="e">
        <f>IF(K8312=0,#REF!,0)</f>
        <v>#REF!</v>
      </c>
    </row>
    <row r="8313" spans="1:12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6"/>
      <c r="L8313" s="456" t="e">
        <f>IF(K8313=0,#REF!,0)</f>
        <v>#REF!</v>
      </c>
    </row>
    <row r="8314" spans="1:12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6"/>
      <c r="L8314" s="456" t="e">
        <f>IF(K8314=0,#REF!,0)</f>
        <v>#REF!</v>
      </c>
    </row>
    <row r="8315" spans="1:12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6"/>
      <c r="L8315" s="456" t="e">
        <f>IF(K8315=0,#REF!,0)</f>
        <v>#REF!</v>
      </c>
    </row>
    <row r="8316" spans="1:12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6"/>
      <c r="L8316" s="456" t="e">
        <f>IF(K8316=0,#REF!,0)</f>
        <v>#REF!</v>
      </c>
    </row>
    <row r="8317" spans="1:12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6"/>
      <c r="L8317" s="456" t="e">
        <f>IF(K8317=0,#REF!,0)</f>
        <v>#REF!</v>
      </c>
    </row>
    <row r="8318" spans="1:12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6"/>
      <c r="L8318" s="456" t="e">
        <f>IF(K8318=0,#REF!,0)</f>
        <v>#REF!</v>
      </c>
    </row>
    <row r="8319" spans="1:12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6"/>
      <c r="L8319" s="456" t="e">
        <f>IF(K8319=0,#REF!,0)</f>
        <v>#REF!</v>
      </c>
    </row>
    <row r="8320" spans="1:12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6"/>
      <c r="L8320" s="456" t="e">
        <f>IF(K8320=0,#REF!,0)</f>
        <v>#REF!</v>
      </c>
    </row>
    <row r="8321" spans="1:12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6"/>
      <c r="L8321" s="456" t="e">
        <f>IF(K8321=0,#REF!,0)</f>
        <v>#REF!</v>
      </c>
    </row>
    <row r="8322" spans="1:12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6"/>
      <c r="L8322" s="456" t="e">
        <f>IF(K8322=0,#REF!,0)</f>
        <v>#REF!</v>
      </c>
    </row>
    <row r="8323" spans="1:12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6"/>
      <c r="L8323" s="456" t="e">
        <f>IF(K8323=0,#REF!,0)</f>
        <v>#REF!</v>
      </c>
    </row>
    <row r="8324" spans="1:12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6"/>
      <c r="L8324" s="456" t="e">
        <f>IF(K8324=0,#REF!,0)</f>
        <v>#REF!</v>
      </c>
    </row>
    <row r="8325" spans="1:12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6"/>
      <c r="L8325" s="456" t="e">
        <f>IF(K8325=0,#REF!,0)</f>
        <v>#REF!</v>
      </c>
    </row>
    <row r="8326" spans="1:12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6"/>
      <c r="L8326" s="456" t="e">
        <f>IF(K8326=0,#REF!,0)</f>
        <v>#REF!</v>
      </c>
    </row>
    <row r="8327" spans="1:12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6"/>
      <c r="L8327" s="456" t="e">
        <f>IF(K8327=0,#REF!,0)</f>
        <v>#REF!</v>
      </c>
    </row>
    <row r="8328" spans="1:12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6"/>
      <c r="L8328" s="456" t="e">
        <f>IF(K8328=0,#REF!,0)</f>
        <v>#REF!</v>
      </c>
    </row>
    <row r="8329" spans="1:12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6"/>
      <c r="L8329" s="456" t="e">
        <f>IF(K8329=0,#REF!,0)</f>
        <v>#REF!</v>
      </c>
    </row>
    <row r="8330" spans="1:12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6"/>
      <c r="L8330" s="456" t="e">
        <f>IF(K8330=0,#REF!,0)</f>
        <v>#REF!</v>
      </c>
    </row>
    <row r="8331" spans="1:12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6"/>
      <c r="L8331" s="456" t="e">
        <f>IF(K8331=0,#REF!,0)</f>
        <v>#REF!</v>
      </c>
    </row>
    <row r="8332" spans="1:12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6"/>
      <c r="L8332" s="456" t="e">
        <f>IF(K8332=0,#REF!,0)</f>
        <v>#REF!</v>
      </c>
    </row>
    <row r="8333" spans="1:12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6"/>
      <c r="L8333" s="456" t="e">
        <f>IF(K8333=0,#REF!,0)</f>
        <v>#REF!</v>
      </c>
    </row>
    <row r="8334" spans="1:12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6"/>
      <c r="L8334" s="456" t="e">
        <f>IF(K8334=0,#REF!,0)</f>
        <v>#REF!</v>
      </c>
    </row>
    <row r="8335" spans="1:12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6"/>
      <c r="L8335" s="456" t="e">
        <f>IF(K8335=0,#REF!,0)</f>
        <v>#REF!</v>
      </c>
    </row>
    <row r="8336" spans="1:12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6"/>
      <c r="L8336" s="456" t="e">
        <f>IF(K8336=0,#REF!,0)</f>
        <v>#REF!</v>
      </c>
    </row>
    <row r="8337" spans="1:12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6"/>
      <c r="L8337" s="456" t="e">
        <f>IF(K8337=0,#REF!,0)</f>
        <v>#REF!</v>
      </c>
    </row>
    <row r="8338" spans="1:12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6"/>
      <c r="L8338" s="456" t="e">
        <f>IF(K8338=0,#REF!,0)</f>
        <v>#REF!</v>
      </c>
    </row>
    <row r="8339" spans="1:12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6"/>
      <c r="L8339" s="456" t="e">
        <f>IF(K8339=0,#REF!,0)</f>
        <v>#REF!</v>
      </c>
    </row>
    <row r="8340" spans="1:12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6"/>
      <c r="L8340" s="456" t="e">
        <f>IF(K8340=0,#REF!,0)</f>
        <v>#REF!</v>
      </c>
    </row>
    <row r="8341" spans="1:12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6"/>
      <c r="L8341" s="456" t="e">
        <f>IF(K8341=0,#REF!,0)</f>
        <v>#REF!</v>
      </c>
    </row>
    <row r="8342" spans="1:12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6"/>
      <c r="L8342" s="456" t="e">
        <f>IF(K8342=0,#REF!,0)</f>
        <v>#REF!</v>
      </c>
    </row>
    <row r="8343" spans="1:12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6"/>
      <c r="L8343" s="456" t="e">
        <f>IF(K8343=0,#REF!,0)</f>
        <v>#REF!</v>
      </c>
    </row>
    <row r="8344" spans="1:12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6"/>
      <c r="L8344" s="456" t="e">
        <f>IF(K8344=0,#REF!,0)</f>
        <v>#REF!</v>
      </c>
    </row>
    <row r="8345" spans="1:12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6"/>
      <c r="L8345" s="456" t="e">
        <f>IF(K8345=0,#REF!,0)</f>
        <v>#REF!</v>
      </c>
    </row>
    <row r="8346" spans="1:12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6"/>
      <c r="L8346" s="456" t="e">
        <f>IF(K8346=0,#REF!,0)</f>
        <v>#REF!</v>
      </c>
    </row>
    <row r="8347" spans="1:12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6"/>
      <c r="L8347" s="456" t="e">
        <f>IF(K8347=0,#REF!,0)</f>
        <v>#REF!</v>
      </c>
    </row>
    <row r="8348" spans="1:12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6"/>
      <c r="L8348" s="456" t="e">
        <f>IF(K8348=0,#REF!,0)</f>
        <v>#REF!</v>
      </c>
    </row>
    <row r="8349" spans="1:12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6"/>
      <c r="L8349" s="456" t="e">
        <f>IF(K8349=0,#REF!,0)</f>
        <v>#REF!</v>
      </c>
    </row>
    <row r="8350" spans="1:12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6"/>
      <c r="L8350" s="456" t="e">
        <f>IF(K8350=0,#REF!,0)</f>
        <v>#REF!</v>
      </c>
    </row>
    <row r="8351" spans="1:12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6"/>
      <c r="L8351" s="456" t="e">
        <f>IF(K8351=0,#REF!,0)</f>
        <v>#REF!</v>
      </c>
    </row>
    <row r="8352" spans="1:12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6"/>
      <c r="L8352" s="456" t="e">
        <f>IF(K8352=0,#REF!,0)</f>
        <v>#REF!</v>
      </c>
    </row>
    <row r="8353" spans="1:12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6"/>
      <c r="L8353" s="456" t="e">
        <f>IF(K8353=0,#REF!,0)</f>
        <v>#REF!</v>
      </c>
    </row>
    <row r="8354" spans="1:12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6"/>
      <c r="L8354" s="456" t="e">
        <f>IF(K8354=0,#REF!,0)</f>
        <v>#REF!</v>
      </c>
    </row>
    <row r="8355" spans="1:12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6"/>
      <c r="L8355" s="456" t="e">
        <f>IF(K8355=0,#REF!,0)</f>
        <v>#REF!</v>
      </c>
    </row>
    <row r="8356" spans="1:12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6"/>
      <c r="L8356" s="456" t="e">
        <f>IF(K8356=0,#REF!,0)</f>
        <v>#REF!</v>
      </c>
    </row>
    <row r="8357" spans="1:12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6"/>
      <c r="L8357" s="456" t="e">
        <f>IF(K8357=0,#REF!,0)</f>
        <v>#REF!</v>
      </c>
    </row>
    <row r="8358" spans="1:12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6"/>
      <c r="L8358" s="456" t="e">
        <f>IF(K8358=0,#REF!,0)</f>
        <v>#REF!</v>
      </c>
    </row>
    <row r="8359" spans="1:12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6"/>
      <c r="L8359" s="456" t="e">
        <f>IF(K8359=0,#REF!,0)</f>
        <v>#REF!</v>
      </c>
    </row>
    <row r="8360" spans="1:12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6"/>
      <c r="L8360" s="456" t="e">
        <f>IF(K8360=0,#REF!,0)</f>
        <v>#REF!</v>
      </c>
    </row>
    <row r="8361" spans="1:12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6"/>
      <c r="L8361" s="456" t="e">
        <f>IF(K8361=0,#REF!,0)</f>
        <v>#REF!</v>
      </c>
    </row>
    <row r="8362" spans="1:12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6"/>
      <c r="L8362" s="456" t="e">
        <f>IF(K8362=0,#REF!,0)</f>
        <v>#REF!</v>
      </c>
    </row>
    <row r="8363" spans="1:12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6"/>
      <c r="L8363" s="456" t="e">
        <f>IF(K8363=0,#REF!,0)</f>
        <v>#REF!</v>
      </c>
    </row>
    <row r="8364" spans="1:12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6"/>
      <c r="L8364" s="456" t="e">
        <f>IF(K8364=0,#REF!,0)</f>
        <v>#REF!</v>
      </c>
    </row>
    <row r="8365" spans="1:12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6"/>
      <c r="L8365" s="456" t="e">
        <f>IF(K8365=0,#REF!,0)</f>
        <v>#REF!</v>
      </c>
    </row>
    <row r="8366" spans="1:12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6"/>
      <c r="L8366" s="456" t="e">
        <f>IF(K8366=0,#REF!,0)</f>
        <v>#REF!</v>
      </c>
    </row>
    <row r="8367" spans="1:12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6"/>
      <c r="L8367" s="456" t="e">
        <f>IF(K8367=0,#REF!,0)</f>
        <v>#REF!</v>
      </c>
    </row>
    <row r="8368" spans="1:12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6"/>
      <c r="L8368" s="456" t="e">
        <f>IF(K8368=0,#REF!,0)</f>
        <v>#REF!</v>
      </c>
    </row>
    <row r="8369" spans="1:12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6"/>
      <c r="L8369" s="456" t="e">
        <f>IF(K8369=0,#REF!,0)</f>
        <v>#REF!</v>
      </c>
    </row>
    <row r="8370" spans="1:12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6"/>
      <c r="L8370" s="456" t="e">
        <f>IF(K8370=0,#REF!,0)</f>
        <v>#REF!</v>
      </c>
    </row>
    <row r="8371" spans="1:12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6"/>
      <c r="L8371" s="456" t="e">
        <f>IF(K8371=0,#REF!,0)</f>
        <v>#REF!</v>
      </c>
    </row>
    <row r="8372" spans="1:12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6"/>
      <c r="L8372" s="456" t="e">
        <f>IF(K8372=0,#REF!,0)</f>
        <v>#REF!</v>
      </c>
    </row>
    <row r="8373" spans="1:12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6"/>
      <c r="L8373" s="456" t="e">
        <f>IF(K8373=0,#REF!,0)</f>
        <v>#REF!</v>
      </c>
    </row>
    <row r="8374" spans="1:12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6"/>
      <c r="L8374" s="456" t="e">
        <f>IF(K8374=0,#REF!,0)</f>
        <v>#REF!</v>
      </c>
    </row>
    <row r="8375" spans="1:12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6"/>
      <c r="L8375" s="456" t="e">
        <f>IF(K8375=0,#REF!,0)</f>
        <v>#REF!</v>
      </c>
    </row>
    <row r="8376" spans="1:12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6"/>
      <c r="L8376" s="456" t="e">
        <f>IF(K8376=0,#REF!,0)</f>
        <v>#REF!</v>
      </c>
    </row>
    <row r="8377" spans="1:12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6"/>
      <c r="L8377" s="456" t="e">
        <f>IF(K8377=0,#REF!,0)</f>
        <v>#REF!</v>
      </c>
    </row>
    <row r="8378" spans="1:12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6"/>
      <c r="L8378" s="456" t="e">
        <f>IF(K8378=0,#REF!,0)</f>
        <v>#REF!</v>
      </c>
    </row>
    <row r="8379" spans="1:12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6"/>
      <c r="L8379" s="456" t="e">
        <f>IF(K8379=0,#REF!,0)</f>
        <v>#REF!</v>
      </c>
    </row>
    <row r="8380" spans="1:12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6"/>
      <c r="L8380" s="456" t="e">
        <f>IF(K8380=0,#REF!,0)</f>
        <v>#REF!</v>
      </c>
    </row>
    <row r="8381" spans="1:12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6"/>
      <c r="L8381" s="456" t="e">
        <f>IF(K8381=0,#REF!,0)</f>
        <v>#REF!</v>
      </c>
    </row>
    <row r="8382" spans="1:12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6"/>
      <c r="L8382" s="456" t="e">
        <f>IF(K8382=0,#REF!,0)</f>
        <v>#REF!</v>
      </c>
    </row>
    <row r="8383" spans="1:12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6"/>
      <c r="L8383" s="456" t="e">
        <f>IF(K8383=0,#REF!,0)</f>
        <v>#REF!</v>
      </c>
    </row>
    <row r="8384" spans="1:12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6"/>
      <c r="L8384" s="456" t="e">
        <f>IF(K8384=0,#REF!,0)</f>
        <v>#REF!</v>
      </c>
    </row>
    <row r="8385" spans="1:12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6"/>
      <c r="L8385" s="456" t="e">
        <f>IF(K8385=0,#REF!,0)</f>
        <v>#REF!</v>
      </c>
    </row>
    <row r="8386" spans="1:12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6"/>
      <c r="L8386" s="456" t="e">
        <f>IF(K8386=0,#REF!,0)</f>
        <v>#REF!</v>
      </c>
    </row>
    <row r="8387" spans="1:12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6"/>
      <c r="L8387" s="456" t="e">
        <f>IF(K8387=0,#REF!,0)</f>
        <v>#REF!</v>
      </c>
    </row>
    <row r="8388" spans="1:12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6"/>
      <c r="L8388" s="456" t="e">
        <f>IF(K8388=0,#REF!,0)</f>
        <v>#REF!</v>
      </c>
    </row>
    <row r="8389" spans="1:12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6"/>
      <c r="L8389" s="456" t="e">
        <f>IF(K8389=0,#REF!,0)</f>
        <v>#REF!</v>
      </c>
    </row>
    <row r="8390" spans="1:12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6"/>
      <c r="L8390" s="456" t="e">
        <f>IF(K8390=0,#REF!,0)</f>
        <v>#REF!</v>
      </c>
    </row>
    <row r="8391" spans="1:12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6"/>
      <c r="L8391" s="456" t="e">
        <f>IF(K8391=0,#REF!,0)</f>
        <v>#REF!</v>
      </c>
    </row>
    <row r="8392" spans="1:12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6"/>
      <c r="L8392" s="456" t="e">
        <f>IF(K8392=0,#REF!,0)</f>
        <v>#REF!</v>
      </c>
    </row>
    <row r="8393" spans="1:12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6"/>
      <c r="L8393" s="456" t="e">
        <f>IF(K8393=0,#REF!,0)</f>
        <v>#REF!</v>
      </c>
    </row>
    <row r="8394" spans="1:12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6"/>
      <c r="L8394" s="456" t="e">
        <f>IF(K8394=0,#REF!,0)</f>
        <v>#REF!</v>
      </c>
    </row>
    <row r="8395" spans="1:12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6"/>
      <c r="L8395" s="456" t="e">
        <f>IF(K8395=0,#REF!,0)</f>
        <v>#REF!</v>
      </c>
    </row>
    <row r="8396" spans="1:12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6"/>
      <c r="L8396" s="456" t="e">
        <f>IF(K8396=0,#REF!,0)</f>
        <v>#REF!</v>
      </c>
    </row>
    <row r="8397" spans="1:12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6"/>
      <c r="L8397" s="456" t="e">
        <f>IF(K8397=0,#REF!,0)</f>
        <v>#REF!</v>
      </c>
    </row>
    <row r="8398" spans="1:12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6"/>
      <c r="L8398" s="456" t="e">
        <f>IF(K8398=0,#REF!,0)</f>
        <v>#REF!</v>
      </c>
    </row>
    <row r="8399" spans="1:12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6"/>
      <c r="L8399" s="456" t="e">
        <f>IF(K8399=0,#REF!,0)</f>
        <v>#REF!</v>
      </c>
    </row>
    <row r="8400" spans="1:12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6"/>
      <c r="L8400" s="456" t="e">
        <f>IF(K8400=0,#REF!,0)</f>
        <v>#REF!</v>
      </c>
    </row>
    <row r="8401" spans="1:12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6"/>
      <c r="L8401" s="456" t="e">
        <f>IF(K8401=0,#REF!,0)</f>
        <v>#REF!</v>
      </c>
    </row>
    <row r="8402" spans="1:12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6"/>
      <c r="L8402" s="456" t="e">
        <f>IF(K8402=0,#REF!,0)</f>
        <v>#REF!</v>
      </c>
    </row>
    <row r="8403" spans="1:12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6"/>
      <c r="L8403" s="456" t="e">
        <f>IF(K8403=0,#REF!,0)</f>
        <v>#REF!</v>
      </c>
    </row>
    <row r="8404" spans="1:12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6"/>
      <c r="L8404" s="456" t="e">
        <f>IF(K8404=0,#REF!,0)</f>
        <v>#REF!</v>
      </c>
    </row>
    <row r="8405" spans="1:12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6"/>
      <c r="L8405" s="456" t="e">
        <f>IF(K8405=0,#REF!,0)</f>
        <v>#REF!</v>
      </c>
    </row>
    <row r="8406" spans="1:12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6"/>
      <c r="L8406" s="456" t="e">
        <f>IF(K8406=0,#REF!,0)</f>
        <v>#REF!</v>
      </c>
    </row>
    <row r="8407" spans="1:12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6"/>
      <c r="L8407" s="456" t="e">
        <f>IF(K8407=0,#REF!,0)</f>
        <v>#REF!</v>
      </c>
    </row>
    <row r="8408" spans="1:12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6"/>
      <c r="L8408" s="456" t="e">
        <f>IF(K8408=0,#REF!,0)</f>
        <v>#REF!</v>
      </c>
    </row>
    <row r="8409" spans="1:12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6"/>
      <c r="L8409" s="456" t="e">
        <f>IF(K8409=0,#REF!,0)</f>
        <v>#REF!</v>
      </c>
    </row>
    <row r="8410" spans="1:12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6"/>
      <c r="L8410" s="456" t="e">
        <f>IF(K8410=0,#REF!,0)</f>
        <v>#REF!</v>
      </c>
    </row>
    <row r="8411" spans="1:12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6"/>
      <c r="L8411" s="456" t="e">
        <f>IF(K8411=0,#REF!,0)</f>
        <v>#REF!</v>
      </c>
    </row>
    <row r="8412" spans="1:12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6"/>
      <c r="L8412" s="456" t="e">
        <f>IF(K8412=0,#REF!,0)</f>
        <v>#REF!</v>
      </c>
    </row>
    <row r="8413" spans="1:12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6"/>
      <c r="L8413" s="456" t="e">
        <f>IF(K8413=0,#REF!,0)</f>
        <v>#REF!</v>
      </c>
    </row>
    <row r="8414" spans="1:12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6"/>
      <c r="L8414" s="456" t="e">
        <f>IF(K8414=0,#REF!,0)</f>
        <v>#REF!</v>
      </c>
    </row>
    <row r="8415" spans="1:12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6">
        <v>923.34302896533768</v>
      </c>
      <c r="L8415" s="456">
        <f>IF(K8415=0,#REF!,0)</f>
        <v>0</v>
      </c>
    </row>
    <row r="8416" spans="1:12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6"/>
      <c r="L8416" s="456" t="e">
        <f>IF(K8416=0,#REF!,0)</f>
        <v>#REF!</v>
      </c>
    </row>
    <row r="8417" spans="1:12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6"/>
      <c r="L8417" s="456" t="e">
        <f>IF(K8417=0,#REF!,0)</f>
        <v>#REF!</v>
      </c>
    </row>
    <row r="8418" spans="1:12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6"/>
      <c r="L8418" s="456" t="e">
        <f>IF(K8418=0,#REF!,0)</f>
        <v>#REF!</v>
      </c>
    </row>
    <row r="8419" spans="1:12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6"/>
      <c r="L8419" s="456" t="e">
        <f>IF(K8419=0,#REF!,0)</f>
        <v>#REF!</v>
      </c>
    </row>
    <row r="8420" spans="1:12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6"/>
      <c r="L8420" s="456" t="e">
        <f>IF(K8420=0,#REF!,0)</f>
        <v>#REF!</v>
      </c>
    </row>
    <row r="8421" spans="1:12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6"/>
      <c r="L8421" s="456" t="e">
        <f>IF(K8421=0,#REF!,0)</f>
        <v>#REF!</v>
      </c>
    </row>
    <row r="8422" spans="1:12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6"/>
      <c r="L8422" s="456" t="e">
        <f>IF(K8422=0,#REF!,0)</f>
        <v>#REF!</v>
      </c>
    </row>
    <row r="8423" spans="1:12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6"/>
      <c r="L8423" s="456" t="e">
        <f>IF(K8423=0,#REF!,0)</f>
        <v>#REF!</v>
      </c>
    </row>
    <row r="8424" spans="1:12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6"/>
      <c r="L8424" s="456" t="e">
        <f>IF(K8424=0,#REF!,0)</f>
        <v>#REF!</v>
      </c>
    </row>
    <row r="8425" spans="1:12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6"/>
      <c r="L8425" s="456" t="e">
        <f>IF(K8425=0,#REF!,0)</f>
        <v>#REF!</v>
      </c>
    </row>
    <row r="8426" spans="1:12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6"/>
      <c r="L8426" s="456" t="e">
        <f>IF(K8426=0,#REF!,0)</f>
        <v>#REF!</v>
      </c>
    </row>
    <row r="8427" spans="1:12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6"/>
      <c r="L8427" s="456" t="e">
        <f>IF(K8427=0,#REF!,0)</f>
        <v>#REF!</v>
      </c>
    </row>
    <row r="8428" spans="1:12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6"/>
      <c r="L8428" s="456" t="e">
        <f>IF(K8428=0,#REF!,0)</f>
        <v>#REF!</v>
      </c>
    </row>
    <row r="8429" spans="1:12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6"/>
      <c r="L8429" s="456" t="e">
        <f>IF(K8429=0,#REF!,0)</f>
        <v>#REF!</v>
      </c>
    </row>
    <row r="8430" spans="1:12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6"/>
      <c r="L8430" s="456" t="e">
        <f>IF(K8430=0,#REF!,0)</f>
        <v>#REF!</v>
      </c>
    </row>
    <row r="8431" spans="1:12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6"/>
      <c r="L8431" s="456" t="e">
        <f>IF(K8431=0,#REF!,0)</f>
        <v>#REF!</v>
      </c>
    </row>
    <row r="8432" spans="1:12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6"/>
      <c r="L8432" s="456" t="e">
        <f>IF(K8432=0,#REF!,0)</f>
        <v>#REF!</v>
      </c>
    </row>
    <row r="8433" spans="1:12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6"/>
      <c r="L8433" s="456" t="e">
        <f>IF(K8433=0,#REF!,0)</f>
        <v>#REF!</v>
      </c>
    </row>
    <row r="8434" spans="1:12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6"/>
      <c r="L8434" s="456" t="e">
        <f>IF(K8434=0,#REF!,0)</f>
        <v>#REF!</v>
      </c>
    </row>
    <row r="8435" spans="1:12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6"/>
      <c r="L8435" s="456" t="e">
        <f>IF(K8435=0,#REF!,0)</f>
        <v>#REF!</v>
      </c>
    </row>
    <row r="8436" spans="1:12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6"/>
      <c r="L8436" s="456" t="e">
        <f>IF(K8436=0,#REF!,0)</f>
        <v>#REF!</v>
      </c>
    </row>
    <row r="8437" spans="1:12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6"/>
      <c r="L8437" s="456" t="e">
        <f>IF(K8437=0,#REF!,0)</f>
        <v>#REF!</v>
      </c>
    </row>
    <row r="8438" spans="1:12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6"/>
      <c r="L8438" s="456" t="e">
        <f>IF(K8438=0,#REF!,0)</f>
        <v>#REF!</v>
      </c>
    </row>
    <row r="8439" spans="1:12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6"/>
      <c r="L8439" s="456" t="e">
        <f>IF(K8439=0,#REF!,0)</f>
        <v>#REF!</v>
      </c>
    </row>
    <row r="8440" spans="1:12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6"/>
      <c r="L8440" s="456" t="e">
        <f>IF(K8440=0,#REF!,0)</f>
        <v>#REF!</v>
      </c>
    </row>
    <row r="8441" spans="1:12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6"/>
      <c r="L8441" s="456" t="e">
        <f>IF(K8441=0,#REF!,0)</f>
        <v>#REF!</v>
      </c>
    </row>
    <row r="8442" spans="1:12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6"/>
      <c r="L8442" s="456" t="e">
        <f>IF(K8442=0,#REF!,0)</f>
        <v>#REF!</v>
      </c>
    </row>
    <row r="8443" spans="1:12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6"/>
      <c r="L8443" s="456" t="e">
        <f>IF(K8443=0,#REF!,0)</f>
        <v>#REF!</v>
      </c>
    </row>
    <row r="8444" spans="1:12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6"/>
      <c r="L8444" s="456" t="e">
        <f>IF(K8444=0,#REF!,0)</f>
        <v>#REF!</v>
      </c>
    </row>
    <row r="8445" spans="1:12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6"/>
      <c r="L8445" s="456" t="e">
        <f>IF(K8445=0,#REF!,0)</f>
        <v>#REF!</v>
      </c>
    </row>
    <row r="8446" spans="1:12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6"/>
      <c r="L8446" s="456" t="e">
        <f>IF(K8446=0,#REF!,0)</f>
        <v>#REF!</v>
      </c>
    </row>
    <row r="8447" spans="1:12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6"/>
      <c r="L8447" s="456" t="e">
        <f>IF(K8447=0,#REF!,0)</f>
        <v>#REF!</v>
      </c>
    </row>
    <row r="8448" spans="1:12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6"/>
      <c r="L8448" s="456" t="e">
        <f>IF(K8448=0,#REF!,0)</f>
        <v>#REF!</v>
      </c>
    </row>
    <row r="8449" spans="1:12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6"/>
      <c r="L8449" s="456" t="e">
        <f>IF(K8449=0,#REF!,0)</f>
        <v>#REF!</v>
      </c>
    </row>
    <row r="8450" spans="1:12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6"/>
      <c r="L8450" s="456" t="e">
        <f>IF(K8450=0,#REF!,0)</f>
        <v>#REF!</v>
      </c>
    </row>
    <row r="8451" spans="1:12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6"/>
      <c r="L8451" s="456" t="e">
        <f>IF(K8451=0,#REF!,0)</f>
        <v>#REF!</v>
      </c>
    </row>
    <row r="8452" spans="1:12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6"/>
      <c r="L8452" s="456" t="e">
        <f>IF(K8452=0,#REF!,0)</f>
        <v>#REF!</v>
      </c>
    </row>
    <row r="8453" spans="1:12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6"/>
      <c r="L8453" s="456" t="e">
        <f>IF(K8453=0,#REF!,0)</f>
        <v>#REF!</v>
      </c>
    </row>
    <row r="8454" spans="1:12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6"/>
      <c r="L8454" s="456" t="e">
        <f>IF(K8454=0,#REF!,0)</f>
        <v>#REF!</v>
      </c>
    </row>
    <row r="8455" spans="1:12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6"/>
      <c r="L8455" s="456" t="e">
        <f>IF(K8455=0,#REF!,0)</f>
        <v>#REF!</v>
      </c>
    </row>
    <row r="8456" spans="1:12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6"/>
      <c r="L8456" s="456" t="e">
        <f>IF(K8456=0,#REF!,0)</f>
        <v>#REF!</v>
      </c>
    </row>
    <row r="8457" spans="1:12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6"/>
      <c r="L8457" s="456" t="e">
        <f>IF(K8457=0,#REF!,0)</f>
        <v>#REF!</v>
      </c>
    </row>
    <row r="8458" spans="1:12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6"/>
      <c r="L8458" s="456" t="e">
        <f>IF(K8458=0,#REF!,0)</f>
        <v>#REF!</v>
      </c>
    </row>
    <row r="8459" spans="1:12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6"/>
      <c r="L8459" s="456" t="e">
        <f>IF(K8459=0,#REF!,0)</f>
        <v>#REF!</v>
      </c>
    </row>
    <row r="8460" spans="1:12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6"/>
      <c r="L8460" s="456" t="e">
        <f>IF(K8460=0,#REF!,0)</f>
        <v>#REF!</v>
      </c>
    </row>
    <row r="8461" spans="1:12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6"/>
      <c r="L8461" s="456" t="e">
        <f>IF(K8461=0,#REF!,0)</f>
        <v>#REF!</v>
      </c>
    </row>
    <row r="8462" spans="1:12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6"/>
      <c r="L8462" s="456" t="e">
        <f>IF(K8462=0,#REF!,0)</f>
        <v>#REF!</v>
      </c>
    </row>
    <row r="8463" spans="1:12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6"/>
      <c r="L8463" s="456" t="e">
        <f>IF(K8463=0,#REF!,0)</f>
        <v>#REF!</v>
      </c>
    </row>
    <row r="8464" spans="1:12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6"/>
      <c r="L8464" s="456" t="e">
        <f>IF(K8464=0,#REF!,0)</f>
        <v>#REF!</v>
      </c>
    </row>
    <row r="8465" spans="1:12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6"/>
      <c r="L8465" s="456" t="e">
        <f>IF(K8465=0,#REF!,0)</f>
        <v>#REF!</v>
      </c>
    </row>
    <row r="8466" spans="1:12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6"/>
      <c r="L8466" s="456" t="e">
        <f>IF(K8466=0,#REF!,0)</f>
        <v>#REF!</v>
      </c>
    </row>
    <row r="8467" spans="1:12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6"/>
      <c r="L8467" s="456" t="e">
        <f>IF(K8467=0,#REF!,0)</f>
        <v>#REF!</v>
      </c>
    </row>
    <row r="8468" spans="1:12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6"/>
      <c r="L8468" s="456" t="e">
        <f>IF(K8468=0,#REF!,0)</f>
        <v>#REF!</v>
      </c>
    </row>
    <row r="8469" spans="1:12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6"/>
      <c r="L8469" s="456" t="e">
        <f>IF(K8469=0,#REF!,0)</f>
        <v>#REF!</v>
      </c>
    </row>
    <row r="8470" spans="1:12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6"/>
      <c r="L8470" s="456" t="e">
        <f>IF(K8470=0,#REF!,0)</f>
        <v>#REF!</v>
      </c>
    </row>
    <row r="8471" spans="1:12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6"/>
      <c r="L8471" s="456" t="e">
        <f>IF(K8471=0,#REF!,0)</f>
        <v>#REF!</v>
      </c>
    </row>
    <row r="8472" spans="1:12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6"/>
      <c r="L8472" s="456" t="e">
        <f>IF(K8472=0,#REF!,0)</f>
        <v>#REF!</v>
      </c>
    </row>
    <row r="8473" spans="1:12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6"/>
      <c r="L8473" s="456" t="e">
        <f>IF(K8473=0,#REF!,0)</f>
        <v>#REF!</v>
      </c>
    </row>
    <row r="8474" spans="1:12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6"/>
      <c r="L8474" s="456" t="e">
        <f>IF(K8474=0,#REF!,0)</f>
        <v>#REF!</v>
      </c>
    </row>
    <row r="8475" spans="1:12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6"/>
      <c r="L8475" s="456" t="e">
        <f>IF(K8475=0,#REF!,0)</f>
        <v>#REF!</v>
      </c>
    </row>
    <row r="8476" spans="1:12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6"/>
      <c r="L8476" s="456" t="e">
        <f>IF(K8476=0,#REF!,0)</f>
        <v>#REF!</v>
      </c>
    </row>
    <row r="8477" spans="1:12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6"/>
      <c r="L8477" s="456" t="e">
        <f>IF(K8477=0,#REF!,0)</f>
        <v>#REF!</v>
      </c>
    </row>
    <row r="8478" spans="1:12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6"/>
      <c r="L8478" s="456" t="e">
        <f>IF(K8478=0,#REF!,0)</f>
        <v>#REF!</v>
      </c>
    </row>
    <row r="8479" spans="1:12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6"/>
      <c r="L8479" s="456" t="e">
        <f>IF(K8479=0,#REF!,0)</f>
        <v>#REF!</v>
      </c>
    </row>
    <row r="8480" spans="1:12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6"/>
      <c r="L8480" s="456" t="e">
        <f>IF(K8480=0,#REF!,0)</f>
        <v>#REF!</v>
      </c>
    </row>
    <row r="8481" spans="1:12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6"/>
      <c r="L8481" s="456" t="e">
        <f>IF(K8481=0,#REF!,0)</f>
        <v>#REF!</v>
      </c>
    </row>
    <row r="8482" spans="1:12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6"/>
      <c r="L8482" s="456" t="e">
        <f>IF(K8482=0,#REF!,0)</f>
        <v>#REF!</v>
      </c>
    </row>
    <row r="8483" spans="1:12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6"/>
      <c r="L8483" s="456" t="e">
        <f>IF(K8483=0,#REF!,0)</f>
        <v>#REF!</v>
      </c>
    </row>
    <row r="8484" spans="1:12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6"/>
      <c r="L8484" s="456" t="e">
        <f>IF(K8484=0,#REF!,0)</f>
        <v>#REF!</v>
      </c>
    </row>
    <row r="8485" spans="1:12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6"/>
      <c r="L8485" s="456" t="e">
        <f>IF(K8485=0,#REF!,0)</f>
        <v>#REF!</v>
      </c>
    </row>
    <row r="8486" spans="1:12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6"/>
      <c r="L8486" s="456" t="e">
        <f>IF(K8486=0,#REF!,0)</f>
        <v>#REF!</v>
      </c>
    </row>
    <row r="8487" spans="1:12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6"/>
      <c r="L8487" s="456" t="e">
        <f>IF(K8487=0,#REF!,0)</f>
        <v>#REF!</v>
      </c>
    </row>
    <row r="8488" spans="1:12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6"/>
      <c r="L8488" s="456" t="e">
        <f>IF(K8488=0,#REF!,0)</f>
        <v>#REF!</v>
      </c>
    </row>
    <row r="8489" spans="1:12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6"/>
      <c r="L8489" s="456" t="e">
        <f>IF(K8489=0,#REF!,0)</f>
        <v>#REF!</v>
      </c>
    </row>
    <row r="8490" spans="1:12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6"/>
      <c r="L8490" s="456" t="e">
        <f>IF(K8490=0,#REF!,0)</f>
        <v>#REF!</v>
      </c>
    </row>
    <row r="8491" spans="1:12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6"/>
      <c r="L8491" s="456" t="e">
        <f>IF(K8491=0,#REF!,0)</f>
        <v>#REF!</v>
      </c>
    </row>
    <row r="8492" spans="1:12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6"/>
      <c r="L8492" s="456" t="e">
        <f>IF(K8492=0,#REF!,0)</f>
        <v>#REF!</v>
      </c>
    </row>
    <row r="8493" spans="1:12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6"/>
      <c r="L8493" s="456" t="e">
        <f>IF(K8493=0,#REF!,0)</f>
        <v>#REF!</v>
      </c>
    </row>
    <row r="8494" spans="1:12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6"/>
      <c r="L8494" s="456" t="e">
        <f>IF(K8494=0,#REF!,0)</f>
        <v>#REF!</v>
      </c>
    </row>
    <row r="8495" spans="1:12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6"/>
      <c r="L8495" s="456" t="e">
        <f>IF(K8495=0,#REF!,0)</f>
        <v>#REF!</v>
      </c>
    </row>
    <row r="8496" spans="1:12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6"/>
      <c r="L8496" s="456" t="e">
        <f>IF(K8496=0,#REF!,0)</f>
        <v>#REF!</v>
      </c>
    </row>
    <row r="8497" spans="1:12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6"/>
      <c r="L8497" s="456" t="e">
        <f>IF(K8497=0,#REF!,0)</f>
        <v>#REF!</v>
      </c>
    </row>
    <row r="8498" spans="1:12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6"/>
      <c r="L8498" s="456" t="e">
        <f>IF(K8498=0,#REF!,0)</f>
        <v>#REF!</v>
      </c>
    </row>
    <row r="8499" spans="1:12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6"/>
      <c r="L8499" s="456" t="e">
        <f>IF(K8499=0,#REF!,0)</f>
        <v>#REF!</v>
      </c>
    </row>
    <row r="8500" spans="1:12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6"/>
      <c r="L8500" s="456" t="e">
        <f>IF(K8500=0,#REF!,0)</f>
        <v>#REF!</v>
      </c>
    </row>
    <row r="8501" spans="1:12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6"/>
      <c r="L8501" s="456" t="e">
        <f>IF(K8501=0,#REF!,0)</f>
        <v>#REF!</v>
      </c>
    </row>
    <row r="8502" spans="1:12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6"/>
      <c r="L8502" s="456" t="e">
        <f>IF(K8502=0,#REF!,0)</f>
        <v>#REF!</v>
      </c>
    </row>
    <row r="8503" spans="1:12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6"/>
      <c r="L8503" s="456" t="e">
        <f>IF(K8503=0,#REF!,0)</f>
        <v>#REF!</v>
      </c>
    </row>
    <row r="8504" spans="1:12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6"/>
      <c r="L8504" s="456" t="e">
        <f>IF(K8504=0,#REF!,0)</f>
        <v>#REF!</v>
      </c>
    </row>
    <row r="8505" spans="1:12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6"/>
      <c r="L8505" s="456" t="e">
        <f>IF(K8505=0,#REF!,0)</f>
        <v>#REF!</v>
      </c>
    </row>
    <row r="8506" spans="1:12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6"/>
      <c r="L8506" s="456" t="e">
        <f>IF(K8506=0,#REF!,0)</f>
        <v>#REF!</v>
      </c>
    </row>
    <row r="8507" spans="1:12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6"/>
      <c r="L8507" s="456" t="e">
        <f>IF(K8507=0,#REF!,0)</f>
        <v>#REF!</v>
      </c>
    </row>
    <row r="8508" spans="1:12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6"/>
      <c r="L8508" s="456" t="e">
        <f>IF(K8508=0,#REF!,0)</f>
        <v>#REF!</v>
      </c>
    </row>
    <row r="8509" spans="1:12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6"/>
      <c r="L8509" s="456" t="e">
        <f>IF(K8509=0,#REF!,0)</f>
        <v>#REF!</v>
      </c>
    </row>
    <row r="8510" spans="1:12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6"/>
      <c r="L8510" s="456" t="e">
        <f>IF(K8510=0,#REF!,0)</f>
        <v>#REF!</v>
      </c>
    </row>
    <row r="8511" spans="1:12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6"/>
      <c r="L8511" s="456" t="e">
        <f>IF(K8511=0,#REF!,0)</f>
        <v>#REF!</v>
      </c>
    </row>
    <row r="8512" spans="1:12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6"/>
      <c r="L8512" s="456" t="e">
        <f>IF(K8512=0,#REF!,0)</f>
        <v>#REF!</v>
      </c>
    </row>
    <row r="8513" spans="1:12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6"/>
      <c r="L8513" s="456" t="e">
        <f>IF(K8513=0,#REF!,0)</f>
        <v>#REF!</v>
      </c>
    </row>
    <row r="8514" spans="1:12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6"/>
      <c r="L8514" s="456" t="e">
        <f>IF(K8514=0,#REF!,0)</f>
        <v>#REF!</v>
      </c>
    </row>
    <row r="8515" spans="1:12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6"/>
      <c r="L8515" s="456" t="e">
        <f>IF(K8515=0,#REF!,0)</f>
        <v>#REF!</v>
      </c>
    </row>
    <row r="8516" spans="1:12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6"/>
      <c r="L8516" s="456" t="e">
        <f>IF(K8516=0,#REF!,0)</f>
        <v>#REF!</v>
      </c>
    </row>
    <row r="8517" spans="1:12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6"/>
      <c r="L8517" s="456" t="e">
        <f>IF(K8517=0,#REF!,0)</f>
        <v>#REF!</v>
      </c>
    </row>
    <row r="8518" spans="1:12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6"/>
      <c r="L8518" s="456" t="e">
        <f>IF(K8518=0,#REF!,0)</f>
        <v>#REF!</v>
      </c>
    </row>
    <row r="8519" spans="1:12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6"/>
      <c r="L8519" s="456" t="e">
        <f>IF(K8519=0,#REF!,0)</f>
        <v>#REF!</v>
      </c>
    </row>
    <row r="8520" spans="1:12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6"/>
      <c r="L8520" s="456" t="e">
        <f>IF(K8520=0,#REF!,0)</f>
        <v>#REF!</v>
      </c>
    </row>
    <row r="8521" spans="1:12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6"/>
      <c r="L8521" s="456" t="e">
        <f>IF(K8521=0,#REF!,0)</f>
        <v>#REF!</v>
      </c>
    </row>
    <row r="8522" spans="1:12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6"/>
      <c r="L8522" s="456" t="e">
        <f>IF(K8522=0,#REF!,0)</f>
        <v>#REF!</v>
      </c>
    </row>
    <row r="8523" spans="1:12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6"/>
      <c r="L8523" s="456" t="e">
        <f>IF(K8523=0,#REF!,0)</f>
        <v>#REF!</v>
      </c>
    </row>
    <row r="8524" spans="1:12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6"/>
      <c r="L8524" s="456" t="e">
        <f>IF(K8524=0,#REF!,0)</f>
        <v>#REF!</v>
      </c>
    </row>
    <row r="8525" spans="1:12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6"/>
      <c r="L8525" s="456" t="e">
        <f>IF(K8525=0,#REF!,0)</f>
        <v>#REF!</v>
      </c>
    </row>
    <row r="8526" spans="1:12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6"/>
      <c r="L8526" s="456" t="e">
        <f>IF(K8526=0,#REF!,0)</f>
        <v>#REF!</v>
      </c>
    </row>
    <row r="8527" spans="1:12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6"/>
      <c r="L8527" s="456" t="e">
        <f>IF(K8527=0,#REF!,0)</f>
        <v>#REF!</v>
      </c>
    </row>
    <row r="8528" spans="1:12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6"/>
      <c r="L8528" s="456" t="e">
        <f>IF(K8528=0,#REF!,0)</f>
        <v>#REF!</v>
      </c>
    </row>
    <row r="8529" spans="1:12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6"/>
      <c r="L8529" s="456" t="e">
        <f>IF(K8529=0,#REF!,0)</f>
        <v>#REF!</v>
      </c>
    </row>
    <row r="8530" spans="1:12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6"/>
      <c r="L8530" s="456" t="e">
        <f>IF(K8530=0,#REF!,0)</f>
        <v>#REF!</v>
      </c>
    </row>
    <row r="8531" spans="1:12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6"/>
      <c r="L8531" s="456" t="e">
        <f>IF(K8531=0,#REF!,0)</f>
        <v>#REF!</v>
      </c>
    </row>
    <row r="8532" spans="1:12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6"/>
      <c r="L8532" s="456" t="e">
        <f>IF(K8532=0,#REF!,0)</f>
        <v>#REF!</v>
      </c>
    </row>
    <row r="8533" spans="1:12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6"/>
      <c r="L8533" s="456" t="e">
        <f>IF(K8533=0,#REF!,0)</f>
        <v>#REF!</v>
      </c>
    </row>
    <row r="8534" spans="1:12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6"/>
      <c r="L8534" s="456" t="e">
        <f>IF(K8534=0,#REF!,0)</f>
        <v>#REF!</v>
      </c>
    </row>
    <row r="8535" spans="1:12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6"/>
      <c r="L8535" s="456" t="e">
        <f>IF(K8535=0,#REF!,0)</f>
        <v>#REF!</v>
      </c>
    </row>
    <row r="8536" spans="1:12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6"/>
      <c r="L8536" s="456" t="e">
        <f>IF(K8536=0,#REF!,0)</f>
        <v>#REF!</v>
      </c>
    </row>
    <row r="8537" spans="1:12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6"/>
      <c r="L8537" s="456" t="e">
        <f>IF(K8537=0,#REF!,0)</f>
        <v>#REF!</v>
      </c>
    </row>
    <row r="8538" spans="1:12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6"/>
      <c r="L8538" s="456" t="e">
        <f>IF(K8538=0,#REF!,0)</f>
        <v>#REF!</v>
      </c>
    </row>
    <row r="8539" spans="1:12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6"/>
      <c r="L8539" s="456" t="e">
        <f>IF(K8539=0,#REF!,0)</f>
        <v>#REF!</v>
      </c>
    </row>
    <row r="8540" spans="1:12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6"/>
      <c r="L8540" s="456" t="e">
        <f>IF(K8540=0,#REF!,0)</f>
        <v>#REF!</v>
      </c>
    </row>
    <row r="8541" spans="1:12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6"/>
      <c r="L8541" s="456" t="e">
        <f>IF(K8541=0,#REF!,0)</f>
        <v>#REF!</v>
      </c>
    </row>
    <row r="8542" spans="1:12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6"/>
      <c r="L8542" s="456" t="e">
        <f>IF(K8542=0,#REF!,0)</f>
        <v>#REF!</v>
      </c>
    </row>
    <row r="8543" spans="1:12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6"/>
      <c r="L8543" s="456" t="e">
        <f>IF(K8543=0,#REF!,0)</f>
        <v>#REF!</v>
      </c>
    </row>
    <row r="8544" spans="1:12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6"/>
      <c r="L8544" s="456" t="e">
        <f>IF(K8544=0,#REF!,0)</f>
        <v>#REF!</v>
      </c>
    </row>
    <row r="8545" spans="1:12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6"/>
      <c r="L8545" s="456" t="e">
        <f>IF(K8545=0,#REF!,0)</f>
        <v>#REF!</v>
      </c>
    </row>
    <row r="8546" spans="1:12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6"/>
      <c r="L8546" s="456" t="e">
        <f>IF(K8546=0,#REF!,0)</f>
        <v>#REF!</v>
      </c>
    </row>
    <row r="8547" spans="1:12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6"/>
      <c r="L8547" s="456" t="e">
        <f>IF(K8547=0,#REF!,0)</f>
        <v>#REF!</v>
      </c>
    </row>
    <row r="8548" spans="1:12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6"/>
      <c r="L8548" s="456" t="e">
        <f>IF(K8548=0,#REF!,0)</f>
        <v>#REF!</v>
      </c>
    </row>
    <row r="8549" spans="1:12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6"/>
      <c r="L8549" s="456" t="e">
        <f>IF(K8549=0,#REF!,0)</f>
        <v>#REF!</v>
      </c>
    </row>
    <row r="8550" spans="1:12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6"/>
      <c r="L8550" s="456" t="e">
        <f>IF(K8550=0,#REF!,0)</f>
        <v>#REF!</v>
      </c>
    </row>
    <row r="8551" spans="1:12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6"/>
      <c r="L8551" s="456" t="e">
        <f>IF(K8551=0,#REF!,0)</f>
        <v>#REF!</v>
      </c>
    </row>
    <row r="8552" spans="1:12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6"/>
      <c r="L8552" s="456" t="e">
        <f>IF(K8552=0,#REF!,0)</f>
        <v>#REF!</v>
      </c>
    </row>
    <row r="8553" spans="1:12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6"/>
      <c r="L8553" s="456" t="e">
        <f>IF(K8553=0,#REF!,0)</f>
        <v>#REF!</v>
      </c>
    </row>
    <row r="8554" spans="1:12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6"/>
      <c r="L8554" s="456" t="e">
        <f>IF(K8554=0,#REF!,0)</f>
        <v>#REF!</v>
      </c>
    </row>
    <row r="8555" spans="1:12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6"/>
      <c r="L8555" s="456" t="e">
        <f>IF(K8555=0,#REF!,0)</f>
        <v>#REF!</v>
      </c>
    </row>
    <row r="8556" spans="1:12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6"/>
      <c r="L8556" s="456" t="e">
        <f>IF(K8556=0,#REF!,0)</f>
        <v>#REF!</v>
      </c>
    </row>
    <row r="8557" spans="1:12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6"/>
      <c r="L8557" s="456" t="e">
        <f>IF(K8557=0,#REF!,0)</f>
        <v>#REF!</v>
      </c>
    </row>
    <row r="8558" spans="1:12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6"/>
      <c r="L8558" s="456" t="e">
        <f>IF(K8558=0,#REF!,0)</f>
        <v>#REF!</v>
      </c>
    </row>
    <row r="8559" spans="1:12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6"/>
      <c r="L8559" s="456" t="e">
        <f>IF(K8559=0,#REF!,0)</f>
        <v>#REF!</v>
      </c>
    </row>
    <row r="8560" spans="1:12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6"/>
      <c r="L8560" s="456" t="e">
        <f>IF(K8560=0,#REF!,0)</f>
        <v>#REF!</v>
      </c>
    </row>
    <row r="8561" spans="1:12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6"/>
      <c r="L8561" s="456" t="e">
        <f>IF(K8561=0,#REF!,0)</f>
        <v>#REF!</v>
      </c>
    </row>
    <row r="8562" spans="1:12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6"/>
      <c r="L8562" s="456" t="e">
        <f>IF(K8562=0,#REF!,0)</f>
        <v>#REF!</v>
      </c>
    </row>
    <row r="8563" spans="1:12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6"/>
      <c r="L8563" s="456" t="e">
        <f>IF(K8563=0,#REF!,0)</f>
        <v>#REF!</v>
      </c>
    </row>
    <row r="8564" spans="1:12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6"/>
      <c r="L8564" s="456" t="e">
        <f>IF(K8564=0,#REF!,0)</f>
        <v>#REF!</v>
      </c>
    </row>
    <row r="8565" spans="1:12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6"/>
      <c r="L8565" s="456" t="e">
        <f>IF(K8565=0,#REF!,0)</f>
        <v>#REF!</v>
      </c>
    </row>
    <row r="8566" spans="1:12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6"/>
      <c r="L8566" s="456" t="e">
        <f>IF(K8566=0,#REF!,0)</f>
        <v>#REF!</v>
      </c>
    </row>
    <row r="8567" spans="1:12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6"/>
      <c r="L8567" s="456" t="e">
        <f>IF(K8567=0,#REF!,0)</f>
        <v>#REF!</v>
      </c>
    </row>
    <row r="8568" spans="1:12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6"/>
      <c r="L8568" s="456" t="e">
        <f>IF(K8568=0,#REF!,0)</f>
        <v>#REF!</v>
      </c>
    </row>
    <row r="8569" spans="1:12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6"/>
      <c r="L8569" s="456" t="e">
        <f>IF(K8569=0,#REF!,0)</f>
        <v>#REF!</v>
      </c>
    </row>
    <row r="8570" spans="1:12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6"/>
      <c r="L8570" s="456" t="e">
        <f>IF(K8570=0,#REF!,0)</f>
        <v>#REF!</v>
      </c>
    </row>
    <row r="8571" spans="1:12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6"/>
      <c r="L8571" s="456" t="e">
        <f>IF(K8571=0,#REF!,0)</f>
        <v>#REF!</v>
      </c>
    </row>
    <row r="8572" spans="1:12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6"/>
      <c r="L8572" s="456" t="e">
        <f>IF(K8572=0,#REF!,0)</f>
        <v>#REF!</v>
      </c>
    </row>
    <row r="8573" spans="1:12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6"/>
      <c r="L8573" s="456" t="e">
        <f>IF(K8573=0,#REF!,0)</f>
        <v>#REF!</v>
      </c>
    </row>
    <row r="8574" spans="1:12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6"/>
      <c r="L8574" s="456" t="e">
        <f>IF(K8574=0,#REF!,0)</f>
        <v>#REF!</v>
      </c>
    </row>
    <row r="8575" spans="1:12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6"/>
      <c r="L8575" s="456" t="e">
        <f>IF(K8575=0,#REF!,0)</f>
        <v>#REF!</v>
      </c>
    </row>
    <row r="8576" spans="1:12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6"/>
      <c r="L8576" s="456" t="e">
        <f>IF(K8576=0,#REF!,0)</f>
        <v>#REF!</v>
      </c>
    </row>
    <row r="8577" spans="1:12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6"/>
      <c r="L8577" s="456" t="e">
        <f>IF(K8577=0,#REF!,0)</f>
        <v>#REF!</v>
      </c>
    </row>
    <row r="8578" spans="1:12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6"/>
      <c r="L8578" s="456" t="e">
        <f>IF(K8578=0,#REF!,0)</f>
        <v>#REF!</v>
      </c>
    </row>
    <row r="8579" spans="1:12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6"/>
      <c r="L8579" s="456" t="e">
        <f>IF(K8579=0,#REF!,0)</f>
        <v>#REF!</v>
      </c>
    </row>
    <row r="8580" spans="1:12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6"/>
      <c r="L8580" s="456" t="e">
        <f>IF(K8580=0,#REF!,0)</f>
        <v>#REF!</v>
      </c>
    </row>
    <row r="8581" spans="1:12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6"/>
      <c r="L8581" s="456" t="e">
        <f>IF(K8581=0,#REF!,0)</f>
        <v>#REF!</v>
      </c>
    </row>
    <row r="8582" spans="1:12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6"/>
      <c r="L8582" s="456" t="e">
        <f>IF(K8582=0,#REF!,0)</f>
        <v>#REF!</v>
      </c>
    </row>
    <row r="8583" spans="1:12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6"/>
      <c r="L8583" s="456" t="e">
        <f>IF(K8583=0,#REF!,0)</f>
        <v>#REF!</v>
      </c>
    </row>
    <row r="8584" spans="1:12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6"/>
      <c r="L8584" s="456" t="e">
        <f>IF(K8584=0,#REF!,0)</f>
        <v>#REF!</v>
      </c>
    </row>
    <row r="8585" spans="1:12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6"/>
      <c r="L8585" s="456" t="e">
        <f>IF(K8585=0,#REF!,0)</f>
        <v>#REF!</v>
      </c>
    </row>
    <row r="8586" spans="1:12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6"/>
      <c r="L8586" s="456" t="e">
        <f>IF(K8586=0,#REF!,0)</f>
        <v>#REF!</v>
      </c>
    </row>
    <row r="8587" spans="1:12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6"/>
      <c r="L8587" s="456" t="e">
        <f>IF(K8587=0,#REF!,0)</f>
        <v>#REF!</v>
      </c>
    </row>
    <row r="8588" spans="1:12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6"/>
      <c r="L8588" s="456" t="e">
        <f>IF(K8588=0,#REF!,0)</f>
        <v>#REF!</v>
      </c>
    </row>
    <row r="8589" spans="1:12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6"/>
      <c r="L8589" s="456" t="e">
        <f>IF(K8589=0,#REF!,0)</f>
        <v>#REF!</v>
      </c>
    </row>
    <row r="8590" spans="1:12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6"/>
      <c r="L8590" s="456" t="e">
        <f>IF(K8590=0,#REF!,0)</f>
        <v>#REF!</v>
      </c>
    </row>
    <row r="8591" spans="1:12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6"/>
      <c r="L8591" s="456" t="e">
        <f>IF(K8591=0,#REF!,0)</f>
        <v>#REF!</v>
      </c>
    </row>
    <row r="8592" spans="1:12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6"/>
      <c r="L8592" s="456" t="e">
        <f>IF(K8592=0,#REF!,0)</f>
        <v>#REF!</v>
      </c>
    </row>
    <row r="8593" spans="1:12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6"/>
      <c r="L8593" s="456" t="e">
        <f>IF(K8593=0,#REF!,0)</f>
        <v>#REF!</v>
      </c>
    </row>
    <row r="8594" spans="1:12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6"/>
      <c r="L8594" s="456" t="e">
        <f>IF(K8594=0,#REF!,0)</f>
        <v>#REF!</v>
      </c>
    </row>
    <row r="8595" spans="1:12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6"/>
      <c r="L8595" s="456" t="e">
        <f>IF(K8595=0,#REF!,0)</f>
        <v>#REF!</v>
      </c>
    </row>
    <row r="8596" spans="1:12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6"/>
      <c r="L8596" s="456" t="e">
        <f>IF(K8596=0,#REF!,0)</f>
        <v>#REF!</v>
      </c>
    </row>
    <row r="8597" spans="1:12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6"/>
      <c r="L8597" s="456" t="e">
        <f>IF(K8597=0,#REF!,0)</f>
        <v>#REF!</v>
      </c>
    </row>
    <row r="8598" spans="1:12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6"/>
      <c r="L8598" s="456" t="e">
        <f>IF(K8598=0,#REF!,0)</f>
        <v>#REF!</v>
      </c>
    </row>
    <row r="8599" spans="1:12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6"/>
      <c r="L8599" s="456" t="e">
        <f>IF(K8599=0,#REF!,0)</f>
        <v>#REF!</v>
      </c>
    </row>
    <row r="8600" spans="1:12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6"/>
      <c r="L8600" s="456" t="e">
        <f>IF(K8600=0,#REF!,0)</f>
        <v>#REF!</v>
      </c>
    </row>
    <row r="8601" spans="1:12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6"/>
      <c r="L8601" s="456" t="e">
        <f>IF(K8601=0,#REF!,0)</f>
        <v>#REF!</v>
      </c>
    </row>
    <row r="8602" spans="1:12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6"/>
      <c r="L8602" s="456" t="e">
        <f>IF(K8602=0,#REF!,0)</f>
        <v>#REF!</v>
      </c>
    </row>
    <row r="8603" spans="1:12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6"/>
      <c r="L8603" s="456" t="e">
        <f>IF(K8603=0,#REF!,0)</f>
        <v>#REF!</v>
      </c>
    </row>
    <row r="8604" spans="1:12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6"/>
      <c r="L8604" s="456" t="e">
        <f>IF(K8604=0,#REF!,0)</f>
        <v>#REF!</v>
      </c>
    </row>
    <row r="8605" spans="1:12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6"/>
      <c r="L8605" s="456" t="e">
        <f>IF(K8605=0,#REF!,0)</f>
        <v>#REF!</v>
      </c>
    </row>
    <row r="8606" spans="1:12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6">
        <v>5788.0259494068059</v>
      </c>
      <c r="L8606" s="456">
        <f>IF(K8606=0,#REF!,0)</f>
        <v>0</v>
      </c>
    </row>
    <row r="8607" spans="1:12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6"/>
      <c r="L8607" s="456" t="e">
        <f>IF(K8607=0,#REF!,0)</f>
        <v>#REF!</v>
      </c>
    </row>
    <row r="8608" spans="1:12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6">
        <v>16326.425497681641</v>
      </c>
      <c r="L8608" s="456">
        <f>IF(K8608=0,#REF!,0)</f>
        <v>0</v>
      </c>
    </row>
    <row r="8609" spans="1:12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6">
        <v>77.660973509023052</v>
      </c>
      <c r="L8609" s="456">
        <f>IF(K8609=0,#REF!,0)</f>
        <v>0</v>
      </c>
    </row>
    <row r="8610" spans="1:12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6"/>
      <c r="L8610" s="456" t="e">
        <f>IF(K8610=0,#REF!,0)</f>
        <v>#REF!</v>
      </c>
    </row>
    <row r="8611" spans="1:12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6"/>
      <c r="L8611" s="456" t="e">
        <f>IF(K8611=0,#REF!,0)</f>
        <v>#REF!</v>
      </c>
    </row>
    <row r="8612" spans="1:12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6"/>
      <c r="L8612" s="456" t="e">
        <f>IF(K8612=0,#REF!,0)</f>
        <v>#REF!</v>
      </c>
    </row>
    <row r="8613" spans="1:12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6"/>
      <c r="L8613" s="456" t="e">
        <f>IF(K8613=0,#REF!,0)</f>
        <v>#REF!</v>
      </c>
    </row>
    <row r="8614" spans="1:12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6"/>
      <c r="L8614" s="456" t="e">
        <f>IF(K8614=0,#REF!,0)</f>
        <v>#REF!</v>
      </c>
    </row>
    <row r="8615" spans="1:12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6"/>
      <c r="L8615" s="456" t="e">
        <f>IF(K8615=0,#REF!,0)</f>
        <v>#REF!</v>
      </c>
    </row>
    <row r="8616" spans="1:12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6"/>
      <c r="L8616" s="456" t="e">
        <f>IF(K8616=0,#REF!,0)</f>
        <v>#REF!</v>
      </c>
    </row>
    <row r="8617" spans="1:12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6"/>
      <c r="L8617" s="456" t="e">
        <f>IF(K8617=0,#REF!,0)</f>
        <v>#REF!</v>
      </c>
    </row>
    <row r="8618" spans="1:12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6"/>
      <c r="L8618" s="456" t="e">
        <f>IF(K8618=0,#REF!,0)</f>
        <v>#REF!</v>
      </c>
    </row>
    <row r="8619" spans="1:12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6"/>
      <c r="L8619" s="456" t="e">
        <f>IF(K8619=0,#REF!,0)</f>
        <v>#REF!</v>
      </c>
    </row>
    <row r="8620" spans="1:12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6"/>
      <c r="L8620" s="456" t="e">
        <f>IF(K8620=0,#REF!,0)</f>
        <v>#REF!</v>
      </c>
    </row>
    <row r="8621" spans="1:12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6"/>
      <c r="L8621" s="456" t="e">
        <f>IF(K8621=0,#REF!,0)</f>
        <v>#REF!</v>
      </c>
    </row>
    <row r="8622" spans="1:12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6"/>
      <c r="L8622" s="456" t="e">
        <f>IF(K8622=0,#REF!,0)</f>
        <v>#REF!</v>
      </c>
    </row>
    <row r="8623" spans="1:12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6"/>
      <c r="L8623" s="456" t="e">
        <f>IF(K8623=0,#REF!,0)</f>
        <v>#REF!</v>
      </c>
    </row>
    <row r="8624" spans="1:12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6"/>
      <c r="L8624" s="456" t="e">
        <f>IF(K8624=0,#REF!,0)</f>
        <v>#REF!</v>
      </c>
    </row>
    <row r="8625" spans="1:12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6"/>
      <c r="L8625" s="456" t="e">
        <f>IF(K8625=0,#REF!,0)</f>
        <v>#REF!</v>
      </c>
    </row>
    <row r="8626" spans="1:12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6"/>
      <c r="L8626" s="456" t="e">
        <f>IF(K8626=0,#REF!,0)</f>
        <v>#REF!</v>
      </c>
    </row>
    <row r="8627" spans="1:12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6"/>
      <c r="L8627" s="456" t="e">
        <f>IF(K8627=0,#REF!,0)</f>
        <v>#REF!</v>
      </c>
    </row>
    <row r="8628" spans="1:12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6"/>
      <c r="L8628" s="456" t="e">
        <f>IF(K8628=0,#REF!,0)</f>
        <v>#REF!</v>
      </c>
    </row>
    <row r="8629" spans="1:12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6"/>
      <c r="L8629" s="456" t="e">
        <f>IF(K8629=0,#REF!,0)</f>
        <v>#REF!</v>
      </c>
    </row>
    <row r="8630" spans="1:12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6"/>
      <c r="L8630" s="456" t="e">
        <f>IF(K8630=0,#REF!,0)</f>
        <v>#REF!</v>
      </c>
    </row>
    <row r="8631" spans="1:12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6"/>
      <c r="L8631" s="456" t="e">
        <f>IF(K8631=0,#REF!,0)</f>
        <v>#REF!</v>
      </c>
    </row>
    <row r="8632" spans="1:12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6"/>
      <c r="L8632" s="456" t="e">
        <f>IF(K8632=0,#REF!,0)</f>
        <v>#REF!</v>
      </c>
    </row>
    <row r="8633" spans="1:12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6"/>
      <c r="L8633" s="456" t="e">
        <f>IF(K8633=0,#REF!,0)</f>
        <v>#REF!</v>
      </c>
    </row>
    <row r="8634" spans="1:12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6"/>
      <c r="L8634" s="456" t="e">
        <f>IF(K8634=0,#REF!,0)</f>
        <v>#REF!</v>
      </c>
    </row>
    <row r="8635" spans="1:12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6"/>
      <c r="L8635" s="456" t="e">
        <f>IF(K8635=0,#REF!,0)</f>
        <v>#REF!</v>
      </c>
    </row>
    <row r="8636" spans="1:12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6"/>
      <c r="L8636" s="456" t="e">
        <f>IF(K8636=0,#REF!,0)</f>
        <v>#REF!</v>
      </c>
    </row>
    <row r="8637" spans="1:12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6"/>
      <c r="L8637" s="456" t="e">
        <f>IF(K8637=0,#REF!,0)</f>
        <v>#REF!</v>
      </c>
    </row>
    <row r="8638" spans="1:12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6"/>
      <c r="L8638" s="456" t="e">
        <f>IF(K8638=0,#REF!,0)</f>
        <v>#REF!</v>
      </c>
    </row>
    <row r="8639" spans="1:12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6"/>
      <c r="L8639" s="456" t="e">
        <f>IF(K8639=0,#REF!,0)</f>
        <v>#REF!</v>
      </c>
    </row>
    <row r="8640" spans="1:12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6"/>
      <c r="L8640" s="456" t="e">
        <f>IF(K8640=0,#REF!,0)</f>
        <v>#REF!</v>
      </c>
    </row>
    <row r="8641" spans="1:12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6"/>
      <c r="L8641" s="456" t="e">
        <f>IF(K8641=0,#REF!,0)</f>
        <v>#REF!</v>
      </c>
    </row>
    <row r="8642" spans="1:12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6"/>
      <c r="L8642" s="456" t="e">
        <f>IF(K8642=0,#REF!,0)</f>
        <v>#REF!</v>
      </c>
    </row>
    <row r="8643" spans="1:12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6"/>
      <c r="L8643" s="456" t="e">
        <f>IF(K8643=0,#REF!,0)</f>
        <v>#REF!</v>
      </c>
    </row>
    <row r="8644" spans="1:12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6"/>
      <c r="L8644" s="456" t="e">
        <f>IF(K8644=0,#REF!,0)</f>
        <v>#REF!</v>
      </c>
    </row>
    <row r="8645" spans="1:12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6"/>
      <c r="L8645" s="456" t="e">
        <f>IF(K8645=0,#REF!,0)</f>
        <v>#REF!</v>
      </c>
    </row>
    <row r="8646" spans="1:12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6"/>
      <c r="L8646" s="456" t="e">
        <f>IF(K8646=0,#REF!,0)</f>
        <v>#REF!</v>
      </c>
    </row>
    <row r="8647" spans="1:12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6"/>
      <c r="L8647" s="456" t="e">
        <f>IF(K8647=0,#REF!,0)</f>
        <v>#REF!</v>
      </c>
    </row>
    <row r="8648" spans="1:12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6"/>
      <c r="L8648" s="456" t="e">
        <f>IF(K8648=0,#REF!,0)</f>
        <v>#REF!</v>
      </c>
    </row>
    <row r="8649" spans="1:12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6"/>
      <c r="L8649" s="456" t="e">
        <f>IF(K8649=0,#REF!,0)</f>
        <v>#REF!</v>
      </c>
    </row>
    <row r="8650" spans="1:12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6"/>
      <c r="L8650" s="456" t="e">
        <f>IF(K8650=0,#REF!,0)</f>
        <v>#REF!</v>
      </c>
    </row>
    <row r="8651" spans="1:12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6"/>
      <c r="L8651" s="456" t="e">
        <f>IF(K8651=0,#REF!,0)</f>
        <v>#REF!</v>
      </c>
    </row>
    <row r="8652" spans="1:12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6"/>
      <c r="L8652" s="456" t="e">
        <f>IF(K8652=0,#REF!,0)</f>
        <v>#REF!</v>
      </c>
    </row>
    <row r="8653" spans="1:12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6"/>
      <c r="L8653" s="456" t="e">
        <f>IF(K8653=0,#REF!,0)</f>
        <v>#REF!</v>
      </c>
    </row>
    <row r="8654" spans="1:12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6">
        <v>2648.0563973507997</v>
      </c>
      <c r="L8654" s="456">
        <f>IF(K8654=0,#REF!,0)</f>
        <v>0</v>
      </c>
    </row>
    <row r="8655" spans="1:12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6"/>
      <c r="L8655" s="456" t="e">
        <f>IF(K8655=0,#REF!,0)</f>
        <v>#REF!</v>
      </c>
    </row>
    <row r="8656" spans="1:12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6">
        <v>6923.8005231728503</v>
      </c>
      <c r="L8656" s="456">
        <f>IF(K8656=0,#REF!,0)</f>
        <v>0</v>
      </c>
    </row>
    <row r="8657" spans="1:12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6"/>
      <c r="L8657" s="456" t="e">
        <f>IF(K8657=0,#REF!,0)</f>
        <v>#REF!</v>
      </c>
    </row>
    <row r="8658" spans="1:12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6"/>
      <c r="L8658" s="456" t="e">
        <f>IF(K8658=0,#REF!,0)</f>
        <v>#REF!</v>
      </c>
    </row>
    <row r="8659" spans="1:12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6"/>
      <c r="L8659" s="456" t="e">
        <f>IF(K8659=0,#REF!,0)</f>
        <v>#REF!</v>
      </c>
    </row>
    <row r="8660" spans="1:12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6"/>
      <c r="L8660" s="456" t="e">
        <f>IF(K8660=0,#REF!,0)</f>
        <v>#REF!</v>
      </c>
    </row>
    <row r="8661" spans="1:12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6"/>
      <c r="L8661" s="456" t="e">
        <f>IF(K8661=0,#REF!,0)</f>
        <v>#REF!</v>
      </c>
    </row>
    <row r="8662" spans="1:12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6"/>
      <c r="L8662" s="456" t="e">
        <f>IF(K8662=0,#REF!,0)</f>
        <v>#REF!</v>
      </c>
    </row>
    <row r="8663" spans="1:12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6"/>
      <c r="L8663" s="456" t="e">
        <f>IF(K8663=0,#REF!,0)</f>
        <v>#REF!</v>
      </c>
    </row>
    <row r="8664" spans="1:12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6"/>
      <c r="L8664" s="456" t="e">
        <f>IF(K8664=0,#REF!,0)</f>
        <v>#REF!</v>
      </c>
    </row>
    <row r="8665" spans="1:12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6"/>
      <c r="L8665" s="456" t="e">
        <f>IF(K8665=0,#REF!,0)</f>
        <v>#REF!</v>
      </c>
    </row>
    <row r="8666" spans="1:12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6"/>
      <c r="L8666" s="456" t="e">
        <f>IF(K8666=0,#REF!,0)</f>
        <v>#REF!</v>
      </c>
    </row>
    <row r="8667" spans="1:12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6"/>
      <c r="L8667" s="456" t="e">
        <f>IF(K8667=0,#REF!,0)</f>
        <v>#REF!</v>
      </c>
    </row>
    <row r="8668" spans="1:12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6"/>
      <c r="L8668" s="456" t="e">
        <f>IF(K8668=0,#REF!,0)</f>
        <v>#REF!</v>
      </c>
    </row>
    <row r="8669" spans="1:12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6"/>
      <c r="L8669" s="456" t="e">
        <f>IF(K8669=0,#REF!,0)</f>
        <v>#REF!</v>
      </c>
    </row>
    <row r="8670" spans="1:12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6"/>
      <c r="L8670" s="456" t="e">
        <f>IF(K8670=0,#REF!,0)</f>
        <v>#REF!</v>
      </c>
    </row>
    <row r="8671" spans="1:12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6"/>
      <c r="L8671" s="456" t="e">
        <f>IF(K8671=0,#REF!,0)</f>
        <v>#REF!</v>
      </c>
    </row>
    <row r="8672" spans="1:12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6"/>
      <c r="L8672" s="456" t="e">
        <f>IF(K8672=0,#REF!,0)</f>
        <v>#REF!</v>
      </c>
    </row>
    <row r="8673" spans="1:12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6"/>
      <c r="L8673" s="456" t="e">
        <f>IF(K8673=0,#REF!,0)</f>
        <v>#REF!</v>
      </c>
    </row>
    <row r="8674" spans="1:12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6"/>
      <c r="L8674" s="456" t="e">
        <f>IF(K8674=0,#REF!,0)</f>
        <v>#REF!</v>
      </c>
    </row>
    <row r="8675" spans="1:12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6"/>
      <c r="L8675" s="456" t="e">
        <f>IF(K8675=0,#REF!,0)</f>
        <v>#REF!</v>
      </c>
    </row>
    <row r="8676" spans="1:12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6"/>
      <c r="L8676" s="456" t="e">
        <f>IF(K8676=0,#REF!,0)</f>
        <v>#REF!</v>
      </c>
    </row>
    <row r="8677" spans="1:12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6"/>
      <c r="L8677" s="456" t="e">
        <f>IF(K8677=0,#REF!,0)</f>
        <v>#REF!</v>
      </c>
    </row>
    <row r="8678" spans="1:12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6"/>
      <c r="L8678" s="456" t="e">
        <f>IF(K8678=0,#REF!,0)</f>
        <v>#REF!</v>
      </c>
    </row>
    <row r="8679" spans="1:12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6"/>
      <c r="L8679" s="456" t="e">
        <f>IF(K8679=0,#REF!,0)</f>
        <v>#REF!</v>
      </c>
    </row>
    <row r="8680" spans="1:12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6"/>
      <c r="L8680" s="456" t="e">
        <f>IF(K8680=0,#REF!,0)</f>
        <v>#REF!</v>
      </c>
    </row>
    <row r="8681" spans="1:12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6"/>
      <c r="L8681" s="456" t="e">
        <f>IF(K8681=0,#REF!,0)</f>
        <v>#REF!</v>
      </c>
    </row>
    <row r="8682" spans="1:12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6"/>
      <c r="L8682" s="456" t="e">
        <f>IF(K8682=0,#REF!,0)</f>
        <v>#REF!</v>
      </c>
    </row>
    <row r="8683" spans="1:12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6"/>
      <c r="L8683" s="456" t="e">
        <f>IF(K8683=0,#REF!,0)</f>
        <v>#REF!</v>
      </c>
    </row>
    <row r="8684" spans="1:12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6"/>
      <c r="L8684" s="456" t="e">
        <f>IF(K8684=0,#REF!,0)</f>
        <v>#REF!</v>
      </c>
    </row>
    <row r="8685" spans="1:12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6"/>
      <c r="L8685" s="456" t="e">
        <f>IF(K8685=0,#REF!,0)</f>
        <v>#REF!</v>
      </c>
    </row>
    <row r="8686" spans="1:12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6"/>
      <c r="L8686" s="456" t="e">
        <f>IF(K8686=0,#REF!,0)</f>
        <v>#REF!</v>
      </c>
    </row>
    <row r="8687" spans="1:12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6"/>
      <c r="L8687" s="456" t="e">
        <f>IF(K8687=0,#REF!,0)</f>
        <v>#REF!</v>
      </c>
    </row>
    <row r="8688" spans="1:12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6"/>
      <c r="L8688" s="456" t="e">
        <f>IF(K8688=0,#REF!,0)</f>
        <v>#REF!</v>
      </c>
    </row>
    <row r="8689" spans="1:12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6"/>
      <c r="L8689" s="456" t="e">
        <f>IF(K8689=0,#REF!,0)</f>
        <v>#REF!</v>
      </c>
    </row>
    <row r="8690" spans="1:12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6"/>
      <c r="L8690" s="456" t="e">
        <f>IF(K8690=0,#REF!,0)</f>
        <v>#REF!</v>
      </c>
    </row>
    <row r="8691" spans="1:12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6"/>
      <c r="L8691" s="456" t="e">
        <f>IF(K8691=0,#REF!,0)</f>
        <v>#REF!</v>
      </c>
    </row>
    <row r="8692" spans="1:12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6"/>
      <c r="L8692" s="456" t="e">
        <f>IF(K8692=0,#REF!,0)</f>
        <v>#REF!</v>
      </c>
    </row>
    <row r="8693" spans="1:12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6"/>
      <c r="L8693" s="456" t="e">
        <f>IF(K8693=0,#REF!,0)</f>
        <v>#REF!</v>
      </c>
    </row>
    <row r="8694" spans="1:12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6"/>
      <c r="L8694" s="456" t="e">
        <f>IF(K8694=0,#REF!,0)</f>
        <v>#REF!</v>
      </c>
    </row>
    <row r="8695" spans="1:12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6"/>
      <c r="L8695" s="456" t="e">
        <f>IF(K8695=0,#REF!,0)</f>
        <v>#REF!</v>
      </c>
    </row>
    <row r="8696" spans="1:12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6"/>
      <c r="L8696" s="456" t="e">
        <f>IF(K8696=0,#REF!,0)</f>
        <v>#REF!</v>
      </c>
    </row>
    <row r="8697" spans="1:12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6"/>
      <c r="L8697" s="456" t="e">
        <f>IF(K8697=0,#REF!,0)</f>
        <v>#REF!</v>
      </c>
    </row>
    <row r="8698" spans="1:12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6"/>
      <c r="L8698" s="456" t="e">
        <f>IF(K8698=0,#REF!,0)</f>
        <v>#REF!</v>
      </c>
    </row>
    <row r="8699" spans="1:12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6"/>
      <c r="L8699" s="456" t="e">
        <f>IF(K8699=0,#REF!,0)</f>
        <v>#REF!</v>
      </c>
    </row>
    <row r="8700" spans="1:12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6"/>
      <c r="L8700" s="456" t="e">
        <f>IF(K8700=0,#REF!,0)</f>
        <v>#REF!</v>
      </c>
    </row>
    <row r="8701" spans="1:12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6"/>
      <c r="L8701" s="456" t="e">
        <f>IF(K8701=0,#REF!,0)</f>
        <v>#REF!</v>
      </c>
    </row>
    <row r="8702" spans="1:12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6"/>
      <c r="L8702" s="456" t="e">
        <f>IF(K8702=0,#REF!,0)</f>
        <v>#REF!</v>
      </c>
    </row>
    <row r="8703" spans="1:12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6"/>
      <c r="L8703" s="456" t="e">
        <f>IF(K8703=0,#REF!,0)</f>
        <v>#REF!</v>
      </c>
    </row>
    <row r="8704" spans="1:12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6"/>
      <c r="L8704" s="456" t="e">
        <f>IF(K8704=0,#REF!,0)</f>
        <v>#REF!</v>
      </c>
    </row>
    <row r="8705" spans="1:12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6"/>
      <c r="L8705" s="456" t="e">
        <f>IF(K8705=0,#REF!,0)</f>
        <v>#REF!</v>
      </c>
    </row>
    <row r="8706" spans="1:12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6"/>
      <c r="L8706" s="456" t="e">
        <f>IF(K8706=0,#REF!,0)</f>
        <v>#REF!</v>
      </c>
    </row>
    <row r="8707" spans="1:12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6"/>
      <c r="L8707" s="456" t="e">
        <f>IF(K8707=0,#REF!,0)</f>
        <v>#REF!</v>
      </c>
    </row>
    <row r="8708" spans="1:12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6"/>
      <c r="L8708" s="456" t="e">
        <f>IF(K8708=0,#REF!,0)</f>
        <v>#REF!</v>
      </c>
    </row>
    <row r="8709" spans="1:12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6"/>
      <c r="L8709" s="456" t="e">
        <f>IF(K8709=0,#REF!,0)</f>
        <v>#REF!</v>
      </c>
    </row>
    <row r="8710" spans="1:12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6"/>
      <c r="L8710" s="456" t="e">
        <f>IF(K8710=0,#REF!,0)</f>
        <v>#REF!</v>
      </c>
    </row>
    <row r="8711" spans="1:12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6"/>
      <c r="L8711" s="456" t="e">
        <f>IF(K8711=0,#REF!,0)</f>
        <v>#REF!</v>
      </c>
    </row>
    <row r="8712" spans="1:12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6"/>
      <c r="L8712" s="456" t="e">
        <f>IF(K8712=0,#REF!,0)</f>
        <v>#REF!</v>
      </c>
    </row>
    <row r="8713" spans="1:12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6"/>
      <c r="L8713" s="456" t="e">
        <f>IF(K8713=0,#REF!,0)</f>
        <v>#REF!</v>
      </c>
    </row>
    <row r="8714" spans="1:12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6"/>
      <c r="L8714" s="456" t="e">
        <f>IF(K8714=0,#REF!,0)</f>
        <v>#REF!</v>
      </c>
    </row>
    <row r="8715" spans="1:12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6"/>
      <c r="L8715" s="456" t="e">
        <f>IF(K8715=0,#REF!,0)</f>
        <v>#REF!</v>
      </c>
    </row>
    <row r="8716" spans="1:12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6"/>
      <c r="L8716" s="456" t="e">
        <f>IF(K8716=0,#REF!,0)</f>
        <v>#REF!</v>
      </c>
    </row>
    <row r="8717" spans="1:12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6"/>
      <c r="L8717" s="456" t="e">
        <f>IF(K8717=0,#REF!,0)</f>
        <v>#REF!</v>
      </c>
    </row>
    <row r="8718" spans="1:12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6"/>
      <c r="L8718" s="456" t="e">
        <f>IF(K8718=0,#REF!,0)</f>
        <v>#REF!</v>
      </c>
    </row>
    <row r="8719" spans="1:12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6"/>
      <c r="L8719" s="456" t="e">
        <f>IF(K8719=0,#REF!,0)</f>
        <v>#REF!</v>
      </c>
    </row>
    <row r="8720" spans="1:12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6"/>
      <c r="L8720" s="456" t="e">
        <f>IF(K8720=0,#REF!,0)</f>
        <v>#REF!</v>
      </c>
    </row>
    <row r="8721" spans="1:12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6"/>
      <c r="L8721" s="456" t="e">
        <f>IF(K8721=0,#REF!,0)</f>
        <v>#REF!</v>
      </c>
    </row>
    <row r="8722" spans="1:12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6"/>
      <c r="L8722" s="456" t="e">
        <f>IF(K8722=0,#REF!,0)</f>
        <v>#REF!</v>
      </c>
    </row>
    <row r="8723" spans="1:12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6"/>
      <c r="L8723" s="456" t="e">
        <f>IF(K8723=0,#REF!,0)</f>
        <v>#REF!</v>
      </c>
    </row>
    <row r="8724" spans="1:12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6"/>
      <c r="L8724" s="456" t="e">
        <f>IF(K8724=0,#REF!,0)</f>
        <v>#REF!</v>
      </c>
    </row>
    <row r="8725" spans="1:12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6"/>
      <c r="L8725" s="456" t="e">
        <f>IF(K8725=0,#REF!,0)</f>
        <v>#REF!</v>
      </c>
    </row>
    <row r="8726" spans="1:12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6"/>
      <c r="L8726" s="456" t="e">
        <f>IF(K8726=0,#REF!,0)</f>
        <v>#REF!</v>
      </c>
    </row>
    <row r="8727" spans="1:12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6"/>
      <c r="L8727" s="456" t="e">
        <f>IF(K8727=0,#REF!,0)</f>
        <v>#REF!</v>
      </c>
    </row>
    <row r="8728" spans="1:12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6"/>
      <c r="L8728" s="456" t="e">
        <f>IF(K8728=0,#REF!,0)</f>
        <v>#REF!</v>
      </c>
    </row>
    <row r="8729" spans="1:12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6"/>
      <c r="L8729" s="456" t="e">
        <f>IF(K8729=0,#REF!,0)</f>
        <v>#REF!</v>
      </c>
    </row>
    <row r="8730" spans="1:12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6"/>
      <c r="L8730" s="456" t="e">
        <f>IF(K8730=0,#REF!,0)</f>
        <v>#REF!</v>
      </c>
    </row>
    <row r="8731" spans="1:12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6"/>
      <c r="L8731" s="456" t="e">
        <f>IF(K8731=0,#REF!,0)</f>
        <v>#REF!</v>
      </c>
    </row>
    <row r="8732" spans="1:12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6"/>
      <c r="L8732" s="456" t="e">
        <f>IF(K8732=0,#REF!,0)</f>
        <v>#REF!</v>
      </c>
    </row>
    <row r="8733" spans="1:12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6"/>
      <c r="L8733" s="456" t="e">
        <f>IF(K8733=0,#REF!,0)</f>
        <v>#REF!</v>
      </c>
    </row>
    <row r="8734" spans="1:12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6"/>
      <c r="L8734" s="456" t="e">
        <f>IF(K8734=0,#REF!,0)</f>
        <v>#REF!</v>
      </c>
    </row>
    <row r="8735" spans="1:12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6"/>
      <c r="L8735" s="456" t="e">
        <f>IF(K8735=0,#REF!,0)</f>
        <v>#REF!</v>
      </c>
    </row>
    <row r="8736" spans="1:12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6"/>
      <c r="L8736" s="456" t="e">
        <f>IF(K8736=0,#REF!,0)</f>
        <v>#REF!</v>
      </c>
    </row>
    <row r="8737" spans="1:12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6"/>
      <c r="L8737" s="456" t="e">
        <f>IF(K8737=0,#REF!,0)</f>
        <v>#REF!</v>
      </c>
    </row>
    <row r="8738" spans="1:12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6"/>
      <c r="L8738" s="456" t="e">
        <f>IF(K8738=0,#REF!,0)</f>
        <v>#REF!</v>
      </c>
    </row>
    <row r="8739" spans="1:12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6"/>
      <c r="L8739" s="456" t="e">
        <f>IF(K8739=0,#REF!,0)</f>
        <v>#REF!</v>
      </c>
    </row>
    <row r="8740" spans="1:12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6"/>
      <c r="L8740" s="456" t="e">
        <f>IF(K8740=0,#REF!,0)</f>
        <v>#REF!</v>
      </c>
    </row>
    <row r="8741" spans="1:12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6"/>
      <c r="L8741" s="456" t="e">
        <f>IF(K8741=0,#REF!,0)</f>
        <v>#REF!</v>
      </c>
    </row>
    <row r="8742" spans="1:12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6"/>
      <c r="L8742" s="456" t="e">
        <f>IF(K8742=0,#REF!,0)</f>
        <v>#REF!</v>
      </c>
    </row>
    <row r="8743" spans="1:12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6"/>
      <c r="L8743" s="456" t="e">
        <f>IF(K8743=0,#REF!,0)</f>
        <v>#REF!</v>
      </c>
    </row>
    <row r="8744" spans="1:12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6"/>
      <c r="L8744" s="456" t="e">
        <f>IF(K8744=0,#REF!,0)</f>
        <v>#REF!</v>
      </c>
    </row>
    <row r="8745" spans="1:12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6"/>
      <c r="L8745" s="456" t="e">
        <f>IF(K8745=0,#REF!,0)</f>
        <v>#REF!</v>
      </c>
    </row>
    <row r="8746" spans="1:12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6"/>
      <c r="L8746" s="456" t="e">
        <f>IF(K8746=0,#REF!,0)</f>
        <v>#REF!</v>
      </c>
    </row>
    <row r="8747" spans="1:12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6"/>
      <c r="L8747" s="456" t="e">
        <f>IF(K8747=0,#REF!,0)</f>
        <v>#REF!</v>
      </c>
    </row>
    <row r="8748" spans="1:12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6"/>
      <c r="L8748" s="456" t="e">
        <f>IF(K8748=0,#REF!,0)</f>
        <v>#REF!</v>
      </c>
    </row>
    <row r="8749" spans="1:12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6"/>
      <c r="L8749" s="456" t="e">
        <f>IF(K8749=0,#REF!,0)</f>
        <v>#REF!</v>
      </c>
    </row>
    <row r="8750" spans="1:12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6">
        <v>3147.1344588149686</v>
      </c>
      <c r="L8750" s="456">
        <f>IF(K8750=0,#REF!,0)</f>
        <v>0</v>
      </c>
    </row>
    <row r="8751" spans="1:12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6"/>
      <c r="L8751" s="456" t="e">
        <f>IF(K8751=0,#REF!,0)</f>
        <v>#REF!</v>
      </c>
    </row>
    <row r="8752" spans="1:12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6">
        <v>7813.990593428899</v>
      </c>
      <c r="L8752" s="456">
        <f>IF(K8752=0,#REF!,0)</f>
        <v>0</v>
      </c>
    </row>
    <row r="8753" spans="1:12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6"/>
      <c r="L8753" s="456" t="e">
        <f>IF(K8753=0,#REF!,0)</f>
        <v>#REF!</v>
      </c>
    </row>
    <row r="8754" spans="1:12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6"/>
      <c r="L8754" s="456" t="e">
        <f>IF(K8754=0,#REF!,0)</f>
        <v>#REF!</v>
      </c>
    </row>
    <row r="8755" spans="1:12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6"/>
      <c r="L8755" s="456" t="e">
        <f>IF(K8755=0,#REF!,0)</f>
        <v>#REF!</v>
      </c>
    </row>
    <row r="8756" spans="1:12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6"/>
      <c r="L8756" s="456" t="e">
        <f>IF(K8756=0,#REF!,0)</f>
        <v>#REF!</v>
      </c>
    </row>
    <row r="8757" spans="1:12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6"/>
      <c r="L8757" s="456" t="e">
        <f>IF(K8757=0,#REF!,0)</f>
        <v>#REF!</v>
      </c>
    </row>
    <row r="8758" spans="1:12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6"/>
      <c r="L8758" s="456" t="e">
        <f>IF(K8758=0,#REF!,0)</f>
        <v>#REF!</v>
      </c>
    </row>
    <row r="8759" spans="1:12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6"/>
      <c r="L8759" s="456" t="e">
        <f>IF(K8759=0,#REF!,0)</f>
        <v>#REF!</v>
      </c>
    </row>
    <row r="8760" spans="1:12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6"/>
      <c r="L8760" s="456" t="e">
        <f>IF(K8760=0,#REF!,0)</f>
        <v>#REF!</v>
      </c>
    </row>
    <row r="8761" spans="1:12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6"/>
      <c r="L8761" s="456" t="e">
        <f>IF(K8761=0,#REF!,0)</f>
        <v>#REF!</v>
      </c>
    </row>
    <row r="8762" spans="1:12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6"/>
      <c r="L8762" s="456" t="e">
        <f>IF(K8762=0,#REF!,0)</f>
        <v>#REF!</v>
      </c>
    </row>
    <row r="8763" spans="1:12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B4:P45"/>
  <sheetViews>
    <sheetView zoomScale="85" zoomScaleNormal="85" workbookViewId="0">
      <selection activeCell="F34" sqref="F34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2300</v>
      </c>
      <c r="C4" t="s">
        <v>2299</v>
      </c>
    </row>
    <row r="5" spans="2:11">
      <c r="B5" s="21">
        <v>179795</v>
      </c>
      <c r="C5">
        <v>4918</v>
      </c>
      <c r="J5" t="s">
        <v>2194</v>
      </c>
    </row>
    <row r="6" spans="2:11">
      <c r="J6" t="s">
        <v>2195</v>
      </c>
    </row>
    <row r="7" spans="2:11">
      <c r="C7" t="s">
        <v>2295</v>
      </c>
      <c r="E7" t="s">
        <v>2297</v>
      </c>
      <c r="G7" t="s">
        <v>100</v>
      </c>
      <c r="J7" t="s">
        <v>2196</v>
      </c>
    </row>
    <row r="8" spans="2:11">
      <c r="C8">
        <v>2020</v>
      </c>
      <c r="D8">
        <f>Scenario!$E$4</f>
        <v>2030</v>
      </c>
      <c r="E8">
        <v>2020</v>
      </c>
      <c r="F8">
        <f>Scenario!$E$4</f>
        <v>2030</v>
      </c>
      <c r="J8" t="s">
        <v>2197</v>
      </c>
    </row>
    <row r="9" spans="2:11">
      <c r="B9" t="s">
        <v>112</v>
      </c>
      <c r="C9" s="21">
        <f>J43+K43+L43</f>
        <v>105.88577954905908</v>
      </c>
      <c r="D9" s="21">
        <f>C9*(1-Scenario!$E$36-Scenario!$E$37)</f>
        <v>84.708623639247264</v>
      </c>
      <c r="E9" s="21">
        <f>J38+K38+L38</f>
        <v>259.20528624668441</v>
      </c>
      <c r="F9" s="21">
        <f>E9*(1-Scenario!$E$36-Scenario!$E$37)</f>
        <v>207.36422899734754</v>
      </c>
    </row>
    <row r="10" spans="2:11">
      <c r="B10" t="s">
        <v>114</v>
      </c>
      <c r="C10" s="21">
        <f>N43</f>
        <v>0.23303564916666669</v>
      </c>
      <c r="D10" s="21">
        <f>($C$9-$D$9)*Scenario!$E$37*'1.수요도시형'!$P$29/'1.수요도시형'!$N$29</f>
        <v>1.1055342954166669</v>
      </c>
      <c r="E10" s="21">
        <f>M38</f>
        <v>0.24865303366336636</v>
      </c>
      <c r="F10" s="21">
        <f>($E$9-$F$9)*Scenario!$E$39*'1.수요도시형'!$P$24/'1.수요도시형'!$N$24</f>
        <v>2.4438416450293139</v>
      </c>
      <c r="J10" t="s">
        <v>2283</v>
      </c>
    </row>
    <row r="11" spans="2:11">
      <c r="B11" t="s">
        <v>96</v>
      </c>
      <c r="C11" s="21">
        <f>M43</f>
        <v>0</v>
      </c>
      <c r="D11" s="21">
        <f>($C$9-$D$9)*Scenario!$E$36*'1.수요도시형'!$P$29/'1.수요도시형'!$M$29</f>
        <v>0.97547143713235307</v>
      </c>
      <c r="E11" s="21">
        <f>N38</f>
        <v>3.7401982884097032E-2</v>
      </c>
      <c r="F11" s="21">
        <f>($E$9-$F$9)*Scenario!$E$38*'1.수요도시형'!$P$24/'1.수요도시형'!$M$24</f>
        <v>1.3306091975631305</v>
      </c>
      <c r="J11" t="s">
        <v>2284</v>
      </c>
    </row>
    <row r="12" spans="2:11">
      <c r="J12">
        <v>13193899</v>
      </c>
      <c r="K12" t="s">
        <v>524</v>
      </c>
    </row>
    <row r="13" spans="2:11">
      <c r="B13" t="s">
        <v>2193</v>
      </c>
      <c r="C13" t="s">
        <v>2309</v>
      </c>
    </row>
    <row r="14" spans="2:11">
      <c r="B14" s="21">
        <v>100410</v>
      </c>
      <c r="C14" s="21">
        <f>Demand!E4+Demand!E18+Demand!E30+Demand!E47</f>
        <v>15</v>
      </c>
      <c r="D14" s="20">
        <f>C14/B14</f>
        <v>1.4938751120406333E-4</v>
      </c>
    </row>
    <row r="16" spans="2:11">
      <c r="C16" t="s">
        <v>2285</v>
      </c>
      <c r="E16" t="s">
        <v>2296</v>
      </c>
      <c r="G16" t="s">
        <v>324</v>
      </c>
    </row>
    <row r="17" spans="2:16">
      <c r="C17">
        <v>2020</v>
      </c>
      <c r="D17">
        <f>Scenario!E4</f>
        <v>2030</v>
      </c>
      <c r="E17">
        <v>2020</v>
      </c>
      <c r="F17">
        <f>Scenario!E4</f>
        <v>2030</v>
      </c>
    </row>
    <row r="18" spans="2:16">
      <c r="B18" t="s">
        <v>80</v>
      </c>
      <c r="C18" s="21">
        <f>C9*$D$14*1000000</f>
        <v>15818.013078736045</v>
      </c>
      <c r="D18" s="21">
        <f t="shared" ref="D18:D20" si="0">D9*$D$14*1000000</f>
        <v>12654.410462988835</v>
      </c>
      <c r="E18" s="21">
        <f t="shared" ref="E18:F20" si="1">E9*$D$14*1000000</f>
        <v>38722.032603329011</v>
      </c>
      <c r="F18" s="21">
        <f t="shared" si="1"/>
        <v>30977.62608266321</v>
      </c>
    </row>
    <row r="19" spans="2:16">
      <c r="B19" t="s">
        <v>51</v>
      </c>
      <c r="C19" s="21">
        <f>C10*$D$14*1000000</f>
        <v>34.812615650831589</v>
      </c>
      <c r="D19" s="21">
        <f t="shared" si="0"/>
        <v>165.15301694303358</v>
      </c>
      <c r="E19" s="21">
        <f t="shared" si="1"/>
        <v>37.145657852310478</v>
      </c>
      <c r="F19" s="21">
        <f t="shared" si="1"/>
        <v>365.07942112777323</v>
      </c>
      <c r="J19" t="s">
        <v>2307</v>
      </c>
    </row>
    <row r="20" spans="2:16">
      <c r="B20" t="s">
        <v>7</v>
      </c>
      <c r="C20" s="21">
        <f>C11*$D$14*1000000</f>
        <v>0</v>
      </c>
      <c r="D20" s="21">
        <f t="shared" si="0"/>
        <v>145.72325024385316</v>
      </c>
      <c r="E20" s="21">
        <f t="shared" si="1"/>
        <v>5.5873891371522308</v>
      </c>
      <c r="F20" s="21">
        <f t="shared" si="1"/>
        <v>198.77639640919185</v>
      </c>
      <c r="N20" t="s">
        <v>513</v>
      </c>
    </row>
    <row r="21" spans="2:16">
      <c r="J21" t="s">
        <v>2301</v>
      </c>
    </row>
    <row r="22" spans="2:16" ht="17.25" thickBot="1">
      <c r="B22" t="s">
        <v>2311</v>
      </c>
      <c r="J22" t="s">
        <v>2302</v>
      </c>
      <c r="M22" t="s">
        <v>2303</v>
      </c>
      <c r="N22" t="s">
        <v>2304</v>
      </c>
    </row>
    <row r="23" spans="2:16">
      <c r="B23" s="928"/>
      <c r="C23" s="929" t="s">
        <v>2295</v>
      </c>
      <c r="D23" s="930" t="s">
        <v>2297</v>
      </c>
      <c r="J23" t="s">
        <v>2286</v>
      </c>
      <c r="K23" t="s">
        <v>2287</v>
      </c>
      <c r="L23" t="s">
        <v>2288</v>
      </c>
      <c r="M23" t="s">
        <v>7</v>
      </c>
      <c r="N23" t="s">
        <v>2289</v>
      </c>
      <c r="P23" t="s">
        <v>2308</v>
      </c>
    </row>
    <row r="24" spans="2:16">
      <c r="B24" s="931"/>
      <c r="C24" s="927">
        <f>Scenario!E4</f>
        <v>2030</v>
      </c>
      <c r="D24" s="932">
        <f>Scenario!E4</f>
        <v>2030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0.95224912162113751</v>
      </c>
    </row>
    <row r="25" spans="2:16">
      <c r="B25" s="931" t="s">
        <v>80</v>
      </c>
      <c r="C25" s="918">
        <f>D18*((1-Scenario!$E$8)^(Scenario!$H$4-(Scenario!$E$4-1)))</f>
        <v>13852.404536254198</v>
      </c>
      <c r="D25" s="919">
        <f>F18*((1-Scenario!$E$8)^(Scenario!$H$4-(Scenario!$E$4-1)))</f>
        <v>33910.280476907967</v>
      </c>
      <c r="E25" s="13">
        <f>C25+D25</f>
        <v>47762.685013162161</v>
      </c>
    </row>
    <row r="26" spans="2:16">
      <c r="B26" s="931" t="s">
        <v>51</v>
      </c>
      <c r="C26" s="918">
        <f>D19*((1-Scenario!$E$8)^(Scenario!$H$4-(Scenario!$E$4-1)))</f>
        <v>180.78806656137178</v>
      </c>
      <c r="D26" s="919">
        <f>F19*((1-Scenario!$E$8)^(Scenario!$H$4-(Scenario!$E$4-1)))</f>
        <v>399.64151977799526</v>
      </c>
      <c r="E26" s="13">
        <f>C26+D26</f>
        <v>580.42958633936701</v>
      </c>
      <c r="J26" t="s">
        <v>2285</v>
      </c>
    </row>
    <row r="27" spans="2:16" ht="17.25" thickBot="1">
      <c r="B27" s="933" t="s">
        <v>7</v>
      </c>
      <c r="C27" s="934">
        <f>D20*((1-Scenario!$E$8)^(Scenario!$H$4-(Scenario!$E$4-1)))</f>
        <v>159.51888226003391</v>
      </c>
      <c r="D27" s="935">
        <f>F20*((1-Scenario!$E$8)^(Scenario!$H$4-(Scenario!$E$4-1)))</f>
        <v>217.59457411092998</v>
      </c>
      <c r="E27" s="13">
        <f>C27+D27</f>
        <v>377.11345637096389</v>
      </c>
      <c r="J27" t="s">
        <v>2302</v>
      </c>
      <c r="M27" t="s">
        <v>2303</v>
      </c>
      <c r="N27" t="s">
        <v>2304</v>
      </c>
    </row>
    <row r="28" spans="2:16">
      <c r="J28" t="s">
        <v>2286</v>
      </c>
      <c r="K28" t="s">
        <v>2287</v>
      </c>
      <c r="L28" t="s">
        <v>2288</v>
      </c>
      <c r="M28" t="s">
        <v>7</v>
      </c>
      <c r="N28" t="s">
        <v>2289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3" spans="10:15">
      <c r="J33" t="s">
        <v>2306</v>
      </c>
    </row>
    <row r="34" spans="10:15">
      <c r="N34" t="s">
        <v>109</v>
      </c>
    </row>
    <row r="35" spans="10:15">
      <c r="J35" t="s">
        <v>2301</v>
      </c>
    </row>
    <row r="36" spans="10:15">
      <c r="J36" t="s">
        <v>2302</v>
      </c>
      <c r="M36" t="s">
        <v>2305</v>
      </c>
      <c r="N36" t="s">
        <v>2304</v>
      </c>
    </row>
    <row r="37" spans="10:15">
      <c r="J37" t="s">
        <v>2286</v>
      </c>
      <c r="K37" t="s">
        <v>2287</v>
      </c>
      <c r="L37" t="s">
        <v>2288</v>
      </c>
      <c r="M37" t="s">
        <v>2289</v>
      </c>
      <c r="N37" t="s">
        <v>7</v>
      </c>
    </row>
    <row r="38" spans="10:15">
      <c r="J38" s="926">
        <v>114.33970035095295</v>
      </c>
      <c r="K38" s="926">
        <v>100.54541492104271</v>
      </c>
      <c r="L38" s="926">
        <v>44.320170974688772</v>
      </c>
      <c r="M38" s="926">
        <v>0.24865303366336636</v>
      </c>
      <c r="N38" s="926">
        <v>3.7401982884097032E-2</v>
      </c>
      <c r="O38" s="19">
        <f>SUM(J38:N38)</f>
        <v>259.49134126323185</v>
      </c>
    </row>
    <row r="41" spans="10:15">
      <c r="J41" t="s">
        <v>2295</v>
      </c>
    </row>
    <row r="42" spans="10:15">
      <c r="J42" t="s">
        <v>2286</v>
      </c>
      <c r="K42" t="s">
        <v>2287</v>
      </c>
      <c r="L42" t="s">
        <v>2288</v>
      </c>
      <c r="M42" t="s">
        <v>7</v>
      </c>
      <c r="N42" t="s">
        <v>2289</v>
      </c>
    </row>
    <row r="43" spans="10:15">
      <c r="J43" s="21">
        <v>0.23510692412237796</v>
      </c>
      <c r="K43" s="21">
        <v>100.11427255630146</v>
      </c>
      <c r="L43" s="21">
        <v>5.5364000686352428</v>
      </c>
      <c r="M43" s="21">
        <v>0</v>
      </c>
      <c r="N43" s="21">
        <v>0.23303564916666669</v>
      </c>
      <c r="O43" s="19">
        <f>SUM(J43:N43)</f>
        <v>106.11881519822575</v>
      </c>
    </row>
    <row r="44" spans="10:15">
      <c r="J44" s="926"/>
      <c r="K44" s="926"/>
      <c r="L44" s="926"/>
      <c r="M44" s="926"/>
      <c r="N44" s="926"/>
      <c r="O44" s="926"/>
    </row>
    <row r="45" spans="10:15">
      <c r="J45" s="927"/>
      <c r="K45" s="927"/>
      <c r="L45" s="927"/>
      <c r="M45" s="927"/>
      <c r="N45" s="927"/>
      <c r="O45" s="927"/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A18" zoomScale="85" zoomScaleNormal="85" workbookViewId="0">
      <selection activeCell="L28" sqref="L28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759" t="s">
        <v>215</v>
      </c>
      <c r="S7" s="759"/>
      <c r="T7" s="759"/>
      <c r="U7" s="759" t="s">
        <v>216</v>
      </c>
      <c r="V7" s="759"/>
      <c r="W7" s="759"/>
      <c r="X7" s="759"/>
      <c r="Y7" s="50" t="s">
        <v>217</v>
      </c>
      <c r="Z7" s="819" t="s">
        <v>218</v>
      </c>
      <c r="AA7" s="759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19"/>
      <c r="AA8" s="759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20">
        <f>I2</f>
        <v>219844075.40000001</v>
      </c>
      <c r="D14" s="820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18">
        <f>C14/$J$14</f>
        <v>0.39859924434217309</v>
      </c>
      <c r="D15" s="818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72"/>
  <sheetViews>
    <sheetView topLeftCell="A35" zoomScale="85" zoomScaleNormal="85" workbookViewId="0">
      <selection activeCell="C53" sqref="C53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759" t="s">
        <v>253</v>
      </c>
      <c r="C3" s="759"/>
    </row>
    <row r="4" spans="1:27">
      <c r="A4" s="50" t="s">
        <v>254</v>
      </c>
      <c r="B4" s="759" t="s">
        <v>255</v>
      </c>
      <c r="C4" s="759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42" t="s">
        <v>289</v>
      </c>
      <c r="B23" s="842"/>
      <c r="C23" s="842"/>
      <c r="D23" s="842"/>
      <c r="E23" s="842"/>
      <c r="F23" s="842"/>
      <c r="G23" s="842"/>
      <c r="H23" s="842"/>
      <c r="I23" s="842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43" t="s">
        <v>291</v>
      </c>
      <c r="M24" s="843"/>
      <c r="N24" s="843"/>
      <c r="O24" s="127" t="s">
        <v>76</v>
      </c>
      <c r="P24" s="127" t="s">
        <v>292</v>
      </c>
      <c r="Q24" s="127" t="s">
        <v>293</v>
      </c>
      <c r="R24" s="841" t="s">
        <v>294</v>
      </c>
      <c r="S24" s="841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34" t="s">
        <v>298</v>
      </c>
      <c r="M26" s="835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34" t="s">
        <v>300</v>
      </c>
      <c r="M27" s="835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44" t="s">
        <v>122</v>
      </c>
      <c r="B28" s="844"/>
      <c r="C28" s="844"/>
      <c r="D28" s="844"/>
      <c r="E28" s="844"/>
      <c r="L28" s="845" t="s">
        <v>304</v>
      </c>
      <c r="M28" s="846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47" t="s">
        <v>307</v>
      </c>
      <c r="M29" s="848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34" t="s">
        <v>310</v>
      </c>
      <c r="M30" s="835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34" t="s">
        <v>312</v>
      </c>
      <c r="M31" s="835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34" t="s">
        <v>314</v>
      </c>
      <c r="M32" s="835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36" t="s">
        <v>317</v>
      </c>
      <c r="M33" s="837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700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38" t="s">
        <v>291</v>
      </c>
      <c r="M37" s="838"/>
      <c r="N37" s="838"/>
      <c r="O37" s="698" t="s">
        <v>77</v>
      </c>
      <c r="P37" s="698" t="s">
        <v>325</v>
      </c>
      <c r="Q37" s="698" t="s">
        <v>326</v>
      </c>
      <c r="R37" s="126"/>
      <c r="W37" s="86"/>
    </row>
    <row r="38" spans="1:23">
      <c r="A38" s="839"/>
      <c r="B38" s="840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6" t="s">
        <v>295</v>
      </c>
      <c r="M38" s="697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24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32" t="s">
        <v>327</v>
      </c>
      <c r="M39" s="833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25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32" t="s">
        <v>328</v>
      </c>
      <c r="M40" s="833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24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26" t="s">
        <v>329</v>
      </c>
      <c r="M41" s="827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25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28"/>
      <c r="M42" s="829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30" t="s">
        <v>85</v>
      </c>
      <c r="B43" s="831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32" t="s">
        <v>330</v>
      </c>
      <c r="M43" s="833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F44" s="30">
        <f>F43/I43</f>
        <v>0.29830363703988128</v>
      </c>
      <c r="H44" s="30">
        <f>H43/I43</f>
        <v>7.8346885723823961E-3</v>
      </c>
      <c r="L44" s="832" t="s">
        <v>331</v>
      </c>
      <c r="M44" s="833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32" t="s">
        <v>332</v>
      </c>
      <c r="M45" s="833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21" t="s">
        <v>333</v>
      </c>
      <c r="B46" s="821"/>
      <c r="C46" s="821"/>
      <c r="D46" s="821"/>
      <c r="E46" s="821"/>
      <c r="F46" s="821"/>
      <c r="G46" s="821"/>
      <c r="H46" s="821"/>
      <c r="I46" s="821"/>
      <c r="L46" s="822" t="s">
        <v>334</v>
      </c>
      <c r="M46" s="823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6" t="s">
        <v>295</v>
      </c>
      <c r="M47" s="697" t="s">
        <v>68</v>
      </c>
      <c r="N47" s="456">
        <f>SUM(N48:N55)</f>
        <v>270.755</v>
      </c>
      <c r="O47" s="456">
        <f>SUM(O48:O55)</f>
        <v>156.73430232558141</v>
      </c>
      <c r="P47" s="456">
        <f>SUM(P48:P55)</f>
        <v>30.743139534883721</v>
      </c>
      <c r="Q47" s="456">
        <f>SUM(Q48:Q55)</f>
        <v>47.051511627906983</v>
      </c>
    </row>
    <row r="48" spans="1:23">
      <c r="A48" s="160" t="s">
        <v>173</v>
      </c>
      <c r="B48" s="161">
        <f>E53</f>
        <v>964.51056080469959</v>
      </c>
      <c r="C48" s="161">
        <f>E54</f>
        <v>4257.7851297180823</v>
      </c>
      <c r="D48" s="161">
        <f>E55</f>
        <v>19181.657292840577</v>
      </c>
      <c r="E48" s="161">
        <f>E56</f>
        <v>20990.008001805818</v>
      </c>
      <c r="F48" s="161">
        <f>E57</f>
        <v>6669.9335797804615</v>
      </c>
      <c r="G48" s="161">
        <f>E58</f>
        <v>411.12543956490777</v>
      </c>
      <c r="H48" s="161">
        <f>E59</f>
        <v>0</v>
      </c>
      <c r="I48" s="161">
        <f>E60</f>
        <v>52475.020004514547</v>
      </c>
      <c r="L48" s="832" t="s">
        <v>327</v>
      </c>
      <c r="M48" s="833"/>
      <c r="N48" s="456">
        <f>N39/860</f>
        <v>5.8602325581395354</v>
      </c>
      <c r="O48" s="456">
        <f>O39/860</f>
        <v>1.2558139534883722E-2</v>
      </c>
      <c r="P48" s="456">
        <f>P39/860</f>
        <v>0</v>
      </c>
      <c r="Q48" s="456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32" t="s">
        <v>328</v>
      </c>
      <c r="M49" s="833"/>
      <c r="N49" s="456">
        <f t="shared" ref="N49:O55" si="5">N40/860</f>
        <v>25.990348837209304</v>
      </c>
      <c r="O49" s="456">
        <f t="shared" si="5"/>
        <v>9.4534883720930232E-2</v>
      </c>
      <c r="P49" s="456">
        <f t="shared" ref="P49:Q49" si="6">P40/860</f>
        <v>9.7674418604651175E-3</v>
      </c>
      <c r="Q49" s="456">
        <f t="shared" si="6"/>
        <v>19.088372093023256</v>
      </c>
    </row>
    <row r="50" spans="1:17">
      <c r="D50" s="50"/>
      <c r="E50" s="24">
        <f>E48/I48</f>
        <v>0.39999999999999997</v>
      </c>
      <c r="F50" s="165"/>
      <c r="G50" s="50"/>
      <c r="H50" s="50"/>
      <c r="I50" s="50"/>
      <c r="J50" s="50"/>
      <c r="L50" s="826" t="s">
        <v>329</v>
      </c>
      <c r="M50" s="827"/>
      <c r="N50" s="456">
        <f t="shared" si="5"/>
        <v>17.082325581395349</v>
      </c>
      <c r="O50" s="456">
        <f t="shared" si="5"/>
        <v>4.8372093023255819E-2</v>
      </c>
      <c r="P50" s="456">
        <f t="shared" ref="P50:Q50" si="7">P41/860</f>
        <v>1.0465116279069768E-3</v>
      </c>
      <c r="Q50" s="456">
        <f t="shared" si="7"/>
        <v>16.02279069767442</v>
      </c>
    </row>
    <row r="51" spans="1:17" ht="17.25" thickBot="1">
      <c r="A51" s="30" t="s">
        <v>2282</v>
      </c>
      <c r="D51" s="50"/>
      <c r="E51" s="165"/>
      <c r="F51" s="165"/>
      <c r="G51" s="50"/>
      <c r="H51" s="50"/>
      <c r="I51" s="166"/>
      <c r="J51" s="50"/>
      <c r="L51" s="828"/>
      <c r="M51" s="829"/>
      <c r="N51" s="456">
        <f t="shared" si="5"/>
        <v>8.9081395348837216</v>
      </c>
      <c r="O51" s="456">
        <f t="shared" si="5"/>
        <v>4.616279069767442E-2</v>
      </c>
      <c r="P51" s="456">
        <f t="shared" ref="P51:Q51" si="8">P42/860</f>
        <v>8.7209302325581394E-3</v>
      </c>
      <c r="Q51" s="456">
        <f t="shared" si="8"/>
        <v>3.0655813953488371</v>
      </c>
    </row>
    <row r="52" spans="1:17">
      <c r="A52" s="27"/>
      <c r="B52" s="74">
        <v>2020</v>
      </c>
      <c r="C52" s="74" t="s">
        <v>2271</v>
      </c>
      <c r="D52" s="74" t="s">
        <v>2272</v>
      </c>
      <c r="E52" s="695" t="s">
        <v>96</v>
      </c>
      <c r="F52" s="165"/>
      <c r="G52" s="50"/>
      <c r="H52" s="107" t="s">
        <v>97</v>
      </c>
      <c r="I52" s="107">
        <v>1</v>
      </c>
      <c r="J52" s="50"/>
      <c r="L52" s="832" t="s">
        <v>330</v>
      </c>
      <c r="M52" s="833"/>
      <c r="N52" s="456">
        <f t="shared" si="5"/>
        <v>121.07593023255814</v>
      </c>
      <c r="O52" s="456">
        <f t="shared" si="5"/>
        <v>112.7593023255814</v>
      </c>
      <c r="P52" s="456">
        <f t="shared" ref="P52:Q52" si="9">P43/860</f>
        <v>5.2706976744186047</v>
      </c>
      <c r="Q52" s="456">
        <f t="shared" si="9"/>
        <v>0.46499999999999997</v>
      </c>
    </row>
    <row r="53" spans="1:17">
      <c r="A53" s="33" t="s">
        <v>111</v>
      </c>
      <c r="B53" s="917">
        <f>C43</f>
        <v>3051.7791868970248</v>
      </c>
      <c r="C53" s="918">
        <f>IF(Scenario!$E$28&gt;Scenario!$H$28,B53*C62/B62*$I$53,B53*C62/B62)</f>
        <v>1663.2120754266487</v>
      </c>
      <c r="D53" s="918">
        <f>IF(Scenario!$E$29&gt;Scenario!$H$29,C53*D62/C62*$I$53,C53*D62/C62)</f>
        <v>968.55359104957085</v>
      </c>
      <c r="E53" s="918">
        <f>D53*E62/D62</f>
        <v>964.51056080469959</v>
      </c>
      <c r="F53" s="50"/>
      <c r="G53" s="50"/>
      <c r="H53" s="107" t="s">
        <v>24</v>
      </c>
      <c r="I53" s="107">
        <v>0.65</v>
      </c>
      <c r="K53" s="167"/>
      <c r="L53" s="832" t="s">
        <v>331</v>
      </c>
      <c r="M53" s="833"/>
      <c r="N53" s="456">
        <f t="shared" si="5"/>
        <v>72.892674418604642</v>
      </c>
      <c r="O53" s="456">
        <f t="shared" si="5"/>
        <v>43.322790697674414</v>
      </c>
      <c r="P53" s="456">
        <f t="shared" ref="P53:Q53" si="10">P44/860</f>
        <v>8.3886046511627903</v>
      </c>
      <c r="Q53" s="456">
        <f t="shared" si="10"/>
        <v>7.1439534883720937</v>
      </c>
    </row>
    <row r="54" spans="1:17">
      <c r="A54" s="33" t="s">
        <v>112</v>
      </c>
      <c r="B54" s="917">
        <f>D43</f>
        <v>13471.931328893308</v>
      </c>
      <c r="C54" s="918">
        <f>IF(Scenario!$E$28&gt;Scenario!$H$28,B54*C63/B63*$I$53,B54*C63/B63)</f>
        <v>7342.1691063816761</v>
      </c>
      <c r="D54" s="918">
        <f>IF(Scenario!$E$29&gt;Scenario!$H$29,C54*D63/C63*$I$53,C54*D63/C63)</f>
        <v>4275.6328908055821</v>
      </c>
      <c r="E54" s="919">
        <f>D54*E63/D63</f>
        <v>4257.7851297180823</v>
      </c>
      <c r="H54" s="107" t="s">
        <v>2273</v>
      </c>
      <c r="I54" s="107">
        <v>0.8</v>
      </c>
      <c r="K54" s="167"/>
      <c r="L54" s="832" t="s">
        <v>332</v>
      </c>
      <c r="M54" s="833"/>
      <c r="N54" s="456">
        <f t="shared" si="5"/>
        <v>17.052674418604649</v>
      </c>
      <c r="O54" s="456">
        <f t="shared" si="5"/>
        <v>0</v>
      </c>
      <c r="P54" s="456">
        <f t="shared" ref="P54:Q54" si="11">P45/860</f>
        <v>17.052674418604649</v>
      </c>
      <c r="Q54" s="456">
        <f t="shared" si="11"/>
        <v>0</v>
      </c>
    </row>
    <row r="55" spans="1:17">
      <c r="A55" s="33" t="s">
        <v>172</v>
      </c>
      <c r="B55" s="917">
        <f>E43</f>
        <v>60692.111497092861</v>
      </c>
      <c r="C55" s="918">
        <f>IF(Scenario!$E$28&gt;Scenario!$H$28,B55*C64/B64*$I$53,B55*C64/B64)</f>
        <v>33077.04999054753</v>
      </c>
      <c r="D55" s="918">
        <f>IF(Scenario!$E$29&gt;Scenario!$H$29,C55*D64/C64*$I$53,C55*D64/C64)</f>
        <v>19262.062861979193</v>
      </c>
      <c r="E55" s="919">
        <f>D55*E64/D64</f>
        <v>19181.657292840577</v>
      </c>
      <c r="H55" s="107" t="s">
        <v>2274</v>
      </c>
      <c r="I55" s="107">
        <v>0.65</v>
      </c>
      <c r="K55" s="167"/>
      <c r="L55" s="822" t="s">
        <v>334</v>
      </c>
      <c r="M55" s="823"/>
      <c r="N55" s="456">
        <f t="shared" si="5"/>
        <v>1.8926744186046511</v>
      </c>
      <c r="O55" s="456">
        <f t="shared" si="5"/>
        <v>0.45058139534883723</v>
      </c>
      <c r="P55" s="456">
        <f t="shared" ref="P55:Q55" si="12">P46/860</f>
        <v>1.1627906976744186E-2</v>
      </c>
      <c r="Q55" s="456">
        <f t="shared" si="12"/>
        <v>0.51209302325581396</v>
      </c>
    </row>
    <row r="56" spans="1:17">
      <c r="A56" s="33" t="s">
        <v>114</v>
      </c>
      <c r="B56" s="917">
        <f>F43</f>
        <v>37049.678866478615</v>
      </c>
      <c r="C56" s="918">
        <f>IF(Scenario!$E$28&gt;Scenario!$H$28,B56*C65/B65*$I$53,B56*C65/B65)</f>
        <v>32292.320002778182</v>
      </c>
      <c r="D56" s="918">
        <f>IF(Scenario!$E$29&gt;Scenario!$H$29,C56*D65/C65*$I$53,C56*D65/C65)</f>
        <v>20990.008001805818</v>
      </c>
      <c r="E56" s="919">
        <f>D56*E65/D65</f>
        <v>20990.008001805818</v>
      </c>
      <c r="H56" s="107" t="s">
        <v>2275</v>
      </c>
      <c r="I56" s="107">
        <v>1</v>
      </c>
      <c r="K56" s="167"/>
      <c r="L56" s="50"/>
      <c r="P56" s="24">
        <f t="shared" ref="P56:P64" si="13">P47/N47</f>
        <v>0.11354597157904275</v>
      </c>
    </row>
    <row r="57" spans="1:17">
      <c r="A57" s="33" t="s">
        <v>117</v>
      </c>
      <c r="B57" s="917">
        <f>G43</f>
        <v>8962.651937087041</v>
      </c>
      <c r="C57" s="918">
        <f>IF(Scenario!$E$28&gt;Scenario!$H$28,B57*C66/B66*$I$53,B57*C66/B66)</f>
        <v>5825.7237591065768</v>
      </c>
      <c r="D57" s="918">
        <f>IF(Scenario!$E$29&gt;Scenario!$H$29,C57*D66/C66*$I$53,C57*D66/C66)</f>
        <v>6669.9335797804615</v>
      </c>
      <c r="E57" s="919">
        <f>D57*E66/D66</f>
        <v>6669.9335797804615</v>
      </c>
      <c r="H57" s="107" t="s">
        <v>2276</v>
      </c>
      <c r="I57" s="107">
        <v>3</v>
      </c>
      <c r="P57" s="24">
        <f t="shared" si="13"/>
        <v>0</v>
      </c>
    </row>
    <row r="58" spans="1:17">
      <c r="A58" s="33" t="s">
        <v>96</v>
      </c>
      <c r="B58" s="917">
        <f>H43</f>
        <v>973.07796346723728</v>
      </c>
      <c r="C58" s="918">
        <f>IF(Scenario!$E$28&gt;Scenario!$H$28,B58*C67/B67*$I$53,B58*C67/B67)</f>
        <v>530.3250727048395</v>
      </c>
      <c r="D58" s="918">
        <f>IF(Scenario!$E$29&gt;Scenario!$H$29,C58*D67/C67*$I$53,C58*D67/C67)</f>
        <v>308.82907909391866</v>
      </c>
      <c r="E58" s="919">
        <f>D58*E67/D67</f>
        <v>411.12543956490777</v>
      </c>
      <c r="H58" s="107" t="s">
        <v>47</v>
      </c>
      <c r="I58" s="107">
        <v>0.85</v>
      </c>
      <c r="O58" s="24"/>
      <c r="P58" s="24">
        <f t="shared" si="13"/>
        <v>3.7581034104788451E-4</v>
      </c>
    </row>
    <row r="59" spans="1:17">
      <c r="A59" s="33" t="s">
        <v>105</v>
      </c>
      <c r="B59" s="917">
        <v>0</v>
      </c>
      <c r="C59" s="917">
        <f>B59</f>
        <v>0</v>
      </c>
      <c r="D59" s="917">
        <f>C59</f>
        <v>0</v>
      </c>
      <c r="E59" s="295">
        <f>D59</f>
        <v>0</v>
      </c>
      <c r="P59" s="24">
        <f t="shared" si="13"/>
        <v>6.1262831159637329E-5</v>
      </c>
    </row>
    <row r="60" spans="1:17" ht="17.25" thickBot="1">
      <c r="A60" s="68" t="s">
        <v>91</v>
      </c>
      <c r="B60" s="384">
        <f>SUM(B53:B59)</f>
        <v>124201.23077991608</v>
      </c>
      <c r="C60" s="384">
        <f>SUM(C53:C59)</f>
        <v>80730.800006945457</v>
      </c>
      <c r="D60" s="384">
        <f>SUM(D53:D59)</f>
        <v>52475.020004514539</v>
      </c>
      <c r="E60" s="297">
        <f>SUM(E53:E59)</f>
        <v>52475.020004514547</v>
      </c>
      <c r="P60" s="24">
        <f t="shared" si="13"/>
        <v>9.7898446677979365E-4</v>
      </c>
    </row>
    <row r="61" spans="1:17" ht="17.25" thickBot="1">
      <c r="P61" s="24">
        <f t="shared" si="13"/>
        <v>4.3532167494355359E-2</v>
      </c>
    </row>
    <row r="62" spans="1:17">
      <c r="A62" s="27" t="s">
        <v>111</v>
      </c>
      <c r="B62" s="908">
        <f>B53/$B$60</f>
        <v>2.4571247545080784E-2</v>
      </c>
      <c r="C62" s="908">
        <f>B62-($C$65-$B$65)*(B62/($B$69-$B$65-$B$66))</f>
        <v>2.0601952108533036E-2</v>
      </c>
      <c r="D62" s="908">
        <f>C62-($D$66-$C$66)*(C62/($C$69-$C$65-$C$66))</f>
        <v>1.8457422045122501E-2</v>
      </c>
      <c r="E62" s="909">
        <f>D62-($E$67-$D$67)*(D62/($D$69-$D$65-$D$66-$D$67))</f>
        <v>1.838037528564488E-2</v>
      </c>
      <c r="P62" s="24">
        <f t="shared" si="13"/>
        <v>0.11508158697798772</v>
      </c>
    </row>
    <row r="63" spans="1:17">
      <c r="A63" s="33" t="s">
        <v>112</v>
      </c>
      <c r="B63" s="910">
        <f t="shared" ref="B63:B69" si="14">B54/$B$60</f>
        <v>0.10846858154542365</v>
      </c>
      <c r="C63" s="910">
        <f>B63-($C$65-$B$65)*(B63/($B$69-$B$65-$B$66))</f>
        <v>9.0946319196019532E-2</v>
      </c>
      <c r="D63" s="910">
        <f>C63-($D$66-$C$66)*(C63/($C$69-$C$65-$C$66))</f>
        <v>8.1479395156738188E-2</v>
      </c>
      <c r="E63" s="911">
        <f>D63-($E$67-$D$67)*(D63/($D$69-$D$65-$D$66-$D$67))</f>
        <v>8.1139275970771904E-2</v>
      </c>
      <c r="H63" s="73" t="s">
        <v>2278</v>
      </c>
      <c r="P63" s="24">
        <f t="shared" si="13"/>
        <v>1</v>
      </c>
    </row>
    <row r="64" spans="1:17">
      <c r="A64" s="33" t="s">
        <v>172</v>
      </c>
      <c r="B64" s="910">
        <f t="shared" si="14"/>
        <v>0.48865950132683439</v>
      </c>
      <c r="C64" s="910">
        <f>B64-($C$65-$B$65)*(B64/($B$69-$B$65-$B$66))</f>
        <v>0.40972032963505678</v>
      </c>
      <c r="D64" s="910">
        <f>C64-($D$66-$C$66)*(C64/($C$69-$C$65-$C$66))</f>
        <v>0.36707109135588778</v>
      </c>
      <c r="E64" s="911">
        <f>D64-($E$67-$D$67)*(D64/($D$69-$D$65-$D$66-$D$67))</f>
        <v>0.36553882764009121</v>
      </c>
      <c r="H64" s="30" t="s">
        <v>2280</v>
      </c>
      <c r="P64" s="24">
        <f t="shared" si="13"/>
        <v>6.143638262579099E-3</v>
      </c>
    </row>
    <row r="65" spans="1:16">
      <c r="A65" s="33" t="s">
        <v>114</v>
      </c>
      <c r="B65" s="910">
        <f t="shared" si="14"/>
        <v>0.29830363703988128</v>
      </c>
      <c r="C65" s="912">
        <f>Scenario!E28</f>
        <v>0.4</v>
      </c>
      <c r="D65" s="912">
        <f>C65</f>
        <v>0.4</v>
      </c>
      <c r="E65" s="913">
        <f>D65</f>
        <v>0.4</v>
      </c>
      <c r="P65" s="24"/>
    </row>
    <row r="66" spans="1:16">
      <c r="A66" s="33" t="s">
        <v>117</v>
      </c>
      <c r="B66" s="910">
        <f t="shared" si="14"/>
        <v>7.2162343970397627E-2</v>
      </c>
      <c r="C66" s="910">
        <f>B66</f>
        <v>7.2162343970397627E-2</v>
      </c>
      <c r="D66" s="912">
        <f>Scenario!$E$29*주거중심형!$C$66/Scenario!$H$29</f>
        <v>0.12710683253110969</v>
      </c>
      <c r="E66" s="913">
        <f>D66</f>
        <v>0.12710683253110969</v>
      </c>
    </row>
    <row r="67" spans="1:16">
      <c r="A67" s="33" t="s">
        <v>96</v>
      </c>
      <c r="B67" s="910">
        <f t="shared" si="14"/>
        <v>7.8346885723823961E-3</v>
      </c>
      <c r="C67" s="910">
        <f>B67-($C$65-$B$65)*(B67/($B$69-$B$65-$B$66))</f>
        <v>6.5690550899930927E-3</v>
      </c>
      <c r="D67" s="910">
        <f>C67-($D$66-$C$66)*(C67/($C$69-$C$65-$C$66))</f>
        <v>5.8852589111418989E-3</v>
      </c>
      <c r="E67" s="913">
        <f>Scenario!E30</f>
        <v>7.8346885723823961E-3</v>
      </c>
    </row>
    <row r="68" spans="1:16">
      <c r="A68" s="33" t="s">
        <v>105</v>
      </c>
      <c r="B68" s="910">
        <f t="shared" si="14"/>
        <v>0</v>
      </c>
      <c r="C68" s="910">
        <f>B68-($C$65-$B$65)*(B68/($B$69-$B$65-$B$66))</f>
        <v>0</v>
      </c>
      <c r="D68" s="910">
        <f>C68-($D$66-$C$66)*(C68/($C$69-$C$65-$C$66))</f>
        <v>0</v>
      </c>
      <c r="E68" s="911">
        <f>D68-($E$67-$D$67)*(D68/($D$69-$D$65-$D$66-$D$67))</f>
        <v>0</v>
      </c>
    </row>
    <row r="69" spans="1:16" ht="17.25" thickBot="1">
      <c r="A69" s="68" t="s">
        <v>91</v>
      </c>
      <c r="B69" s="914">
        <f t="shared" si="14"/>
        <v>1</v>
      </c>
      <c r="C69" s="915">
        <v>1</v>
      </c>
      <c r="D69" s="915">
        <v>1</v>
      </c>
      <c r="E69" s="916">
        <v>1</v>
      </c>
    </row>
    <row r="70" spans="1:16">
      <c r="C70" s="281">
        <f>SUM(C62:C68)</f>
        <v>1.0000000000000002</v>
      </c>
      <c r="D70" s="281">
        <f>SUM(D62:D68)</f>
        <v>1</v>
      </c>
      <c r="E70" s="281">
        <f>SUM(E62:E68)</f>
        <v>1</v>
      </c>
    </row>
    <row r="72" spans="1:16">
      <c r="C72" s="30">
        <f>C66*2</f>
        <v>0.14432468794079525</v>
      </c>
    </row>
  </sheetData>
  <mergeCells count="34">
    <mergeCell ref="L54:M54"/>
    <mergeCell ref="L55:M55"/>
    <mergeCell ref="L48:M48"/>
    <mergeCell ref="L49:M49"/>
    <mergeCell ref="L50:M51"/>
    <mergeCell ref="L52:M52"/>
    <mergeCell ref="L53:M53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35" zoomScale="85" zoomScaleNormal="85" workbookViewId="0">
      <selection activeCell="G68" sqref="G6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44" t="s">
        <v>363</v>
      </c>
      <c r="B21" s="844"/>
      <c r="C21" s="844"/>
      <c r="D21" s="844"/>
      <c r="E21" s="844"/>
      <c r="F21" s="844"/>
      <c r="G21" s="844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49" t="s">
        <v>364</v>
      </c>
      <c r="C22" s="849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699">
        <f>V30+W30</f>
        <v>46783.109467455623</v>
      </c>
    </row>
    <row r="31" spans="1:27" ht="17.25">
      <c r="A31" s="175"/>
      <c r="I31" s="89"/>
      <c r="J31" s="89"/>
    </row>
    <row r="32" spans="1:27">
      <c r="A32" s="844" t="s">
        <v>338</v>
      </c>
      <c r="B32" s="844"/>
      <c r="C32" s="844"/>
      <c r="D32" s="844"/>
      <c r="E32" s="844"/>
      <c r="F32" s="844"/>
      <c r="G32" s="844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49"/>
      <c r="B33" s="849" t="s">
        <v>364</v>
      </c>
      <c r="C33" s="849"/>
      <c r="E33" s="46"/>
      <c r="F33" s="169" t="s">
        <v>365</v>
      </c>
      <c r="G33" s="169" t="s">
        <v>366</v>
      </c>
      <c r="I33" s="89"/>
      <c r="J33" s="89"/>
    </row>
    <row r="34" spans="1:21">
      <c r="A34" s="849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21" t="s">
        <v>333</v>
      </c>
      <c r="B42" s="821"/>
      <c r="C42" s="821"/>
      <c r="D42" s="821"/>
      <c r="E42" s="821"/>
      <c r="F42" s="821"/>
      <c r="G42" s="821"/>
      <c r="H42" s="821"/>
      <c r="I42" s="821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D53</f>
        <v>19.822273671373907</v>
      </c>
      <c r="C44" s="161">
        <f>D54</f>
        <v>1226.8409670336432</v>
      </c>
      <c r="D44" s="161">
        <f>D55</f>
        <v>43194.26013504048</v>
      </c>
      <c r="E44" s="161">
        <f>D56</f>
        <v>928198.14043697342</v>
      </c>
      <c r="F44" s="161">
        <f>D57</f>
        <v>34944.250874818252</v>
      </c>
      <c r="G44" s="161">
        <f>D58</f>
        <v>111409.12969667243</v>
      </c>
      <c r="H44" s="161">
        <f>D59</f>
        <v>218.04501038511305</v>
      </c>
      <c r="I44" s="161">
        <f>SUM(B44:H44)</f>
        <v>1119210.4893945949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1088.3858554929511</v>
      </c>
      <c r="D47" s="110">
        <f>D44*$C$7</f>
        <v>38319.572815644264</v>
      </c>
      <c r="E47" s="110">
        <f>E44*$C$7</f>
        <v>823446.3588129906</v>
      </c>
      <c r="F47" s="110">
        <f>F44*$C$7</f>
        <v>31000.618177030938</v>
      </c>
      <c r="G47" s="110">
        <v>0</v>
      </c>
      <c r="H47" s="110">
        <v>0</v>
      </c>
      <c r="I47" s="110">
        <f>I44*$C$7</f>
        <v>992902.01314496563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19.822273671373907</v>
      </c>
      <c r="C48" s="110">
        <f>C44-C47</f>
        <v>138.45511154069209</v>
      </c>
      <c r="D48" s="110">
        <f>D44-D47</f>
        <v>4874.6873193962165</v>
      </c>
      <c r="E48" s="110">
        <f>E44-E47</f>
        <v>104751.78162398282</v>
      </c>
      <c r="F48" s="110">
        <f>F44-F47</f>
        <v>3943.6326977873141</v>
      </c>
      <c r="G48" s="110">
        <v>0</v>
      </c>
      <c r="H48" s="110">
        <f>H44-H47</f>
        <v>218.04501038511305</v>
      </c>
      <c r="I48" s="110">
        <f>I44-I47</f>
        <v>126308.47624962928</v>
      </c>
    </row>
    <row r="49" spans="1:30">
      <c r="D49" s="110"/>
      <c r="E49" s="110"/>
      <c r="F49" s="86"/>
      <c r="L49" s="30" t="s">
        <v>382</v>
      </c>
    </row>
    <row r="50" spans="1:30">
      <c r="V50" s="87"/>
    </row>
    <row r="51" spans="1:30" ht="17.25" thickBot="1">
      <c r="A51" s="30" t="s">
        <v>2281</v>
      </c>
      <c r="D51" s="50"/>
      <c r="E51" s="165"/>
      <c r="F51" s="165"/>
      <c r="G51" s="50"/>
      <c r="H51" s="50"/>
      <c r="I51" s="166"/>
      <c r="V51" s="87"/>
    </row>
    <row r="52" spans="1:30">
      <c r="A52" s="27"/>
      <c r="B52" s="74">
        <v>2020</v>
      </c>
      <c r="C52" s="74" t="s">
        <v>2270</v>
      </c>
      <c r="D52" s="78" t="s">
        <v>96</v>
      </c>
      <c r="E52" s="920"/>
      <c r="F52" s="165"/>
      <c r="G52" s="50"/>
      <c r="H52" s="107" t="s">
        <v>67</v>
      </c>
      <c r="I52" s="107">
        <v>1</v>
      </c>
      <c r="V52" s="87"/>
    </row>
    <row r="53" spans="1:30">
      <c r="A53" s="33" t="s">
        <v>79</v>
      </c>
      <c r="B53" s="917">
        <f>$D$7*G24*1000</f>
        <v>301.52955148433222</v>
      </c>
      <c r="C53" s="918">
        <f>IF(Scenario!$E$31&gt;Scenario!$H$31,B53*C62/B62*$I$53,B53*C62/B62)</f>
        <v>87.322335860017574</v>
      </c>
      <c r="D53" s="919">
        <f>IF(Scenario!$E$32&gt;Scenario!$H$32,C53*D62/C62*$I$53,C53*D62/C62)</f>
        <v>19.822273671373907</v>
      </c>
      <c r="E53" s="918"/>
      <c r="F53" s="50"/>
      <c r="G53" s="50"/>
      <c r="H53" s="107" t="s">
        <v>24</v>
      </c>
      <c r="I53" s="107">
        <v>0.65</v>
      </c>
      <c r="V53" s="87"/>
    </row>
    <row r="54" spans="1:30">
      <c r="A54" s="33" t="s">
        <v>80</v>
      </c>
      <c r="B54" s="917">
        <f>$D$7*G25*1000+$C$7*G35*1000</f>
        <v>12320.020283040763</v>
      </c>
      <c r="C54" s="918">
        <f>IF(Scenario!$E$31&gt;Scenario!$H$31,B54*C63/B63*$I$54,B54*C63/B63)</f>
        <v>4391.2030151688487</v>
      </c>
      <c r="D54" s="919">
        <f>IF(Scenario!$E$32&gt;Scenario!$H$32,C54*D63/C63*$I$54,C54*D63/C63)</f>
        <v>1226.8409670336432</v>
      </c>
      <c r="E54" s="918"/>
      <c r="H54" s="107" t="s">
        <v>2273</v>
      </c>
      <c r="I54" s="107">
        <v>0.8</v>
      </c>
      <c r="V54" s="87"/>
    </row>
    <row r="55" spans="1:30">
      <c r="A55" s="33" t="s">
        <v>560</v>
      </c>
      <c r="B55" s="917">
        <f>$D$7*G26*1000+$C$7*G36*1000</f>
        <v>384230.03929664748</v>
      </c>
      <c r="C55" s="918">
        <f>IF(Scenario!$E$31&gt;Scenario!$H$31,B55*C64/B64*$I$58,B55*C64/B64)</f>
        <v>145509.83460944353</v>
      </c>
      <c r="D55" s="919">
        <f>IF(Scenario!$E$32&gt;Scenario!$H$32,C55*D64/C64*$I$58,C55*D64/C64)</f>
        <v>43194.26013504048</v>
      </c>
      <c r="E55" s="918"/>
      <c r="H55" s="107" t="s">
        <v>2274</v>
      </c>
      <c r="I55" s="107">
        <v>0.65</v>
      </c>
      <c r="V55" s="87"/>
    </row>
    <row r="56" spans="1:30">
      <c r="A56" s="33" t="s">
        <v>51</v>
      </c>
      <c r="B56" s="917">
        <f>$D$7*G27*1000+$C$7*G37*1000</f>
        <v>706318.8753874579</v>
      </c>
      <c r="C56" s="918">
        <f>IF(Scenario!$E$31&gt;Scenario!$H$31,B56*C65/B65,B56*C65/B65)</f>
        <v>928198.14043697342</v>
      </c>
      <c r="D56" s="919">
        <f>IF(Scenario!$E$31&gt;Scenario!$H$31,C56*D65/C65,C56*D65/C65)</f>
        <v>928198.14043697342</v>
      </c>
      <c r="E56" s="918"/>
      <c r="H56" s="107" t="s">
        <v>2275</v>
      </c>
      <c r="I56" s="107">
        <v>1</v>
      </c>
    </row>
    <row r="57" spans="1:30">
      <c r="A57" s="33" t="s">
        <v>78</v>
      </c>
      <c r="B57" s="917">
        <f>$D$7*G28*1000+$C$7*G38*1000</f>
        <v>53760.385961258842</v>
      </c>
      <c r="C57" s="918">
        <f>IF(Scenario!$E$28&gt;Scenario!$H$28,B57*C66/B66*$I$53,B57*C66/B66)</f>
        <v>34944.250874818252</v>
      </c>
      <c r="D57" s="919">
        <f>C57</f>
        <v>34944.250874818252</v>
      </c>
      <c r="E57" s="918"/>
      <c r="H57" s="107" t="s">
        <v>2276</v>
      </c>
      <c r="I57" s="107">
        <v>3</v>
      </c>
    </row>
    <row r="58" spans="1:30">
      <c r="A58" s="33" t="s">
        <v>7</v>
      </c>
      <c r="B58" s="917">
        <v>0</v>
      </c>
      <c r="C58" s="918">
        <f>B58</f>
        <v>0</v>
      </c>
      <c r="D58" s="919">
        <f>$D$67*$C$60</f>
        <v>111409.12969667243</v>
      </c>
      <c r="E58" s="918"/>
      <c r="H58" s="107" t="s">
        <v>47</v>
      </c>
      <c r="I58" s="107">
        <v>0.85</v>
      </c>
    </row>
    <row r="59" spans="1:30">
      <c r="A59" s="33" t="s">
        <v>1044</v>
      </c>
      <c r="B59" s="917">
        <f>$D$7*G29*1000</f>
        <v>3316.8250663276535</v>
      </c>
      <c r="C59" s="918">
        <f>IF(Scenario!$E$31&gt;Scenario!$H$31,B59*C68/B68*$I$55,B59*C68/B68)</f>
        <v>960.54569446019343</v>
      </c>
      <c r="D59" s="919">
        <f>IF(Scenario!$E$31&gt;Scenario!$H$31,C59*D68/C68*$I$55,C59*D68/C68)</f>
        <v>218.04501038511305</v>
      </c>
      <c r="E59" s="917"/>
    </row>
    <row r="60" spans="1:30" ht="17.25" thickBot="1">
      <c r="A60" s="68" t="s">
        <v>68</v>
      </c>
      <c r="B60" s="384">
        <f>SUM(B53:B59)</f>
        <v>1160247.6755462168</v>
      </c>
      <c r="C60" s="384">
        <f t="shared" ref="C60:E60" si="8">SUM(C53:C59)</f>
        <v>1114091.2969667243</v>
      </c>
      <c r="D60" s="297">
        <f t="shared" si="8"/>
        <v>1119210.4893945949</v>
      </c>
      <c r="E60" s="917"/>
    </row>
    <row r="61" spans="1:30" ht="17.25" thickBot="1">
      <c r="E61" s="921"/>
    </row>
    <row r="62" spans="1:30">
      <c r="A62" s="27" t="s">
        <v>79</v>
      </c>
      <c r="B62" s="908">
        <f>B53/$B$60</f>
        <v>2.5988377985103854E-4</v>
      </c>
      <c r="C62" s="908">
        <f>B62-($C$65-$B$65)*(B62/($B$69-$B$65-$B$66))</f>
        <v>1.1578739436475302E-4</v>
      </c>
      <c r="D62" s="909">
        <f>C62-($D$67-$C$67)*(C62/($C$69-$C$65-$C$66-$C$67))</f>
        <v>4.0436731797088534E-5</v>
      </c>
      <c r="E62" s="910"/>
    </row>
    <row r="63" spans="1:30">
      <c r="A63" s="33" t="s">
        <v>80</v>
      </c>
      <c r="B63" s="910">
        <f t="shared" ref="B63:B68" si="9">B54/$B$60</f>
        <v>1.0618439961313255E-2</v>
      </c>
      <c r="C63" s="910">
        <f>B63-($C$65-$B$65)*(B63/($B$69-$B$65-$B$66))</f>
        <v>4.7308896924761947E-3</v>
      </c>
      <c r="D63" s="911">
        <f>C63-($D$67-$C$67)*(C63/($C$69-$C$65-$C$66-$C$67))</f>
        <v>1.6521808674062792E-3</v>
      </c>
      <c r="E63" s="910"/>
      <c r="H63" s="73" t="s">
        <v>2277</v>
      </c>
      <c r="AD63" s="82"/>
    </row>
    <row r="64" spans="1:30">
      <c r="A64" s="33" t="s">
        <v>560</v>
      </c>
      <c r="B64" s="910">
        <f t="shared" si="9"/>
        <v>0.33116208495376748</v>
      </c>
      <c r="C64" s="910">
        <f>B64-($C$65-$B$65)*(B64/($B$69-$B$65-$B$66))</f>
        <v>0.14754439446422607</v>
      </c>
      <c r="D64" s="911">
        <f>C64-($D$67-$C$67)*(C64/($C$69-$C$65-$C$66-$C$67))</f>
        <v>5.1527311240107898E-2</v>
      </c>
      <c r="E64" s="910"/>
      <c r="H64" s="30" t="s">
        <v>2279</v>
      </c>
    </row>
    <row r="65" spans="1:30">
      <c r="A65" s="33" t="s">
        <v>51</v>
      </c>
      <c r="B65" s="910">
        <f t="shared" si="9"/>
        <v>0.60876560261578627</v>
      </c>
      <c r="C65" s="912">
        <f>Scenario!E31</f>
        <v>0.8</v>
      </c>
      <c r="D65" s="911">
        <f>C65</f>
        <v>0.8</v>
      </c>
      <c r="E65" s="912"/>
    </row>
    <row r="66" spans="1:30">
      <c r="A66" s="33" t="s">
        <v>78</v>
      </c>
      <c r="B66" s="910">
        <f t="shared" si="9"/>
        <v>4.633526711092073E-2</v>
      </c>
      <c r="C66" s="910">
        <f>B66</f>
        <v>4.633526711092073E-2</v>
      </c>
      <c r="D66" s="911">
        <f>C66</f>
        <v>4.633526711092073E-2</v>
      </c>
      <c r="E66" s="912"/>
    </row>
    <row r="67" spans="1:30">
      <c r="A67" s="33" t="s">
        <v>7</v>
      </c>
      <c r="B67" s="910">
        <f t="shared" si="9"/>
        <v>0</v>
      </c>
      <c r="C67" s="910">
        <f>B67</f>
        <v>0</v>
      </c>
      <c r="D67" s="911">
        <f>Scenario!E32</f>
        <v>0.1</v>
      </c>
      <c r="E67" s="912"/>
      <c r="O67" s="30" t="s">
        <v>383</v>
      </c>
    </row>
    <row r="68" spans="1:30">
      <c r="A68" s="33" t="s">
        <v>1044</v>
      </c>
      <c r="B68" s="910">
        <f t="shared" si="9"/>
        <v>2.8587215783614233E-3</v>
      </c>
      <c r="C68" s="910">
        <f>B68-($C$65-$B$65)*(B68/($B$69-$B$65-$B$66))</f>
        <v>1.2736613380122832E-3</v>
      </c>
      <c r="D68" s="911">
        <f>C68-($D$67-$C$67)*(C68/($C$69-$C$65-$C$66-$C$67))</f>
        <v>4.4480404976797406E-4</v>
      </c>
      <c r="E68" s="910"/>
      <c r="O68" s="30" t="s">
        <v>384</v>
      </c>
    </row>
    <row r="69" spans="1:30" ht="17.25" thickBot="1">
      <c r="A69" s="68" t="s">
        <v>68</v>
      </c>
      <c r="B69" s="914">
        <v>1</v>
      </c>
      <c r="C69" s="915">
        <v>1</v>
      </c>
      <c r="D69" s="922">
        <v>1</v>
      </c>
      <c r="E69" s="912"/>
    </row>
    <row r="70" spans="1:30">
      <c r="C70" s="281">
        <f>SUM(C62:C68)</f>
        <v>1</v>
      </c>
      <c r="D70" s="281">
        <f>SUM(D62:D68)</f>
        <v>1</v>
      </c>
      <c r="E70" s="281"/>
      <c r="O70" s="30" t="s">
        <v>385</v>
      </c>
      <c r="P70" s="30" t="s">
        <v>386</v>
      </c>
      <c r="T70" s="102" t="s">
        <v>387</v>
      </c>
    </row>
    <row r="71" spans="1:30">
      <c r="F71" s="82"/>
      <c r="G71" s="82"/>
      <c r="O71" s="89">
        <v>605.20000000000005</v>
      </c>
      <c r="P71" s="89">
        <v>25.57</v>
      </c>
    </row>
    <row r="72" spans="1:30">
      <c r="F72" s="82"/>
      <c r="G72" s="82"/>
      <c r="P72" s="57">
        <f>P71/O71</f>
        <v>4.2250495703899535E-2</v>
      </c>
    </row>
    <row r="73" spans="1:30">
      <c r="F73" s="82"/>
      <c r="G73" s="82"/>
    </row>
    <row r="74" spans="1:30">
      <c r="F74" s="82"/>
      <c r="G74" s="82"/>
      <c r="O74" s="30" t="s">
        <v>388</v>
      </c>
      <c r="P74" s="30" t="s">
        <v>389</v>
      </c>
      <c r="T74" s="102" t="s">
        <v>390</v>
      </c>
    </row>
    <row r="75" spans="1:30">
      <c r="O75" s="82">
        <v>106205</v>
      </c>
      <c r="P75" s="82">
        <v>17769</v>
      </c>
    </row>
    <row r="76" spans="1:30">
      <c r="F76" s="82"/>
      <c r="G76" s="82"/>
      <c r="AB76" s="30" t="s">
        <v>391</v>
      </c>
    </row>
    <row r="77" spans="1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1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1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1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10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10"/>
        <v>114.74125431109837</v>
      </c>
      <c r="Y82" s="181">
        <f t="shared" ref="Y82:Y87" si="11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10"/>
        <v>342.58460215742224</v>
      </c>
      <c r="Y83" s="181">
        <f t="shared" si="11"/>
        <v>0.34258460215742226</v>
      </c>
      <c r="AB83" s="30" t="s">
        <v>403</v>
      </c>
    </row>
    <row r="84" spans="9:31">
      <c r="W84" s="30" t="s">
        <v>124</v>
      </c>
      <c r="X84" s="82">
        <f t="shared" si="10"/>
        <v>1117.9076491452729</v>
      </c>
      <c r="Y84" s="181">
        <f t="shared" si="11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10"/>
        <v>22.94825086221967</v>
      </c>
      <c r="Y85" s="181">
        <f t="shared" si="11"/>
        <v>2.2948250862219671E-2</v>
      </c>
    </row>
    <row r="86" spans="9:31">
      <c r="N86" s="182"/>
      <c r="O86" s="182" t="s">
        <v>111</v>
      </c>
      <c r="P86" s="183">
        <f t="shared" ref="P86:U91" si="12">B24*1000/$AB$80</f>
        <v>3.5465587855782838E-3</v>
      </c>
      <c r="Q86" s="183">
        <f t="shared" si="12"/>
        <v>4.1239055646259119E-2</v>
      </c>
      <c r="R86" s="183">
        <f t="shared" si="12"/>
        <v>0</v>
      </c>
      <c r="S86" s="183" t="e">
        <f t="shared" si="12"/>
        <v>#VALUE!</v>
      </c>
      <c r="T86" s="183">
        <f t="shared" si="12"/>
        <v>5.0600068277618548E-5</v>
      </c>
      <c r="U86" s="183">
        <f t="shared" si="12"/>
        <v>2.304114586183496E-4</v>
      </c>
      <c r="W86" s="30" t="s">
        <v>110</v>
      </c>
      <c r="X86" s="82">
        <f t="shared" si="10"/>
        <v>36.061537069202338</v>
      </c>
      <c r="Y86" s="181">
        <f t="shared" si="11"/>
        <v>3.6061537069202336E-2</v>
      </c>
      <c r="AE86" s="82"/>
    </row>
    <row r="87" spans="9:31">
      <c r="N87" s="182"/>
      <c r="O87" s="182" t="s">
        <v>112</v>
      </c>
      <c r="P87" s="183">
        <f t="shared" si="12"/>
        <v>0.12412955749523996</v>
      </c>
      <c r="Q87" s="183">
        <f t="shared" si="12"/>
        <v>1.4433669476190691</v>
      </c>
      <c r="R87" s="183">
        <f t="shared" si="12"/>
        <v>0</v>
      </c>
      <c r="S87" s="183" t="e">
        <f t="shared" si="12"/>
        <v>#VALUE!</v>
      </c>
      <c r="T87" s="183">
        <f t="shared" si="12"/>
        <v>1.771002389716649E-3</v>
      </c>
      <c r="U87" s="183">
        <f t="shared" si="12"/>
        <v>8.0644010516422362E-3</v>
      </c>
      <c r="W87" s="30" t="s">
        <v>91</v>
      </c>
      <c r="X87" s="82">
        <f t="shared" si="10"/>
        <v>1637.5216150969607</v>
      </c>
      <c r="Y87" s="184">
        <f t="shared" si="11"/>
        <v>1.6375216150969607</v>
      </c>
    </row>
    <row r="88" spans="9:31">
      <c r="N88" s="182"/>
      <c r="O88" s="182" t="s">
        <v>356</v>
      </c>
      <c r="P88" s="183">
        <f t="shared" si="12"/>
        <v>0.37061539309293062</v>
      </c>
      <c r="Q88" s="183">
        <f t="shared" si="12"/>
        <v>4.3094813150340769</v>
      </c>
      <c r="R88" s="183">
        <f t="shared" si="12"/>
        <v>0</v>
      </c>
      <c r="S88" s="183" t="e">
        <f t="shared" si="12"/>
        <v>#VALUE!</v>
      </c>
      <c r="T88" s="183">
        <f t="shared" si="12"/>
        <v>5.2877071350111377E-3</v>
      </c>
      <c r="U88" s="183">
        <f t="shared" si="12"/>
        <v>2.4077997425617531E-2</v>
      </c>
    </row>
    <row r="89" spans="9:31">
      <c r="N89" s="182"/>
      <c r="O89" s="182" t="s">
        <v>124</v>
      </c>
      <c r="P89" s="183">
        <f t="shared" si="12"/>
        <v>1.209376545882195</v>
      </c>
      <c r="Q89" s="183">
        <f t="shared" si="12"/>
        <v>14.062517975374361</v>
      </c>
      <c r="R89" s="183">
        <f t="shared" si="12"/>
        <v>0</v>
      </c>
      <c r="S89" s="183" t="e">
        <f t="shared" si="12"/>
        <v>#VALUE!</v>
      </c>
      <c r="T89" s="183">
        <f t="shared" si="12"/>
        <v>1.7254623282667927E-2</v>
      </c>
      <c r="U89" s="183">
        <f t="shared" si="12"/>
        <v>7.8570307388857216E-2</v>
      </c>
    </row>
    <row r="90" spans="9:31">
      <c r="N90" s="182"/>
      <c r="O90" s="182" t="s">
        <v>358</v>
      </c>
      <c r="P90" s="183">
        <f t="shared" si="12"/>
        <v>2.4825911499047983E-2</v>
      </c>
      <c r="Q90" s="183">
        <f t="shared" si="12"/>
        <v>0.28867338952381377</v>
      </c>
      <c r="R90" s="183">
        <f t="shared" si="12"/>
        <v>0</v>
      </c>
      <c r="S90" s="183" t="e">
        <f t="shared" si="12"/>
        <v>#VALUE!</v>
      </c>
      <c r="T90" s="183">
        <f t="shared" si="12"/>
        <v>3.5420047794332976E-4</v>
      </c>
      <c r="U90" s="183">
        <f t="shared" si="12"/>
        <v>1.6128802103284468E-3</v>
      </c>
    </row>
    <row r="91" spans="9:31">
      <c r="N91" s="182"/>
      <c r="O91" s="182" t="s">
        <v>110</v>
      </c>
      <c r="P91" s="183">
        <f t="shared" si="12"/>
        <v>3.9012146641361115E-2</v>
      </c>
      <c r="Q91" s="183">
        <f t="shared" si="12"/>
        <v>0.45362961210885022</v>
      </c>
      <c r="R91" s="183">
        <f t="shared" si="12"/>
        <v>0</v>
      </c>
      <c r="S91" s="183" t="e">
        <f t="shared" si="12"/>
        <v>#VALUE!</v>
      </c>
      <c r="T91" s="183">
        <f t="shared" si="12"/>
        <v>5.5660075105380398E-4</v>
      </c>
      <c r="U91" s="183">
        <f t="shared" si="12"/>
        <v>2.534526044801845E-3</v>
      </c>
    </row>
    <row r="92" spans="9:31">
      <c r="N92" s="182"/>
      <c r="O92" s="182" t="s">
        <v>91</v>
      </c>
      <c r="P92" s="183">
        <f t="shared" ref="P92:U92" si="13">SUM(P86:P91)</f>
        <v>1.7715061133963528</v>
      </c>
      <c r="Q92" s="183">
        <f t="shared" si="13"/>
        <v>20.598908295306433</v>
      </c>
      <c r="R92" s="183">
        <f t="shared" si="13"/>
        <v>0</v>
      </c>
      <c r="S92" s="183" t="e">
        <f t="shared" si="13"/>
        <v>#VALUE!</v>
      </c>
      <c r="T92" s="183">
        <f t="shared" si="13"/>
        <v>2.5274734104670467E-2</v>
      </c>
      <c r="U92" s="183">
        <f t="shared" si="13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3" t="s">
        <v>1567</v>
      </c>
      <c r="H20" s="464">
        <v>0.3</v>
      </c>
      <c r="I20" s="465"/>
      <c r="M20" s="30" t="s">
        <v>438</v>
      </c>
    </row>
    <row r="21" spans="1:27" ht="17.25" thickBot="1">
      <c r="A21" s="30" t="s">
        <v>439</v>
      </c>
      <c r="G21" s="466" t="s">
        <v>1566</v>
      </c>
      <c r="H21" s="467">
        <f>J15*H20</f>
        <v>2317070.0019835378</v>
      </c>
      <c r="I21" s="468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50" t="s">
        <v>447</v>
      </c>
      <c r="X24" s="850"/>
      <c r="Y24" s="850"/>
      <c r="Z24" s="850"/>
      <c r="AA24" s="850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21" t="s">
        <v>333</v>
      </c>
      <c r="B30" s="821"/>
      <c r="C30" s="821"/>
      <c r="D30" s="821"/>
      <c r="E30" s="821"/>
      <c r="F30" s="821"/>
      <c r="G30" s="821"/>
      <c r="H30" s="821"/>
      <c r="I30" s="821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62"/>
  <sheetViews>
    <sheetView tabSelected="1" topLeftCell="A11" zoomScale="85" zoomScaleNormal="85" workbookViewId="0">
      <selection activeCell="L42" sqref="L42"/>
    </sheetView>
  </sheetViews>
  <sheetFormatPr defaultRowHeight="16.5"/>
  <cols>
    <col min="1" max="12" width="13.625" style="30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5.375" style="30" bestFit="1" customWidth="1"/>
    <col min="22" max="22" width="12.625" style="30" bestFit="1" customWidth="1"/>
    <col min="23" max="23" width="14.25" style="30" bestFit="1" customWidth="1"/>
    <col min="24" max="24" width="9" style="30"/>
    <col min="25" max="25" width="12.625" style="30" bestFit="1" customWidth="1"/>
    <col min="26" max="26" width="12" style="30" bestFit="1" customWidth="1"/>
    <col min="27" max="27" width="9" style="30"/>
    <col min="28" max="28" width="16.625" style="30" bestFit="1" customWidth="1"/>
    <col min="29" max="29" width="12.625" style="30" bestFit="1" customWidth="1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51" t="s">
        <v>1016</v>
      </c>
      <c r="C23" s="853" t="s">
        <v>1017</v>
      </c>
      <c r="D23" s="853" t="s">
        <v>1018</v>
      </c>
      <c r="E23" s="853" t="s">
        <v>1019</v>
      </c>
      <c r="F23" s="853"/>
      <c r="G23" s="853"/>
      <c r="H23" s="853"/>
      <c r="I23" s="854"/>
      <c r="P23" s="30" t="s">
        <v>1020</v>
      </c>
    </row>
    <row r="24" spans="1:37">
      <c r="B24" s="852"/>
      <c r="C24" s="849"/>
      <c r="D24" s="849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768" t="s">
        <v>1033</v>
      </c>
      <c r="G30" s="768"/>
      <c r="H30" s="768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759" t="s">
        <v>1042</v>
      </c>
      <c r="C39" s="759"/>
      <c r="D39" s="759"/>
      <c r="E39" s="759"/>
      <c r="F39" s="759"/>
      <c r="G39" s="759"/>
      <c r="H39" s="759"/>
      <c r="I39" s="759"/>
      <c r="J39" s="759"/>
      <c r="K39" s="50" t="s">
        <v>324</v>
      </c>
      <c r="P39" s="30" t="s">
        <v>2305</v>
      </c>
      <c r="Y39" s="294"/>
      <c r="Z39" s="321"/>
      <c r="AA39" s="294"/>
    </row>
    <row r="40" spans="2:35">
      <c r="B40" s="855"/>
      <c r="C40" s="856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</row>
    <row r="41" spans="2:35">
      <c r="B41" s="33" t="s">
        <v>173</v>
      </c>
      <c r="C41" s="50" t="s">
        <v>102</v>
      </c>
      <c r="D41" s="80">
        <f>INDEX($J$32:$K$36,$L32,MATCH($C$32,$J$31:$K$31,0))*(D132+D148)</f>
        <v>4464723.1708118897</v>
      </c>
      <c r="E41" s="80">
        <f>INDEX($J$32:$K$36,$L32,MATCH($C$32,$J$31:$K$31,0))*(E132+E148)</f>
        <v>70019.883130446833</v>
      </c>
      <c r="F41" s="80">
        <f t="shared" ref="F41:J41" si="8">INDEX($J$32:$K$36,$L32,MATCH($C$32,$J$31:$K$31,0))*(F132+F148)</f>
        <v>409347.00907030446</v>
      </c>
      <c r="G41" s="80">
        <f t="shared" si="8"/>
        <v>419398.09244227095</v>
      </c>
      <c r="H41" s="80">
        <f t="shared" si="8"/>
        <v>32828.402624884497</v>
      </c>
      <c r="I41" s="80">
        <f t="shared" si="8"/>
        <v>334799.00610080571</v>
      </c>
      <c r="J41" s="80">
        <f t="shared" si="8"/>
        <v>9848.5207874653497</v>
      </c>
      <c r="K41" s="81">
        <f t="shared" ref="K41:K46" si="9">SUM(D41:J41)</f>
        <v>5740964.0849680677</v>
      </c>
    </row>
    <row r="42" spans="2:35">
      <c r="B42" s="33"/>
      <c r="C42" s="50" t="s">
        <v>103</v>
      </c>
      <c r="D42" s="80">
        <f t="shared" ref="D42:J42" si="10">INDEX($J$32:$K$36,$L33,MATCH($C$32,$J$31:$K$31,0))*(D133+D149)</f>
        <v>0</v>
      </c>
      <c r="E42" s="80">
        <f t="shared" si="10"/>
        <v>1770209.279230319</v>
      </c>
      <c r="F42" s="80">
        <f t="shared" si="10"/>
        <v>313770.23630257387</v>
      </c>
      <c r="G42" s="80">
        <f t="shared" si="10"/>
        <v>357379.09824548685</v>
      </c>
      <c r="H42" s="80">
        <f t="shared" si="10"/>
        <v>148743.84280516207</v>
      </c>
      <c r="I42" s="80">
        <f t="shared" si="10"/>
        <v>2116348.1247608964</v>
      </c>
      <c r="J42" s="80">
        <f t="shared" si="10"/>
        <v>10624.560200368722</v>
      </c>
      <c r="K42" s="81">
        <f t="shared" si="9"/>
        <v>4717075.1415448077</v>
      </c>
      <c r="S42" s="21">
        <v>436600000</v>
      </c>
      <c r="U42" s="30" t="s">
        <v>2423</v>
      </c>
    </row>
    <row r="43" spans="2:35">
      <c r="B43" s="33"/>
      <c r="C43" s="50" t="s">
        <v>104</v>
      </c>
      <c r="D43" s="80">
        <f t="shared" ref="D43:J43" si="11">INDEX($J$32:$K$36,$L34,MATCH($C$32,$J$31:$K$31,0))*(D134+D150)</f>
        <v>31152.915507276826</v>
      </c>
      <c r="E43" s="80">
        <f t="shared" si="11"/>
        <v>253898.4723912098</v>
      </c>
      <c r="F43" s="80">
        <f t="shared" si="11"/>
        <v>193148.0761451163</v>
      </c>
      <c r="G43" s="80">
        <f t="shared" si="11"/>
        <v>494235.38848996512</v>
      </c>
      <c r="H43" s="80">
        <f t="shared" si="11"/>
        <v>224053.85800263769</v>
      </c>
      <c r="I43" s="80">
        <f t="shared" si="11"/>
        <v>293128.4073906595</v>
      </c>
      <c r="J43" s="80">
        <f t="shared" si="11"/>
        <v>9493.8075424846465</v>
      </c>
      <c r="K43" s="81">
        <f t="shared" si="9"/>
        <v>1499110.9254693498</v>
      </c>
      <c r="S43" s="21">
        <f>S42/Q38</f>
        <v>504272.11225415999</v>
      </c>
      <c r="T43" s="30" t="s">
        <v>1052</v>
      </c>
      <c r="U43" s="21">
        <f>S43*20</f>
        <v>10085442.2450832</v>
      </c>
    </row>
    <row r="44" spans="2:35">
      <c r="B44" s="33"/>
      <c r="C44" s="50" t="s">
        <v>106</v>
      </c>
      <c r="D44" s="80">
        <f t="shared" ref="D44:J44" si="12">INDEX($J$32:$K$36,$L35,MATCH($C$32,$J$31:$K$31,0))*(D135+D151)</f>
        <v>96835.789152578203</v>
      </c>
      <c r="E44" s="80">
        <f t="shared" si="12"/>
        <v>63769.909929746616</v>
      </c>
      <c r="F44" s="80">
        <f t="shared" si="12"/>
        <v>25980.333675081954</v>
      </c>
      <c r="G44" s="80">
        <f t="shared" si="12"/>
        <v>22693.554743080942</v>
      </c>
      <c r="H44" s="80">
        <f t="shared" si="12"/>
        <v>1599.4889787639788</v>
      </c>
      <c r="I44" s="80">
        <f t="shared" si="12"/>
        <v>13915.554115246616</v>
      </c>
      <c r="J44" s="80">
        <f t="shared" si="12"/>
        <v>13915.554115246616</v>
      </c>
      <c r="K44" s="81">
        <f t="shared" si="9"/>
        <v>238710.18470974491</v>
      </c>
    </row>
    <row r="45" spans="2:35">
      <c r="B45" s="33"/>
      <c r="C45" s="50" t="s">
        <v>362</v>
      </c>
      <c r="D45" s="80">
        <f t="shared" ref="D45:J45" si="13">INDEX($J$32:$K$36,$L36,MATCH($C$32,$J$31:$K$31,0))*(D136+D152)</f>
        <v>0</v>
      </c>
      <c r="E45" s="80">
        <f t="shared" si="13"/>
        <v>2586.8942021181306</v>
      </c>
      <c r="F45" s="80">
        <f t="shared" si="13"/>
        <v>38690.421294304942</v>
      </c>
      <c r="G45" s="80">
        <f t="shared" si="13"/>
        <v>195849.37622999703</v>
      </c>
      <c r="H45" s="80">
        <f t="shared" si="13"/>
        <v>12385.406715843465</v>
      </c>
      <c r="I45" s="80">
        <f t="shared" si="13"/>
        <v>6604.1998625943143</v>
      </c>
      <c r="J45" s="80">
        <f t="shared" si="13"/>
        <v>6604.1998625943143</v>
      </c>
      <c r="K45" s="81">
        <f t="shared" si="9"/>
        <v>262720.49816745223</v>
      </c>
    </row>
    <row r="46" spans="2:35">
      <c r="B46" s="33"/>
      <c r="C46" s="50" t="s">
        <v>1045</v>
      </c>
      <c r="D46" s="80">
        <v>0</v>
      </c>
      <c r="E46" s="80">
        <v>0</v>
      </c>
      <c r="F46" s="80">
        <v>0</v>
      </c>
      <c r="G46" s="80">
        <v>0</v>
      </c>
      <c r="H46" s="80">
        <v>0</v>
      </c>
      <c r="I46" s="80">
        <v>0</v>
      </c>
      <c r="J46" s="80">
        <v>0</v>
      </c>
      <c r="K46" s="81">
        <f t="shared" si="9"/>
        <v>0</v>
      </c>
    </row>
    <row r="47" spans="2:35">
      <c r="B47" s="33"/>
      <c r="C47" s="50" t="s">
        <v>91</v>
      </c>
      <c r="D47" s="80">
        <f>SUM(D41:D46)</f>
        <v>4592711.8754717447</v>
      </c>
      <c r="E47" s="80">
        <f t="shared" ref="E47:K47" si="14">SUM(E41:E46)</f>
        <v>2160484.4388838406</v>
      </c>
      <c r="F47" s="80">
        <f t="shared" si="14"/>
        <v>980936.07648738148</v>
      </c>
      <c r="G47" s="80">
        <f t="shared" si="14"/>
        <v>1489555.5101508007</v>
      </c>
      <c r="H47" s="80">
        <f t="shared" si="14"/>
        <v>419610.99912729173</v>
      </c>
      <c r="I47" s="80">
        <f t="shared" si="14"/>
        <v>2764795.2922302028</v>
      </c>
      <c r="J47" s="80">
        <f t="shared" si="14"/>
        <v>50486.642508159654</v>
      </c>
      <c r="K47" s="81">
        <f t="shared" si="14"/>
        <v>12458580.834859421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5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5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  <c r="AB49" s="30" t="s">
        <v>2211</v>
      </c>
      <c r="AC49" s="30" t="s">
        <v>2209</v>
      </c>
      <c r="AD49" s="30" t="s">
        <v>2210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5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30" t="s">
        <v>178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5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268">
        <v>36325.199999999997</v>
      </c>
      <c r="AA51" s="30" t="s">
        <v>103</v>
      </c>
      <c r="AB51" s="21">
        <f>Z51/860*10000000*(R51+S51)</f>
        <v>407180148.83720922</v>
      </c>
      <c r="AC51" s="86">
        <f>Y67</f>
        <v>42707249.999999993</v>
      </c>
      <c r="AD51" s="748">
        <f>AC51/AB51</f>
        <v>0.10488539316555524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5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268">
        <v>35863.9</v>
      </c>
      <c r="AA52" s="30" t="s">
        <v>104</v>
      </c>
      <c r="AB52" s="21">
        <f>Z52/860*10000000*(R52+S52)</f>
        <v>323192122.09302324</v>
      </c>
      <c r="AC52" s="86">
        <f>Y68</f>
        <v>14235749.999999998</v>
      </c>
      <c r="AD52" s="748">
        <f>AC52/AB52</f>
        <v>4.4047329829105711E-2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6">$C$31*C91</f>
        <v>0</v>
      </c>
      <c r="F53" s="80">
        <f t="shared" si="16"/>
        <v>0</v>
      </c>
      <c r="G53" s="80">
        <v>0</v>
      </c>
      <c r="H53" s="80">
        <v>0</v>
      </c>
      <c r="I53" s="80">
        <f t="shared" si="16"/>
        <v>0</v>
      </c>
      <c r="J53" s="80">
        <f t="shared" si="16"/>
        <v>0</v>
      </c>
      <c r="K53" s="81">
        <f t="shared" si="15"/>
        <v>0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7">SUM(E48:E53)</f>
        <v>0</v>
      </c>
      <c r="F54" s="84">
        <f t="shared" si="17"/>
        <v>0</v>
      </c>
      <c r="G54" s="84">
        <f t="shared" si="17"/>
        <v>317970.77867007861</v>
      </c>
      <c r="H54" s="84">
        <f t="shared" si="17"/>
        <v>253322.17282745667</v>
      </c>
      <c r="I54" s="84">
        <f t="shared" si="17"/>
        <v>43247.290206100472</v>
      </c>
      <c r="J54" s="84">
        <f t="shared" si="17"/>
        <v>0</v>
      </c>
      <c r="K54" s="85">
        <f t="shared" si="17"/>
        <v>614540.24170363578</v>
      </c>
      <c r="P54" s="30" t="s">
        <v>362</v>
      </c>
      <c r="Q54" s="57">
        <f t="shared" ref="Q54:W54" si="18">AB70</f>
        <v>0</v>
      </c>
      <c r="R54" s="57">
        <f t="shared" si="18"/>
        <v>1.1210132531400019E-2</v>
      </c>
      <c r="S54" s="57">
        <f t="shared" si="18"/>
        <v>0.16766234585462722</v>
      </c>
      <c r="T54" s="57">
        <f t="shared" si="18"/>
        <v>0.73014347614948916</v>
      </c>
      <c r="U54" s="57">
        <f t="shared" si="18"/>
        <v>4.402918379205268E-2</v>
      </c>
      <c r="V54" s="57">
        <f t="shared" si="18"/>
        <v>2.3477430836215517E-2</v>
      </c>
      <c r="W54" s="57">
        <f t="shared" si="18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9">Q50*$Y50</f>
        <v>0.20231404952990856</v>
      </c>
      <c r="R56" s="57">
        <f t="shared" si="19"/>
        <v>3.3334380784395576E-3</v>
      </c>
      <c r="S56" s="57">
        <f t="shared" si="19"/>
        <v>1.9487791843185106E-2</v>
      </c>
      <c r="T56" s="57">
        <f t="shared" si="19"/>
        <v>2.9488106078503783E-2</v>
      </c>
      <c r="U56" s="57">
        <f t="shared" si="19"/>
        <v>1.2820915686305992E-3</v>
      </c>
      <c r="V56" s="57">
        <f t="shared" si="19"/>
        <v>3.8462747058917978E-4</v>
      </c>
      <c r="W56" s="57">
        <f t="shared" si="19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9"/>
        <v>0</v>
      </c>
      <c r="R57" s="57">
        <f t="shared" si="19"/>
        <v>0.26273160863252587</v>
      </c>
      <c r="S57" s="57">
        <f t="shared" si="19"/>
        <v>4.9991215173207882E-3</v>
      </c>
      <c r="T57" s="57">
        <f t="shared" si="19"/>
        <v>8.0541402223501604E-3</v>
      </c>
      <c r="U57" s="57">
        <f t="shared" si="19"/>
        <v>1.9441028122914178E-3</v>
      </c>
      <c r="V57" s="57">
        <f t="shared" si="19"/>
        <v>1.3886448659224414E-4</v>
      </c>
      <c r="W57" s="57">
        <f t="shared" si="19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9"/>
        <v>2.742020448997161E-3</v>
      </c>
      <c r="R58" s="57">
        <f t="shared" si="19"/>
        <v>0.19550605801349757</v>
      </c>
      <c r="S58" s="57">
        <f t="shared" si="19"/>
        <v>1.7000526783782399E-2</v>
      </c>
      <c r="T58" s="57">
        <f t="shared" si="19"/>
        <v>4.1130306734957413E-2</v>
      </c>
      <c r="U58" s="57">
        <f t="shared" si="19"/>
        <v>1.6177920649083251E-2</v>
      </c>
      <c r="V58" s="57">
        <f t="shared" si="19"/>
        <v>6.8550511224929026E-4</v>
      </c>
      <c r="W58" s="57">
        <f t="shared" si="19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9"/>
        <v>1.7993284080196525E-2</v>
      </c>
      <c r="R59" s="57">
        <f t="shared" si="19"/>
        <v>1.1849235857690394E-2</v>
      </c>
      <c r="S59" s="57">
        <f t="shared" si="19"/>
        <v>4.8274664605405309E-3</v>
      </c>
      <c r="T59" s="57">
        <f t="shared" si="19"/>
        <v>9.1185477587987802E-3</v>
      </c>
      <c r="U59" s="57">
        <f t="shared" si="19"/>
        <v>2.4381143740103691E-4</v>
      </c>
      <c r="V59" s="57">
        <f t="shared" si="19"/>
        <v>2.1211595053890211E-3</v>
      </c>
      <c r="W59" s="57">
        <f t="shared" si="19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9"/>
        <v>0</v>
      </c>
      <c r="R60" s="57">
        <f t="shared" si="19"/>
        <v>1.6017976849502823E-3</v>
      </c>
      <c r="S60" s="57">
        <f t="shared" si="19"/>
        <v>2.3957001105118534E-2</v>
      </c>
      <c r="T60" s="57">
        <f t="shared" si="19"/>
        <v>0.10432901899258286</v>
      </c>
      <c r="U60" s="57">
        <f t="shared" si="19"/>
        <v>6.2912587760059783E-3</v>
      </c>
      <c r="V60" s="57">
        <f t="shared" si="19"/>
        <v>3.3546520754053756E-3</v>
      </c>
      <c r="W60" s="57">
        <f t="shared" si="19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759" t="s">
        <v>319</v>
      </c>
      <c r="C64" s="759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1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Y66" s="30" t="s">
        <v>178</v>
      </c>
      <c r="AA66" s="30">
        <f>SUM(AA57:AA59)</f>
        <v>13203.2</v>
      </c>
      <c r="AC66" s="82">
        <f t="shared" ref="AC66:AF68" si="20">AC57*$AA57</f>
        <v>144.28370000000001</v>
      </c>
      <c r="AD66" s="82">
        <f t="shared" si="20"/>
        <v>741.31970000000001</v>
      </c>
      <c r="AE66" s="82">
        <f t="shared" si="20"/>
        <v>4025.0177000000003</v>
      </c>
      <c r="AF66" s="82">
        <f t="shared" si="20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1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W67" s="21">
        <f>R72*33.3</f>
        <v>56942999.999999993</v>
      </c>
      <c r="X67" s="70">
        <v>0.75</v>
      </c>
      <c r="Y67" s="21">
        <f>$W$67*X67</f>
        <v>42707249.999999993</v>
      </c>
      <c r="AC67" s="82">
        <f t="shared" si="20"/>
        <v>0</v>
      </c>
      <c r="AD67" s="82">
        <f t="shared" si="20"/>
        <v>302.17399999999998</v>
      </c>
      <c r="AE67" s="82">
        <f t="shared" si="20"/>
        <v>1037.902</v>
      </c>
      <c r="AF67" s="82">
        <f t="shared" si="20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1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X68" s="70">
        <v>0.25</v>
      </c>
      <c r="Y68" s="21">
        <f>$W$67*X68</f>
        <v>14235749.999999998</v>
      </c>
      <c r="AC68" s="82">
        <f t="shared" si="20"/>
        <v>0</v>
      </c>
      <c r="AD68" s="82">
        <f t="shared" si="20"/>
        <v>1114.4597000000001</v>
      </c>
      <c r="AE68" s="82">
        <f t="shared" si="20"/>
        <v>4334.6322</v>
      </c>
      <c r="AF68" s="82">
        <f t="shared" si="20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1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1">SUM(AC66:AC68)</f>
        <v>144.28370000000001</v>
      </c>
      <c r="AD69" s="30">
        <f t="shared" si="21"/>
        <v>2157.9534000000003</v>
      </c>
      <c r="AE69" s="30">
        <f t="shared" si="21"/>
        <v>9397.5519000000004</v>
      </c>
      <c r="AF69" s="30">
        <f t="shared" si="21"/>
        <v>566.69209999999998</v>
      </c>
      <c r="AG69" s="30">
        <f t="shared" si="21"/>
        <v>302.17399999999998</v>
      </c>
      <c r="AH69" s="30">
        <f t="shared" si="21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1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2">AC69/$AI$69</f>
        <v>1.1210132531400019E-2</v>
      </c>
      <c r="AD70" s="57">
        <f t="shared" si="22"/>
        <v>0.16766234585462722</v>
      </c>
      <c r="AE70" s="57">
        <f t="shared" si="22"/>
        <v>0.73014347614948916</v>
      </c>
      <c r="AF70" s="57">
        <f t="shared" si="22"/>
        <v>4.402918379205268E-2</v>
      </c>
      <c r="AG70" s="57">
        <f t="shared" si="22"/>
        <v>2.3477430836215517E-2</v>
      </c>
      <c r="AH70" s="57">
        <f t="shared" si="22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3">H76/1000</f>
        <v>1404.2656897439938</v>
      </c>
      <c r="I82" s="82">
        <f t="shared" si="23"/>
        <v>1949.628940359449</v>
      </c>
      <c r="J82" s="82">
        <f t="shared" si="23"/>
        <v>1057.3530274237978</v>
      </c>
      <c r="K82" s="82">
        <f t="shared" si="23"/>
        <v>0</v>
      </c>
      <c r="L82" s="82">
        <f t="shared" si="23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3"/>
        <v>8178.7022797975569</v>
      </c>
      <c r="I83" s="82">
        <f t="shared" si="23"/>
        <v>1924.8702651095448</v>
      </c>
      <c r="J83" s="82">
        <f t="shared" si="23"/>
        <v>1043.9255183790963</v>
      </c>
      <c r="K83" s="82">
        <f t="shared" si="23"/>
        <v>4235.76</v>
      </c>
      <c r="L83" s="82">
        <f t="shared" si="23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3"/>
        <v>5539.6808202720713</v>
      </c>
      <c r="I84" s="82">
        <f t="shared" si="23"/>
        <v>342.3062627549055</v>
      </c>
      <c r="J84" s="82">
        <f t="shared" si="23"/>
        <v>185.64484540493922</v>
      </c>
      <c r="K84" s="82">
        <f t="shared" si="23"/>
        <v>0</v>
      </c>
      <c r="L84" s="82">
        <f t="shared" si="23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3"/>
        <v>28240.067547190047</v>
      </c>
      <c r="I85" s="82">
        <f t="shared" si="23"/>
        <v>1003.0617946627601</v>
      </c>
      <c r="J85" s="82">
        <f t="shared" si="23"/>
        <v>543.99604115656928</v>
      </c>
      <c r="K85" s="82">
        <f t="shared" si="23"/>
        <v>0</v>
      </c>
      <c r="L85" s="82">
        <f t="shared" si="23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21" t="s">
        <v>333</v>
      </c>
      <c r="B88" s="821"/>
      <c r="C88" s="821"/>
      <c r="D88" s="821"/>
      <c r="E88" s="821"/>
      <c r="F88" s="821"/>
      <c r="G88" s="821"/>
      <c r="H88" s="821"/>
      <c r="I88" s="821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:18">
      <c r="A97" s="30" t="s">
        <v>2246</v>
      </c>
      <c r="F97" s="30" t="s">
        <v>2406</v>
      </c>
      <c r="J97" s="669" t="s">
        <v>24</v>
      </c>
      <c r="K97" s="669">
        <v>0.65</v>
      </c>
      <c r="P97" s="82">
        <f>P96*0.136</f>
        <v>487853.99622404034</v>
      </c>
      <c r="Q97" s="30" t="s">
        <v>524</v>
      </c>
      <c r="R97" s="102" t="s">
        <v>1100</v>
      </c>
    </row>
    <row r="98" spans="1:18">
      <c r="A98" s="21">
        <v>4440000</v>
      </c>
      <c r="B98" s="30" t="s">
        <v>524</v>
      </c>
      <c r="E98" s="30" t="s">
        <v>2407</v>
      </c>
      <c r="F98" s="456">
        <v>5.445348837209302</v>
      </c>
      <c r="G98" s="456"/>
      <c r="H98" s="456"/>
      <c r="J98" s="669" t="s">
        <v>2273</v>
      </c>
      <c r="K98" s="669">
        <v>0.8</v>
      </c>
      <c r="P98" s="82">
        <f>P97*10000000</f>
        <v>4878539962240.4033</v>
      </c>
      <c r="Q98" s="30" t="s">
        <v>745</v>
      </c>
    </row>
    <row r="99" spans="1:18">
      <c r="A99" s="30" t="s">
        <v>103</v>
      </c>
      <c r="B99" s="20">
        <v>0.86</v>
      </c>
      <c r="C99" s="21">
        <f>A98*B99</f>
        <v>3818400</v>
      </c>
      <c r="E99" s="30" t="s">
        <v>2408</v>
      </c>
      <c r="F99" s="456"/>
      <c r="G99" s="456">
        <v>157.13271</v>
      </c>
      <c r="H99" s="456"/>
      <c r="J99" s="669" t="s">
        <v>2274</v>
      </c>
      <c r="K99" s="669">
        <v>0.65</v>
      </c>
      <c r="P99" s="88"/>
    </row>
    <row r="100" spans="1:18">
      <c r="E100" s="30" t="s">
        <v>2409</v>
      </c>
      <c r="F100" s="456"/>
      <c r="G100" s="456"/>
      <c r="H100" s="456">
        <v>0.5</v>
      </c>
      <c r="J100" s="669" t="s">
        <v>2275</v>
      </c>
      <c r="K100" s="669">
        <v>1</v>
      </c>
      <c r="P100" s="88">
        <f>P98/860</f>
        <v>5672720886.3260508</v>
      </c>
      <c r="Q100" s="82">
        <f>P100/1000</f>
        <v>5672720.8863260504</v>
      </c>
      <c r="R100" s="30" t="s">
        <v>178</v>
      </c>
    </row>
    <row r="101" spans="1:18">
      <c r="E101" s="30" t="s">
        <v>2410</v>
      </c>
      <c r="J101" s="669" t="s">
        <v>2276</v>
      </c>
      <c r="K101" s="669">
        <v>3</v>
      </c>
    </row>
    <row r="102" spans="1:18">
      <c r="J102" s="669" t="s">
        <v>47</v>
      </c>
      <c r="K102" s="669">
        <v>0.85</v>
      </c>
      <c r="P102" s="30" t="s">
        <v>1101</v>
      </c>
      <c r="R102" s="30" t="s">
        <v>1102</v>
      </c>
    </row>
    <row r="104" spans="1:18" ht="17.25" thickBot="1">
      <c r="P104" s="30" t="s">
        <v>1103</v>
      </c>
      <c r="Q104" s="30">
        <v>2</v>
      </c>
      <c r="R104" s="30" t="s">
        <v>970</v>
      </c>
    </row>
    <row r="105" spans="1:18">
      <c r="A105" s="27" t="s">
        <v>2401</v>
      </c>
      <c r="B105" s="28"/>
      <c r="C105" s="28"/>
      <c r="D105" s="28"/>
      <c r="E105" s="28"/>
      <c r="F105" s="28"/>
      <c r="G105" s="28"/>
      <c r="H105" s="29" t="s">
        <v>324</v>
      </c>
      <c r="J105" s="30" t="s">
        <v>2402</v>
      </c>
      <c r="K105" s="30" t="s">
        <v>2403</v>
      </c>
      <c r="P105" s="30" t="s">
        <v>1104</v>
      </c>
      <c r="Q105" s="30">
        <v>65.849999999999994</v>
      </c>
    </row>
    <row r="106" spans="1:18">
      <c r="A106" s="49"/>
      <c r="B106" s="50" t="s">
        <v>79</v>
      </c>
      <c r="C106" s="50" t="s">
        <v>80</v>
      </c>
      <c r="D106" s="50" t="s">
        <v>560</v>
      </c>
      <c r="E106" s="50" t="s">
        <v>51</v>
      </c>
      <c r="F106" s="50" t="s">
        <v>78</v>
      </c>
      <c r="G106" s="50" t="s">
        <v>7</v>
      </c>
      <c r="H106" s="280" t="s">
        <v>1044</v>
      </c>
      <c r="I106" s="30" t="s">
        <v>94</v>
      </c>
      <c r="J106" s="30">
        <v>0.65531489806111798</v>
      </c>
      <c r="K106" s="30">
        <v>0.34468510193888208</v>
      </c>
      <c r="P106" s="30" t="s">
        <v>1105</v>
      </c>
      <c r="Q106" s="30">
        <v>106.3</v>
      </c>
    </row>
    <row r="107" spans="1:18">
      <c r="A107" s="49" t="s">
        <v>102</v>
      </c>
      <c r="B107" s="58">
        <f>$Z50*Q50/$Q33/860*10000000</f>
        <v>3814865.4835185129</v>
      </c>
      <c r="C107" s="58">
        <f>$Z50*R50/$Q33/860*10000000</f>
        <v>62855.831794348123</v>
      </c>
      <c r="D107" s="58">
        <f>$Z50*S50/$Q33/860*10000000</f>
        <v>367464.86279772746</v>
      </c>
      <c r="E107" s="58">
        <f>$Z50*T50/$Q33/860*10000000</f>
        <v>556032.35818077193</v>
      </c>
      <c r="F107" s="58">
        <f>$Z50*U50/$Q33/860*10000000</f>
        <v>24175.319920903123</v>
      </c>
      <c r="G107" s="58">
        <f>$Z50*V50/$Q33/860*10000000</f>
        <v>7252.5959762709381</v>
      </c>
      <c r="H107" s="171">
        <f>$Z50*W50/$Q33/860*10000000</f>
        <v>7252.5959762709381</v>
      </c>
      <c r="I107" s="30" t="s">
        <v>95</v>
      </c>
      <c r="J107" s="30">
        <v>0.94832134465410622</v>
      </c>
      <c r="K107" s="30">
        <v>5.1678655345893817E-2</v>
      </c>
      <c r="P107" s="30" t="s">
        <v>1106</v>
      </c>
      <c r="Q107" s="30">
        <v>6</v>
      </c>
    </row>
    <row r="108" spans="1:18">
      <c r="A108" s="49" t="s">
        <v>103</v>
      </c>
      <c r="B108" s="58">
        <f>$Z51*Q51/$Q34/860*10000000</f>
        <v>0</v>
      </c>
      <c r="C108" s="58">
        <f>$Z51*R51/$Q34/860*10000000</f>
        <v>22204747.119011395</v>
      </c>
      <c r="D108" s="58">
        <f>$Z51*S51/$Q34/860*10000000</f>
        <v>422500.47372326121</v>
      </c>
      <c r="E108" s="58">
        <f>$Z51*T51/$Q34/860*10000000</f>
        <v>680695.20766525401</v>
      </c>
      <c r="F108" s="58">
        <f>$Z51*U51/$Q34/860*10000000</f>
        <v>164305.73978126826</v>
      </c>
      <c r="G108" s="58">
        <f>$Z51*V51/$Q34/860*10000000</f>
        <v>11736.124270090591</v>
      </c>
      <c r="H108" s="171">
        <f>$Z51*W51/$Q34/860*10000000</f>
        <v>11736.124270090591</v>
      </c>
      <c r="P108" s="30" t="s">
        <v>1107</v>
      </c>
      <c r="Q108" s="30">
        <f>8.085+16.17</f>
        <v>24.255000000000003</v>
      </c>
    </row>
    <row r="109" spans="1:18">
      <c r="A109" s="49" t="s">
        <v>104</v>
      </c>
      <c r="B109" s="58">
        <f>$Z52*Q52/$Q35/860*10000000</f>
        <v>31072.799602442417</v>
      </c>
      <c r="C109" s="58">
        <f>$Z52*R52/$Q35/860*10000000</f>
        <v>2215490.6116541442</v>
      </c>
      <c r="D109" s="58">
        <f>$Z52*S52/$Q35/860*10000000</f>
        <v>192651.35753514295</v>
      </c>
      <c r="E109" s="58">
        <f>$Z52*T52/$Q35/860*10000000</f>
        <v>466091.9940366362</v>
      </c>
      <c r="F109" s="58">
        <f>$Z52*U52/$Q35/860*10000000</f>
        <v>183329.51765441027</v>
      </c>
      <c r="G109" s="58">
        <f>$Z52*V52/$Q35/860*10000000</f>
        <v>7768.1999006106043</v>
      </c>
      <c r="H109" s="171">
        <f>$Z52*W52/$Q35/860*10000000</f>
        <v>7768.1999006106043</v>
      </c>
      <c r="P109" s="30" t="s">
        <v>1108</v>
      </c>
      <c r="Q109" s="30">
        <f>144.6+9.8+26.2+7.8+41.8</f>
        <v>230.2</v>
      </c>
    </row>
    <row r="110" spans="1:18">
      <c r="A110" s="49" t="s">
        <v>106</v>
      </c>
      <c r="B110" s="58">
        <f>$Z53*Q53/$Q36/860*10000000</f>
        <v>372548.91871057678</v>
      </c>
      <c r="C110" s="58">
        <f>$Z53*R53/$Q36/860*10000000</f>
        <v>245337.09280940425</v>
      </c>
      <c r="D110" s="58">
        <f>$Z53*S53/$Q36/860*10000000</f>
        <v>99952.148922349879</v>
      </c>
      <c r="E110" s="58">
        <f>$Z53*T53/$Q36/860*10000000</f>
        <v>188798.50351999421</v>
      </c>
      <c r="F110" s="58">
        <f>$Z53*U53/$Q36/860*10000000</f>
        <v>5048.0883294116093</v>
      </c>
      <c r="G110" s="58">
        <f>$Z53*V53/$Q36/860*10000000</f>
        <v>43918.368465881002</v>
      </c>
      <c r="H110" s="171">
        <f>$Z53*W53/$Q36/860*10000000</f>
        <v>43918.368465881002</v>
      </c>
      <c r="Q110" s="82">
        <f>SUM(Q104:Q109)</f>
        <v>434.60499999999996</v>
      </c>
      <c r="R110" s="30" t="s">
        <v>970</v>
      </c>
    </row>
    <row r="111" spans="1:18" ht="17.25" thickBot="1">
      <c r="A111" s="53" t="s">
        <v>362</v>
      </c>
      <c r="B111" s="228">
        <f>$Z54*Q54/$Q37/860*10000000</f>
        <v>0</v>
      </c>
      <c r="C111" s="228">
        <f>$Z54*R54/$Q37/860*10000000</f>
        <v>4354.1575148515085</v>
      </c>
      <c r="D111" s="228">
        <f>$Z54*S54/$Q37/860*10000000</f>
        <v>65122.179520689882</v>
      </c>
      <c r="E111" s="228">
        <f>$Z54*T54/$Q37/860*10000000</f>
        <v>283596.97752824519</v>
      </c>
      <c r="F111" s="228">
        <f>$Z54*U54/$Q37/860*10000000</f>
        <v>17101.49286317153</v>
      </c>
      <c r="G111" s="228">
        <f>$Z54*V54/$Q37/860*10000000</f>
        <v>9118.9316110741511</v>
      </c>
      <c r="H111" s="174">
        <f>$Z54*W54/$Q37/860*10000000</f>
        <v>9118.9316110741511</v>
      </c>
      <c r="Q111" s="82">
        <f>Q110*8760</f>
        <v>3807139.8</v>
      </c>
      <c r="R111" s="30" t="s">
        <v>2192</v>
      </c>
    </row>
    <row r="112" spans="1:18">
      <c r="H112" s="83"/>
    </row>
    <row r="113" spans="1:23">
      <c r="P113" s="30" t="s">
        <v>1109</v>
      </c>
      <c r="U113" s="30" t="s">
        <v>1110</v>
      </c>
    </row>
    <row r="114" spans="1:23">
      <c r="K114" s="30" t="s">
        <v>179</v>
      </c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:23">
      <c r="A115" s="30" t="s">
        <v>93</v>
      </c>
      <c r="C115" s="294"/>
      <c r="D115" s="949" t="s">
        <v>79</v>
      </c>
      <c r="E115" s="949" t="s">
        <v>80</v>
      </c>
      <c r="F115" s="949" t="s">
        <v>560</v>
      </c>
      <c r="G115" s="949" t="s">
        <v>51</v>
      </c>
      <c r="H115" s="949" t="s">
        <v>78</v>
      </c>
      <c r="I115" s="949" t="s">
        <v>7</v>
      </c>
      <c r="J115" s="949" t="s">
        <v>1044</v>
      </c>
      <c r="K115" s="949" t="s">
        <v>68</v>
      </c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:23">
      <c r="C116" s="949" t="s">
        <v>2324</v>
      </c>
      <c r="D116" s="263">
        <f>B107*$J$106</f>
        <v>2499938.1854488119</v>
      </c>
      <c r="E116" s="939"/>
      <c r="F116" s="939"/>
      <c r="G116" s="263">
        <v>0</v>
      </c>
      <c r="H116" s="939">
        <v>0</v>
      </c>
      <c r="I116" s="263">
        <v>0</v>
      </c>
      <c r="J116" s="939">
        <v>0</v>
      </c>
      <c r="K116" s="939">
        <f>SUM(D116:J116)</f>
        <v>2499938.1854488119</v>
      </c>
      <c r="Q116" s="82">
        <f t="shared" ref="Q116:V116" si="24">Q115*10000/860</f>
        <v>47074918.604651161</v>
      </c>
      <c r="R116" s="82">
        <f t="shared" si="24"/>
        <v>13723476.744186046</v>
      </c>
      <c r="S116" s="82">
        <f t="shared" si="24"/>
        <v>21881511.627906978</v>
      </c>
      <c r="T116" s="82">
        <f t="shared" si="24"/>
        <v>7672662.7906976743</v>
      </c>
      <c r="U116" s="82">
        <f t="shared" si="24"/>
        <v>5803906.9767441861</v>
      </c>
      <c r="V116" s="82">
        <f t="shared" si="24"/>
        <v>96156476.744186044</v>
      </c>
      <c r="W116" s="30" t="s">
        <v>178</v>
      </c>
    </row>
    <row r="117" spans="1:23">
      <c r="C117" s="949" t="s">
        <v>2322</v>
      </c>
      <c r="D117" s="939">
        <v>0</v>
      </c>
      <c r="E117" s="939">
        <f>C108*J107</f>
        <v>21057235.645605277</v>
      </c>
      <c r="F117" s="939">
        <v>0</v>
      </c>
      <c r="G117" s="939">
        <v>0</v>
      </c>
      <c r="H117" s="939">
        <v>0</v>
      </c>
      <c r="I117" s="939">
        <v>0</v>
      </c>
      <c r="J117" s="939">
        <v>0</v>
      </c>
      <c r="K117" s="939">
        <f t="shared" ref="K117:K120" si="25">SUM(D117:J117)</f>
        <v>21057235.645605277</v>
      </c>
    </row>
    <row r="118" spans="1:23">
      <c r="C118" s="949" t="s">
        <v>2321</v>
      </c>
      <c r="D118" s="939">
        <v>0</v>
      </c>
      <c r="E118" s="263">
        <f>C109*J107</f>
        <v>2100997.0359124062</v>
      </c>
      <c r="F118" s="939">
        <v>0</v>
      </c>
      <c r="G118" s="939">
        <v>0</v>
      </c>
      <c r="H118" s="939">
        <v>0</v>
      </c>
      <c r="I118" s="939">
        <v>0</v>
      </c>
      <c r="J118" s="939">
        <v>0</v>
      </c>
      <c r="K118" s="939">
        <f t="shared" si="25"/>
        <v>2100997.0359124062</v>
      </c>
      <c r="P118" s="30" t="s">
        <v>1111</v>
      </c>
      <c r="S118" s="30" t="s">
        <v>178</v>
      </c>
    </row>
    <row r="119" spans="1:23">
      <c r="C119" s="949" t="s">
        <v>2320</v>
      </c>
      <c r="D119" s="939">
        <v>0</v>
      </c>
      <c r="E119" s="939">
        <v>0</v>
      </c>
      <c r="F119" s="939">
        <v>0</v>
      </c>
      <c r="G119" s="939">
        <v>0</v>
      </c>
      <c r="H119" s="939">
        <v>0</v>
      </c>
      <c r="I119" s="939">
        <v>0</v>
      </c>
      <c r="J119" s="939">
        <v>0</v>
      </c>
      <c r="K119" s="939">
        <f t="shared" si="25"/>
        <v>0</v>
      </c>
      <c r="Q119" s="30" t="s">
        <v>117</v>
      </c>
      <c r="R119" s="30" t="s">
        <v>124</v>
      </c>
    </row>
    <row r="120" spans="1:23">
      <c r="C120" s="949" t="s">
        <v>220</v>
      </c>
      <c r="D120" s="939">
        <v>0</v>
      </c>
      <c r="E120" s="939">
        <v>0</v>
      </c>
      <c r="F120" s="939">
        <v>0</v>
      </c>
      <c r="G120" s="939">
        <v>0</v>
      </c>
      <c r="H120" s="939">
        <v>0</v>
      </c>
      <c r="I120" s="939">
        <v>0</v>
      </c>
      <c r="J120" s="939">
        <v>0</v>
      </c>
      <c r="K120" s="939">
        <f t="shared" si="25"/>
        <v>0</v>
      </c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1" spans="1:23">
      <c r="C121" s="949" t="s">
        <v>68</v>
      </c>
      <c r="D121" s="939">
        <f>SUM(D116:D120)</f>
        <v>2499938.1854488119</v>
      </c>
      <c r="E121" s="939">
        <f t="shared" ref="E121:K121" si="26">SUM(E116:E120)</f>
        <v>23158232.681517683</v>
      </c>
      <c r="F121" s="939">
        <f t="shared" si="26"/>
        <v>0</v>
      </c>
      <c r="G121" s="939">
        <f t="shared" si="26"/>
        <v>0</v>
      </c>
      <c r="H121" s="939">
        <f t="shared" si="26"/>
        <v>0</v>
      </c>
      <c r="I121" s="939">
        <f t="shared" si="26"/>
        <v>0</v>
      </c>
      <c r="J121" s="939">
        <f t="shared" si="26"/>
        <v>0</v>
      </c>
      <c r="K121" s="939">
        <f t="shared" si="26"/>
        <v>25658170.866966493</v>
      </c>
    </row>
    <row r="122" spans="1:23">
      <c r="P122" s="30" t="s">
        <v>1112</v>
      </c>
      <c r="Q122" s="283"/>
      <c r="R122" s="284"/>
      <c r="S122" s="285"/>
      <c r="T122" s="285"/>
    </row>
    <row r="123" spans="1:23">
      <c r="A123" s="30" t="s">
        <v>90</v>
      </c>
      <c r="C123" s="236"/>
      <c r="D123" s="937" t="s">
        <v>79</v>
      </c>
      <c r="E123" s="937" t="s">
        <v>80</v>
      </c>
      <c r="F123" s="937" t="s">
        <v>560</v>
      </c>
      <c r="G123" s="937" t="s">
        <v>51</v>
      </c>
      <c r="H123" s="937" t="s">
        <v>78</v>
      </c>
      <c r="I123" s="937" t="s">
        <v>7</v>
      </c>
      <c r="J123" s="937" t="s">
        <v>1044</v>
      </c>
      <c r="K123" s="937" t="s">
        <v>68</v>
      </c>
      <c r="P123" s="286"/>
      <c r="Q123" s="287"/>
      <c r="R123" s="283"/>
      <c r="S123" s="288"/>
      <c r="T123" s="288"/>
    </row>
    <row r="124" spans="1:23">
      <c r="C124" s="937" t="s">
        <v>2324</v>
      </c>
      <c r="D124" s="268">
        <f>B107*K106</f>
        <v>1314927.2980697013</v>
      </c>
      <c r="E124" s="330">
        <f>C107</f>
        <v>62855.831794348123</v>
      </c>
      <c r="F124" s="330">
        <f>D107</f>
        <v>367464.86279772746</v>
      </c>
      <c r="G124" s="268">
        <f>E107</f>
        <v>556032.35818077193</v>
      </c>
      <c r="H124" s="330">
        <f>F107</f>
        <v>24175.319920903123</v>
      </c>
      <c r="I124" s="330">
        <f>G107</f>
        <v>7252.5959762709381</v>
      </c>
      <c r="J124" s="330">
        <f>H107</f>
        <v>7252.5959762709381</v>
      </c>
      <c r="K124" s="330">
        <f>SUM(D124:J124)</f>
        <v>2339960.8627159935</v>
      </c>
      <c r="P124" s="286"/>
      <c r="Q124" s="287"/>
      <c r="R124" s="283"/>
      <c r="S124" s="288"/>
      <c r="T124" s="288"/>
    </row>
    <row r="125" spans="1:23" ht="17.25">
      <c r="C125" s="937" t="s">
        <v>2322</v>
      </c>
      <c r="D125" s="330">
        <f>B108</f>
        <v>0</v>
      </c>
      <c r="E125" s="330">
        <f>C108*K107</f>
        <v>1147511.4734061186</v>
      </c>
      <c r="F125" s="330">
        <f>D108</f>
        <v>422500.47372326121</v>
      </c>
      <c r="G125" s="330">
        <f>E108</f>
        <v>680695.20766525401</v>
      </c>
      <c r="H125" s="330">
        <f>F108</f>
        <v>164305.73978126826</v>
      </c>
      <c r="I125" s="330">
        <f>G108</f>
        <v>11736.124270090591</v>
      </c>
      <c r="J125" s="330">
        <f>H108</f>
        <v>11736.124270090591</v>
      </c>
      <c r="K125" s="330">
        <f t="shared" ref="K125:K128" si="27">SUM(D125:J125)</f>
        <v>2438485.143116083</v>
      </c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:23" ht="17.25">
      <c r="C126" s="937" t="s">
        <v>2321</v>
      </c>
      <c r="D126" s="330">
        <f>B109</f>
        <v>31072.799602442417</v>
      </c>
      <c r="E126" s="268">
        <f>C109*K107</f>
        <v>114493.57574173801</v>
      </c>
      <c r="F126" s="330">
        <f>D109</f>
        <v>192651.35753514295</v>
      </c>
      <c r="G126" s="330">
        <f>E109</f>
        <v>466091.9940366362</v>
      </c>
      <c r="H126" s="330">
        <f>F109</f>
        <v>183329.51765441027</v>
      </c>
      <c r="I126" s="330">
        <f>G109</f>
        <v>7768.1999006106043</v>
      </c>
      <c r="J126" s="330">
        <f>H109</f>
        <v>7768.1999006106043</v>
      </c>
      <c r="K126" s="330">
        <f t="shared" si="27"/>
        <v>1003175.644371591</v>
      </c>
      <c r="P126" s="945" t="s">
        <v>1117</v>
      </c>
      <c r="Q126" s="945" t="s">
        <v>1118</v>
      </c>
      <c r="R126" s="290">
        <v>15374</v>
      </c>
      <c r="S126" s="291">
        <v>68230</v>
      </c>
    </row>
    <row r="127" spans="1:23" ht="17.25">
      <c r="C127" s="937" t="s">
        <v>2320</v>
      </c>
      <c r="D127" s="330">
        <f>B110</f>
        <v>372548.91871057678</v>
      </c>
      <c r="E127" s="330">
        <f>C110</f>
        <v>245337.09280940425</v>
      </c>
      <c r="F127" s="330">
        <f>D110</f>
        <v>99952.148922349879</v>
      </c>
      <c r="G127" s="330">
        <f>E110</f>
        <v>188798.50351999421</v>
      </c>
      <c r="H127" s="330">
        <f>F110</f>
        <v>5048.0883294116093</v>
      </c>
      <c r="I127" s="330">
        <f>G110</f>
        <v>43918.368465881002</v>
      </c>
      <c r="J127" s="330">
        <f>H110</f>
        <v>43918.368465881002</v>
      </c>
      <c r="K127" s="330">
        <f t="shared" si="27"/>
        <v>999521.48922349873</v>
      </c>
      <c r="P127" s="945" t="s">
        <v>1119</v>
      </c>
      <c r="Q127" s="945" t="s">
        <v>1120</v>
      </c>
      <c r="R127" s="290">
        <v>1273</v>
      </c>
      <c r="S127" s="291">
        <v>69612</v>
      </c>
    </row>
    <row r="128" spans="1:23" ht="17.25">
      <c r="C128" s="937" t="s">
        <v>220</v>
      </c>
      <c r="D128" s="330">
        <f t="shared" ref="D128:J128" si="28">B111</f>
        <v>0</v>
      </c>
      <c r="E128" s="330">
        <f t="shared" si="28"/>
        <v>4354.1575148515085</v>
      </c>
      <c r="F128" s="330">
        <f t="shared" si="28"/>
        <v>65122.179520689882</v>
      </c>
      <c r="G128" s="330">
        <f t="shared" si="28"/>
        <v>283596.97752824519</v>
      </c>
      <c r="H128" s="330">
        <f t="shared" si="28"/>
        <v>17101.49286317153</v>
      </c>
      <c r="I128" s="330">
        <f t="shared" si="28"/>
        <v>9118.9316110741511</v>
      </c>
      <c r="J128" s="330">
        <f t="shared" si="28"/>
        <v>9118.9316110741511</v>
      </c>
      <c r="K128" s="330">
        <f t="shared" si="27"/>
        <v>388412.67064910638</v>
      </c>
      <c r="P128" s="945" t="s">
        <v>1121</v>
      </c>
      <c r="Q128" s="945" t="s">
        <v>1122</v>
      </c>
      <c r="R128" s="290">
        <v>12364</v>
      </c>
      <c r="S128" s="291">
        <v>38714</v>
      </c>
    </row>
    <row r="129" spans="1:19" ht="17.25">
      <c r="C129" s="937" t="s">
        <v>68</v>
      </c>
      <c r="D129" s="330">
        <f>SUM(D124:D128)</f>
        <v>1718549.0163827206</v>
      </c>
      <c r="E129" s="330">
        <f t="shared" ref="E129:K129" si="29">SUM(E124:E128)</f>
        <v>1574552.1312664605</v>
      </c>
      <c r="F129" s="330">
        <f t="shared" si="29"/>
        <v>1147691.0224991713</v>
      </c>
      <c r="G129" s="330">
        <f t="shared" si="29"/>
        <v>2175215.0409309017</v>
      </c>
      <c r="H129" s="330">
        <f t="shared" si="29"/>
        <v>393960.15854916489</v>
      </c>
      <c r="I129" s="330">
        <f t="shared" si="29"/>
        <v>79794.220223927288</v>
      </c>
      <c r="J129" s="330">
        <f t="shared" si="29"/>
        <v>79794.220223927288</v>
      </c>
      <c r="K129" s="330">
        <f t="shared" si="29"/>
        <v>7169555.810076273</v>
      </c>
      <c r="L129" s="86">
        <f>K129+K121</f>
        <v>32827726.677042767</v>
      </c>
      <c r="P129" s="945" t="s">
        <v>1123</v>
      </c>
      <c r="Q129" s="945" t="s">
        <v>1124</v>
      </c>
      <c r="R129" s="290">
        <v>11999</v>
      </c>
      <c r="S129" s="291">
        <v>39139</v>
      </c>
    </row>
    <row r="130" spans="1:19" ht="17.25">
      <c r="K130" s="86"/>
      <c r="P130" s="945" t="s">
        <v>1125</v>
      </c>
      <c r="Q130" s="945" t="s">
        <v>1126</v>
      </c>
      <c r="R130" s="292">
        <v>251</v>
      </c>
      <c r="S130" s="291">
        <v>69691</v>
      </c>
    </row>
    <row r="131" spans="1:19" ht="17.25">
      <c r="A131" s="30" t="s">
        <v>2237</v>
      </c>
      <c r="C131" s="294"/>
      <c r="D131" s="949" t="s">
        <v>79</v>
      </c>
      <c r="E131" s="949" t="s">
        <v>80</v>
      </c>
      <c r="F131" s="949" t="s">
        <v>560</v>
      </c>
      <c r="G131" s="949" t="s">
        <v>51</v>
      </c>
      <c r="H131" s="949" t="s">
        <v>78</v>
      </c>
      <c r="I131" s="949" t="s">
        <v>7</v>
      </c>
      <c r="J131" s="949" t="s">
        <v>1044</v>
      </c>
      <c r="K131" s="949" t="s">
        <v>68</v>
      </c>
      <c r="P131" s="945" t="s">
        <v>1127</v>
      </c>
      <c r="Q131" s="945" t="s">
        <v>1128</v>
      </c>
      <c r="R131" s="292">
        <v>864</v>
      </c>
      <c r="S131" s="291">
        <v>68230</v>
      </c>
    </row>
    <row r="132" spans="1:19" ht="17.25">
      <c r="A132" s="30" t="s">
        <v>2415</v>
      </c>
      <c r="C132" s="949" t="s">
        <v>2324</v>
      </c>
      <c r="D132" s="263">
        <f>D116*(1-Scenario!E43-Scenario!E44)</f>
        <v>1999950.5483590495</v>
      </c>
      <c r="E132" s="939">
        <v>0</v>
      </c>
      <c r="F132" s="939">
        <v>0</v>
      </c>
      <c r="G132" s="263">
        <f>$D$116*Scenario!$E$43*(산업중심형!H100/산업중심형!F98)</f>
        <v>22954.802898633123</v>
      </c>
      <c r="H132" s="939">
        <v>0</v>
      </c>
      <c r="I132" s="263">
        <f>$D$116*Scenario!$E$44*(산업중심형!G99/산업중심형!F98)/33.3</f>
        <v>216633.65687556023</v>
      </c>
      <c r="J132" s="939">
        <v>0</v>
      </c>
      <c r="K132" s="939">
        <f>SUM(D132:J132)</f>
        <v>2239539.0081332428</v>
      </c>
      <c r="P132" s="946" t="s">
        <v>1129</v>
      </c>
      <c r="Q132" s="945" t="s">
        <v>1130</v>
      </c>
      <c r="R132" s="290">
        <v>3135</v>
      </c>
      <c r="S132" s="291">
        <v>73032</v>
      </c>
    </row>
    <row r="133" spans="1:19" ht="17.25">
      <c r="C133" s="949" t="s">
        <v>2322</v>
      </c>
      <c r="D133" s="939">
        <v>0</v>
      </c>
      <c r="E133" s="939">
        <f>E125*(1-Scenario!E45-Scenario!E46)</f>
        <v>918009.17872489488</v>
      </c>
      <c r="F133" s="939">
        <v>0</v>
      </c>
      <c r="G133" s="939">
        <v>0</v>
      </c>
      <c r="H133" s="939">
        <v>0</v>
      </c>
      <c r="I133" s="939">
        <f>E117*Scenario!$E$46</f>
        <v>2105723.5645605279</v>
      </c>
      <c r="J133" s="939">
        <v>0</v>
      </c>
      <c r="K133" s="939">
        <f t="shared" ref="K133:K137" si="30">SUM(D133:J133)</f>
        <v>3023732.7432854227</v>
      </c>
      <c r="P133" s="947"/>
      <c r="Q133" s="945" t="s">
        <v>1131</v>
      </c>
      <c r="R133" s="290">
        <v>4263</v>
      </c>
      <c r="S133" s="291">
        <v>70849</v>
      </c>
    </row>
    <row r="134" spans="1:19" ht="17.25">
      <c r="C134" s="949" t="s">
        <v>2321</v>
      </c>
      <c r="D134" s="939">
        <v>0</v>
      </c>
      <c r="E134" s="939">
        <f>E126*(1-Scenario!E46-Scenario!E47)</f>
        <v>103044.21816756421</v>
      </c>
      <c r="F134" s="939">
        <v>0</v>
      </c>
      <c r="G134" s="939">
        <v>0</v>
      </c>
      <c r="H134" s="939">
        <v>0</v>
      </c>
      <c r="I134" s="939">
        <f>E118*Scenario!E46</f>
        <v>210099.70359124063</v>
      </c>
      <c r="J134" s="939">
        <v>0</v>
      </c>
      <c r="K134" s="939">
        <f t="shared" si="30"/>
        <v>313143.92175880482</v>
      </c>
      <c r="P134" s="946" t="s">
        <v>1132</v>
      </c>
      <c r="Q134" s="946" t="s">
        <v>1133</v>
      </c>
      <c r="R134" s="290">
        <v>2633</v>
      </c>
      <c r="S134" s="291">
        <v>68636</v>
      </c>
    </row>
    <row r="135" spans="1:19" ht="17.25">
      <c r="C135" s="949" t="s">
        <v>2320</v>
      </c>
      <c r="D135" s="939">
        <v>0</v>
      </c>
      <c r="E135" s="939">
        <v>0</v>
      </c>
      <c r="F135" s="939">
        <v>0</v>
      </c>
      <c r="G135" s="939">
        <v>0</v>
      </c>
      <c r="H135" s="939">
        <v>0</v>
      </c>
      <c r="I135" s="939">
        <v>0</v>
      </c>
      <c r="J135" s="939">
        <v>0</v>
      </c>
      <c r="K135" s="939">
        <f t="shared" si="30"/>
        <v>0</v>
      </c>
      <c r="P135" s="947"/>
      <c r="Q135" s="947"/>
      <c r="R135" s="290">
        <v>3480</v>
      </c>
      <c r="S135" s="291">
        <v>71142</v>
      </c>
    </row>
    <row r="136" spans="1:19" ht="17.25">
      <c r="C136" s="949" t="s">
        <v>220</v>
      </c>
      <c r="D136" s="939">
        <v>0</v>
      </c>
      <c r="E136" s="939">
        <v>0</v>
      </c>
      <c r="F136" s="939">
        <v>0</v>
      </c>
      <c r="G136" s="939">
        <v>0</v>
      </c>
      <c r="H136" s="939">
        <v>0</v>
      </c>
      <c r="I136" s="939">
        <v>0</v>
      </c>
      <c r="J136" s="939">
        <v>0</v>
      </c>
      <c r="K136" s="939">
        <f t="shared" si="30"/>
        <v>0</v>
      </c>
      <c r="P136" s="945" t="s">
        <v>1134</v>
      </c>
      <c r="Q136" s="945" t="s">
        <v>1135</v>
      </c>
      <c r="R136" s="292">
        <v>616</v>
      </c>
      <c r="S136" s="291">
        <v>44187</v>
      </c>
    </row>
    <row r="137" spans="1:19" ht="17.25">
      <c r="C137" s="949" t="s">
        <v>68</v>
      </c>
      <c r="D137" s="939">
        <f>SUM(D132:D136)</f>
        <v>1999950.5483590495</v>
      </c>
      <c r="E137" s="939">
        <f t="shared" ref="E137:J137" si="31">SUM(E132:E136)</f>
        <v>1021053.3968924591</v>
      </c>
      <c r="F137" s="939">
        <f t="shared" si="31"/>
        <v>0</v>
      </c>
      <c r="G137" s="939">
        <f t="shared" si="31"/>
        <v>22954.802898633123</v>
      </c>
      <c r="H137" s="939">
        <f t="shared" si="31"/>
        <v>0</v>
      </c>
      <c r="I137" s="939">
        <f t="shared" si="31"/>
        <v>2532456.9250273285</v>
      </c>
      <c r="J137" s="939">
        <f t="shared" si="31"/>
        <v>0</v>
      </c>
      <c r="K137" s="939">
        <f t="shared" si="30"/>
        <v>5576415.6731774705</v>
      </c>
      <c r="P137" s="945" t="s">
        <v>1136</v>
      </c>
      <c r="Q137" s="945" t="s">
        <v>1137</v>
      </c>
      <c r="R137" s="292">
        <v>995</v>
      </c>
      <c r="S137" s="291">
        <v>38371</v>
      </c>
    </row>
    <row r="138" spans="1:19" ht="17.25">
      <c r="P138" s="945" t="s">
        <v>1138</v>
      </c>
      <c r="Q138" s="945" t="s">
        <v>1139</v>
      </c>
      <c r="R138" s="290">
        <v>18700</v>
      </c>
      <c r="S138" s="291">
        <v>40529</v>
      </c>
    </row>
    <row r="139" spans="1:19" ht="17.25">
      <c r="A139" s="30" t="s">
        <v>2414</v>
      </c>
      <c r="C139" s="236"/>
      <c r="D139" s="937" t="s">
        <v>79</v>
      </c>
      <c r="E139" s="937" t="s">
        <v>80</v>
      </c>
      <c r="F139" s="937" t="s">
        <v>560</v>
      </c>
      <c r="G139" s="937" t="s">
        <v>51</v>
      </c>
      <c r="H139" s="937" t="s">
        <v>78</v>
      </c>
      <c r="I139" s="937" t="s">
        <v>7</v>
      </c>
      <c r="J139" s="937" t="s">
        <v>1044</v>
      </c>
      <c r="K139" s="937" t="s">
        <v>68</v>
      </c>
      <c r="P139" s="945" t="s">
        <v>1140</v>
      </c>
      <c r="Q139" s="945" t="s">
        <v>1141</v>
      </c>
      <c r="R139" s="290">
        <v>2369</v>
      </c>
      <c r="S139" s="291">
        <v>70019</v>
      </c>
    </row>
    <row r="140" spans="1:19" ht="17.25">
      <c r="A140" s="30" t="s">
        <v>2416</v>
      </c>
      <c r="C140" s="937" t="s">
        <v>2324</v>
      </c>
      <c r="D140" s="268">
        <f>D124*((1+Scenario!$E$48)^(Scenario!$H$4-Scenario!$I$4))</f>
        <v>1190386.5293121925</v>
      </c>
      <c r="E140" s="268">
        <f>E124*((1+Scenario!$E$48)^(Scenario!$H$4-Scenario!$I$4))</f>
        <v>56902.564549799798</v>
      </c>
      <c r="F140" s="268">
        <f>F124*((1+Scenario!$E$48)^(Scenario!$H$4-Scenario!$I$4))</f>
        <v>332661.14659882954</v>
      </c>
      <c r="G140" s="268">
        <f>G124*((1+Scenario!$E$48)^(Scenario!$H$4-Scenario!$I$4))</f>
        <v>503368.84024822904</v>
      </c>
      <c r="H140" s="268">
        <f>H124*((1+Scenario!$E$48)^(Scenario!$H$4-Scenario!$I$4))</f>
        <v>21885.601749922997</v>
      </c>
      <c r="I140" s="268">
        <f>I124*((1+Scenario!$E$48)^(Scenario!$H$4-Scenario!$I$4))</f>
        <v>6565.6805249769004</v>
      </c>
      <c r="J140" s="268">
        <f>J124*((1+Scenario!$E$48)^(Scenario!$H$4-Scenario!$I$4))</f>
        <v>6565.6805249769004</v>
      </c>
      <c r="K140" s="330">
        <f>SUM(D140:J140)</f>
        <v>2118336.0435089278</v>
      </c>
      <c r="P140" s="945" t="s">
        <v>1117</v>
      </c>
      <c r="Q140" s="945" t="s">
        <v>1142</v>
      </c>
      <c r="R140" s="290">
        <v>4511</v>
      </c>
      <c r="S140" s="291">
        <v>69632</v>
      </c>
    </row>
    <row r="141" spans="1:19">
      <c r="C141" s="937" t="s">
        <v>2322</v>
      </c>
      <c r="D141" s="268">
        <f>D125*((1+Scenario!$E$48)^(Scenario!$H$4-Scenario!$I$4))</f>
        <v>0</v>
      </c>
      <c r="E141" s="268">
        <f>E125*((1+Scenario!$E$48)^(Scenario!$H$4-Scenario!$I$4))</f>
        <v>1038827.1672350832</v>
      </c>
      <c r="F141" s="268">
        <f>F125*((1+Scenario!$E$48)^(Scenario!$H$4-Scenario!$I$4))</f>
        <v>382484.16721327387</v>
      </c>
      <c r="G141" s="268">
        <f>G125*((1+Scenario!$E$48)^(Scenario!$H$4-Scenario!$I$4))</f>
        <v>616224.49162138556</v>
      </c>
      <c r="H141" s="268">
        <f>H125*((1+Scenario!$E$48)^(Scenario!$H$4-Scenario!$I$4))</f>
        <v>148743.84280516207</v>
      </c>
      <c r="I141" s="268">
        <f>I125*((1+Scenario!$E$48)^(Scenario!$H$4-Scenario!$I$4))</f>
        <v>10624.560200368722</v>
      </c>
      <c r="J141" s="268">
        <f>J125*((1+Scenario!$E$48)^(Scenario!$H$4-Scenario!$I$4))</f>
        <v>10624.560200368722</v>
      </c>
      <c r="K141" s="330">
        <f t="shared" ref="K141:K144" si="32">SUM(D141:J141)</f>
        <v>2207528.7892756416</v>
      </c>
      <c r="R141" s="293">
        <f>SUM(R126:R140)/1000</f>
        <v>82.826999999999998</v>
      </c>
      <c r="S141" s="30" t="s">
        <v>352</v>
      </c>
    </row>
    <row r="142" spans="1:19">
      <c r="C142" s="937" t="s">
        <v>2321</v>
      </c>
      <c r="D142" s="268">
        <f>D126*((1+Scenario!$E$48)^(Scenario!$H$4-Scenario!$I$4))</f>
        <v>28129.800125880432</v>
      </c>
      <c r="E142" s="268">
        <f>E126*((1+Scenario!$E$48)^(Scenario!$H$4-Scenario!$I$4))</f>
        <v>103649.54051514842</v>
      </c>
      <c r="F142" s="268">
        <f>F126*((1+Scenario!$E$48)^(Scenario!$H$4-Scenario!$I$4))</f>
        <v>174404.76078045866</v>
      </c>
      <c r="G142" s="268">
        <f>G126*((1+Scenario!$E$48)^(Scenario!$H$4-Scenario!$I$4))</f>
        <v>421947.00188820646</v>
      </c>
      <c r="H142" s="268">
        <f>H126*((1+Scenario!$E$48)^(Scenario!$H$4-Scenario!$I$4))</f>
        <v>165965.82074269457</v>
      </c>
      <c r="I142" s="268">
        <f>I126*((1+Scenario!$E$48)^(Scenario!$H$4-Scenario!$I$4))</f>
        <v>7032.4500314701081</v>
      </c>
      <c r="J142" s="268">
        <f>J126*((1+Scenario!$E$48)^(Scenario!$H$4-Scenario!$I$4))</f>
        <v>7032.4500314701081</v>
      </c>
      <c r="K142" s="330">
        <f t="shared" si="32"/>
        <v>908161.82411532884</v>
      </c>
    </row>
    <row r="143" spans="1:19">
      <c r="C143" s="937" t="s">
        <v>2320</v>
      </c>
      <c r="D143" s="268">
        <f>D127*((1+Scenario!$E$48)^(Scenario!$H$4-Scenario!$I$4))</f>
        <v>337263.67609366181</v>
      </c>
      <c r="E143" s="268">
        <f>E127*((1+Scenario!$E$48)^(Scenario!$H$4-Scenario!$I$4))</f>
        <v>222100.46962265534</v>
      </c>
      <c r="F143" s="268">
        <f>F127*((1+Scenario!$E$48)^(Scenario!$H$4-Scenario!$I$4))</f>
        <v>90485.376512933653</v>
      </c>
      <c r="G143" s="268">
        <f>G127*((1+Scenario!$E$48)^(Scenario!$H$4-Scenario!$I$4))</f>
        <v>170916.82230220802</v>
      </c>
      <c r="H143" s="268">
        <f>H127*((1+Scenario!$E$48)^(Scenario!$H$4-Scenario!$I$4))</f>
        <v>4569.9685107542246</v>
      </c>
      <c r="I143" s="268">
        <f>I127*((1+Scenario!$E$48)^(Scenario!$H$4-Scenario!$I$4))</f>
        <v>39758.726043561757</v>
      </c>
      <c r="J143" s="268">
        <f>J127*((1+Scenario!$E$48)^(Scenario!$H$4-Scenario!$I$4))</f>
        <v>39758.726043561757</v>
      </c>
      <c r="K143" s="330">
        <f t="shared" si="32"/>
        <v>904853.76512933639</v>
      </c>
    </row>
    <row r="144" spans="1:19">
      <c r="C144" s="937" t="s">
        <v>220</v>
      </c>
      <c r="D144" s="268">
        <f>D128*((1+Scenario!$E$48)^(Scenario!$H$4-Scenario!$I$4))</f>
        <v>0</v>
      </c>
      <c r="E144" s="268">
        <f>E128*((1+Scenario!$E$48)^(Scenario!$H$4-Scenario!$I$4))</f>
        <v>3941.7619968734898</v>
      </c>
      <c r="F144" s="268">
        <f>F128*((1+Scenario!$E$48)^(Scenario!$H$4-Scenario!$I$4))</f>
        <v>58954.259581255094</v>
      </c>
      <c r="G144" s="268">
        <f>G128*((1+Scenario!$E$48)^(Scenario!$H$4-Scenario!$I$4))</f>
        <v>256736.64414667946</v>
      </c>
      <c r="H144" s="268">
        <f>H128*((1+Scenario!$E$48)^(Scenario!$H$4-Scenario!$I$4))</f>
        <v>15481.758394804339</v>
      </c>
      <c r="I144" s="268">
        <f>I128*((1+Scenario!$E$48)^(Scenario!$H$4-Scenario!$I$4))</f>
        <v>8255.2498282428969</v>
      </c>
      <c r="J144" s="268">
        <f>J128*((1+Scenario!$E$48)^(Scenario!$H$4-Scenario!$I$4))</f>
        <v>8255.2498282428969</v>
      </c>
      <c r="K144" s="330">
        <f t="shared" si="32"/>
        <v>351624.92377609812</v>
      </c>
    </row>
    <row r="145" spans="1:12">
      <c r="C145" s="937" t="s">
        <v>68</v>
      </c>
      <c r="D145" s="330">
        <f>SUM(D140:D144)</f>
        <v>1555780.0055317348</v>
      </c>
      <c r="E145" s="330">
        <f t="shared" ref="E145:K145" si="33">SUM(E140:E144)</f>
        <v>1425421.50391956</v>
      </c>
      <c r="F145" s="330">
        <f t="shared" si="33"/>
        <v>1038989.7106867508</v>
      </c>
      <c r="G145" s="330">
        <f t="shared" si="33"/>
        <v>1969193.8002067085</v>
      </c>
      <c r="H145" s="330">
        <f t="shared" si="33"/>
        <v>356646.99220333819</v>
      </c>
      <c r="I145" s="330">
        <f t="shared" si="33"/>
        <v>72236.666628620384</v>
      </c>
      <c r="J145" s="330">
        <f t="shared" si="33"/>
        <v>72236.666628620384</v>
      </c>
      <c r="K145" s="330">
        <f t="shared" si="33"/>
        <v>6490505.3458053321</v>
      </c>
      <c r="L145" s="86"/>
    </row>
    <row r="147" spans="1:12">
      <c r="A147" s="30" t="s">
        <v>2414</v>
      </c>
      <c r="C147" s="236"/>
      <c r="D147" s="937" t="s">
        <v>79</v>
      </c>
      <c r="E147" s="937" t="s">
        <v>80</v>
      </c>
      <c r="F147" s="937" t="s">
        <v>560</v>
      </c>
      <c r="G147" s="937" t="s">
        <v>51</v>
      </c>
      <c r="H147" s="937" t="s">
        <v>78</v>
      </c>
      <c r="I147" s="937" t="s">
        <v>7</v>
      </c>
      <c r="J147" s="937" t="s">
        <v>1044</v>
      </c>
      <c r="K147" s="937" t="s">
        <v>68</v>
      </c>
    </row>
    <row r="148" spans="1:12">
      <c r="A148" s="30" t="s">
        <v>2417</v>
      </c>
      <c r="C148" s="937" t="s">
        <v>2324</v>
      </c>
      <c r="D148" s="268">
        <f>D140*((1+Scenario!$E$49)^(Scenario!$H$4-Scenario!$I$4))</f>
        <v>976531.5655155438</v>
      </c>
      <c r="E148" s="268">
        <f>E140*((1+Scenario!$E$49)^(Scenario!$H$4-Scenario!$I$4))</f>
        <v>46679.922086964551</v>
      </c>
      <c r="F148" s="268">
        <f>F140*((1+Scenario!$E$49)^(Scenario!$H$4-Scenario!$I$4))</f>
        <v>272898.00604686962</v>
      </c>
      <c r="G148" s="950">
        <f>(D140*$K$97+E140*$K$98+F140*$K$102)*(1-(1-Scenario!$E$49)^(Scenario!$H$4-Scenario!$I$4))+G140</f>
        <v>256643.92539621415</v>
      </c>
      <c r="H148" s="268">
        <f>H140</f>
        <v>21885.601749922997</v>
      </c>
      <c r="I148" s="268">
        <f>I140</f>
        <v>6565.6805249769004</v>
      </c>
      <c r="J148" s="268">
        <f>J140</f>
        <v>6565.6805249769004</v>
      </c>
      <c r="K148" s="330">
        <f>SUM(D148:J148)</f>
        <v>1587770.3818454691</v>
      </c>
    </row>
    <row r="149" spans="1:12">
      <c r="C149" s="937" t="s">
        <v>2322</v>
      </c>
      <c r="D149" s="268">
        <f>D141*((1+Scenario!$E$49)^(Scenario!$H$4-Scenario!$I$4))</f>
        <v>0</v>
      </c>
      <c r="E149" s="268">
        <f>E141*((1+Scenario!$E$49)^(Scenario!$H$4-Scenario!$I$4))</f>
        <v>852200.1005054242</v>
      </c>
      <c r="F149" s="268">
        <f>F141*((1+Scenario!$E$49)^(Scenario!$H$4-Scenario!$I$4))</f>
        <v>313770.23630257387</v>
      </c>
      <c r="G149" s="950">
        <f>(D141*$K$97+E141*$K$98+F141*$K$102)*(1-(1-Scenario!$E$49)^(Scenario!$H$4-Scenario!$I$4))+G141</f>
        <v>357379.09824548685</v>
      </c>
      <c r="H149" s="268">
        <f t="shared" ref="H149:J149" si="34">H141</f>
        <v>148743.84280516207</v>
      </c>
      <c r="I149" s="268">
        <f t="shared" si="34"/>
        <v>10624.560200368722</v>
      </c>
      <c r="J149" s="268">
        <f t="shared" si="34"/>
        <v>10624.560200368722</v>
      </c>
      <c r="K149" s="330">
        <f t="shared" ref="K149:K152" si="35">SUM(D149:J149)</f>
        <v>1693342.3982593846</v>
      </c>
    </row>
    <row r="150" spans="1:12">
      <c r="C150" s="937" t="s">
        <v>2321</v>
      </c>
      <c r="D150" s="268">
        <f>D142*((1+Scenario!$E$49)^(Scenario!$H$4-Scenario!$I$4))</f>
        <v>23076.233709093944</v>
      </c>
      <c r="E150" s="268">
        <f>E142*((1+Scenario!$E$49)^(Scenario!$H$4-Scenario!$I$4))</f>
        <v>85028.724344443035</v>
      </c>
      <c r="F150" s="268">
        <f>F142*((1+Scenario!$E$49)^(Scenario!$H$4-Scenario!$I$4))</f>
        <v>143072.64899638243</v>
      </c>
      <c r="G150" s="950">
        <f>(D142*$K$97+E142*$K$98+F142*$K$102)*(1-(1-Scenario!$E$49)^(Scenario!$H$4-Scenario!$I$4))+G142</f>
        <v>366100.28777034453</v>
      </c>
      <c r="H150" s="268">
        <f t="shared" ref="H150:J150" si="36">H142</f>
        <v>165965.82074269457</v>
      </c>
      <c r="I150" s="268">
        <f t="shared" si="36"/>
        <v>7032.4500314701081</v>
      </c>
      <c r="J150" s="268">
        <f t="shared" si="36"/>
        <v>7032.4500314701081</v>
      </c>
      <c r="K150" s="330">
        <f t="shared" si="35"/>
        <v>797308.61562589882</v>
      </c>
    </row>
    <row r="151" spans="1:12">
      <c r="C151" s="937" t="s">
        <v>2320</v>
      </c>
      <c r="D151" s="268">
        <f>D143*((1+Scenario!$E$49)^(Scenario!$H$4-Scenario!$I$4))</f>
        <v>276673.68329308054</v>
      </c>
      <c r="E151" s="268">
        <f>E143*((1+Scenario!$E$49)^(Scenario!$H$4-Scenario!$I$4))</f>
        <v>182199.74265641888</v>
      </c>
      <c r="F151" s="268">
        <f>F143*((1+Scenario!$E$49)^(Scenario!$H$4-Scenario!$I$4))</f>
        <v>74229.524785948437</v>
      </c>
      <c r="G151" s="950">
        <f>(D143*$K$97+E143*$K$98+F143*$K$102)*(1-(1-Scenario!$E$49)^(Scenario!$H$4-Scenario!$I$4))+G143</f>
        <v>64838.727837374114</v>
      </c>
      <c r="H151" s="268">
        <f t="shared" ref="H151:J151" si="37">H143</f>
        <v>4569.9685107542246</v>
      </c>
      <c r="I151" s="268">
        <f t="shared" si="37"/>
        <v>39758.726043561757</v>
      </c>
      <c r="J151" s="268">
        <f t="shared" si="37"/>
        <v>39758.726043561757</v>
      </c>
      <c r="K151" s="330">
        <f t="shared" si="35"/>
        <v>682029.09917069948</v>
      </c>
    </row>
    <row r="152" spans="1:12">
      <c r="C152" s="937" t="s">
        <v>220</v>
      </c>
      <c r="D152" s="268">
        <f>D144*((1+Scenario!$E$49)^(Scenario!$H$4-Scenario!$I$4))</f>
        <v>0</v>
      </c>
      <c r="E152" s="268">
        <f>E144*((1+Scenario!$E$49)^(Scenario!$H$4-Scenario!$I$4))</f>
        <v>3233.6177526476649</v>
      </c>
      <c r="F152" s="268">
        <f>F144*((1+Scenario!$E$49)^(Scenario!$H$4-Scenario!$I$4))</f>
        <v>48363.026617881202</v>
      </c>
      <c r="G152" s="950">
        <f>(D144*$K$97+E144*$K$98+F144*$K$102)*(1-(1-Scenario!$E$49)^(Scenario!$H$4-Scenario!$I$4))+G144</f>
        <v>244811.7202874964</v>
      </c>
      <c r="H152" s="268">
        <f t="shared" ref="H152:J152" si="38">H144</f>
        <v>15481.758394804339</v>
      </c>
      <c r="I152" s="268">
        <f t="shared" si="38"/>
        <v>8255.2498282428969</v>
      </c>
      <c r="J152" s="268">
        <f t="shared" si="38"/>
        <v>8255.2498282428969</v>
      </c>
      <c r="K152" s="330">
        <f t="shared" si="35"/>
        <v>328400.62270931533</v>
      </c>
    </row>
    <row r="153" spans="1:12">
      <c r="C153" s="937" t="s">
        <v>68</v>
      </c>
      <c r="D153" s="330">
        <f>SUM(D148:D152)</f>
        <v>1276281.4825177183</v>
      </c>
      <c r="E153" s="330">
        <f t="shared" ref="E153" si="39">SUM(E148:E152)</f>
        <v>1169342.1073458984</v>
      </c>
      <c r="F153" s="330">
        <f t="shared" ref="F153" si="40">SUM(F148:F152)</f>
        <v>852333.44274965557</v>
      </c>
      <c r="G153" s="330">
        <f t="shared" ref="G153" si="41">SUM(G148:G152)</f>
        <v>1289773.7595369159</v>
      </c>
      <c r="H153" s="330">
        <f t="shared" ref="H153" si="42">SUM(H148:H152)</f>
        <v>356646.99220333819</v>
      </c>
      <c r="I153" s="330">
        <f t="shared" ref="I153" si="43">SUM(I148:I152)</f>
        <v>72236.666628620384</v>
      </c>
      <c r="J153" s="330">
        <f t="shared" ref="J153" si="44">SUM(J148:J152)</f>
        <v>72236.666628620384</v>
      </c>
      <c r="K153" s="330">
        <f t="shared" ref="K153" si="45">SUM(K148:K152)</f>
        <v>5088851.1176107675</v>
      </c>
      <c r="L153" s="86">
        <f>K153+K137</f>
        <v>10665266.790788237</v>
      </c>
    </row>
    <row r="155" spans="1:12">
      <c r="A155" s="951"/>
      <c r="B155" s="951"/>
      <c r="C155" s="951"/>
      <c r="D155" s="952"/>
      <c r="E155" s="952"/>
      <c r="F155" s="952"/>
      <c r="G155" s="952"/>
      <c r="H155" s="952"/>
      <c r="I155" s="952"/>
      <c r="J155" s="952"/>
      <c r="K155" s="952"/>
    </row>
    <row r="156" spans="1:12">
      <c r="A156" s="951"/>
      <c r="B156" s="951"/>
      <c r="C156" s="952"/>
      <c r="D156" s="247"/>
      <c r="E156" s="247"/>
      <c r="F156" s="247"/>
      <c r="G156" s="247"/>
      <c r="H156" s="948"/>
      <c r="I156" s="948"/>
      <c r="J156" s="948"/>
      <c r="K156" s="948"/>
    </row>
    <row r="157" spans="1:12">
      <c r="A157" s="951"/>
      <c r="B157" s="951"/>
      <c r="C157" s="952"/>
      <c r="D157" s="247"/>
      <c r="E157" s="247"/>
      <c r="F157" s="247"/>
      <c r="G157" s="247"/>
      <c r="H157" s="948"/>
      <c r="I157" s="948"/>
      <c r="J157" s="948"/>
      <c r="K157" s="948"/>
    </row>
    <row r="158" spans="1:12">
      <c r="A158" s="951"/>
      <c r="B158" s="951"/>
      <c r="C158" s="952"/>
      <c r="D158" s="247"/>
      <c r="E158" s="247"/>
      <c r="F158" s="247"/>
      <c r="G158" s="247"/>
      <c r="H158" s="948"/>
      <c r="I158" s="948"/>
      <c r="J158" s="948"/>
      <c r="K158" s="948"/>
    </row>
    <row r="159" spans="1:12">
      <c r="A159" s="951"/>
      <c r="B159" s="951"/>
      <c r="C159" s="952"/>
      <c r="D159" s="247"/>
      <c r="E159" s="247"/>
      <c r="F159" s="247"/>
      <c r="G159" s="247"/>
      <c r="H159" s="948"/>
      <c r="I159" s="948"/>
      <c r="J159" s="948"/>
      <c r="K159" s="948"/>
    </row>
    <row r="160" spans="1:12">
      <c r="A160" s="951"/>
      <c r="B160" s="951"/>
      <c r="C160" s="952"/>
      <c r="D160" s="247"/>
      <c r="E160" s="247"/>
      <c r="F160" s="247"/>
      <c r="G160" s="247"/>
      <c r="H160" s="948"/>
      <c r="I160" s="948"/>
      <c r="J160" s="948"/>
      <c r="K160" s="948"/>
    </row>
    <row r="161" spans="1:12">
      <c r="A161" s="951"/>
      <c r="B161" s="951"/>
      <c r="C161" s="952"/>
      <c r="D161" s="948"/>
      <c r="E161" s="948"/>
      <c r="F161" s="948"/>
      <c r="G161" s="948"/>
      <c r="H161" s="948"/>
      <c r="I161" s="948"/>
      <c r="J161" s="948"/>
      <c r="K161" s="948"/>
      <c r="L161" s="86"/>
    </row>
    <row r="162" spans="1:12">
      <c r="A162" s="951"/>
      <c r="B162" s="951"/>
      <c r="C162" s="951"/>
      <c r="D162" s="951"/>
      <c r="E162" s="951"/>
      <c r="F162" s="951"/>
      <c r="G162" s="951"/>
      <c r="H162" s="951"/>
      <c r="I162" s="951"/>
      <c r="J162" s="951"/>
      <c r="K162" s="951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69157-C4EB-4898-9A6F-71BE2C88BB07}">
  <dimension ref="A1:AP72"/>
  <sheetViews>
    <sheetView topLeftCell="A30" zoomScale="85" zoomScaleNormal="85" workbookViewId="0">
      <selection activeCell="R58" sqref="R58"/>
    </sheetView>
  </sheetViews>
  <sheetFormatPr defaultColWidth="12.625" defaultRowHeight="16.5"/>
  <cols>
    <col min="1" max="1" width="14.625" style="30" bestFit="1" customWidth="1"/>
    <col min="2" max="6" width="12.625" style="30"/>
    <col min="7" max="7" width="17.125" style="30" bestFit="1" customWidth="1"/>
    <col min="8" max="11" width="12.625" style="30"/>
    <col min="12" max="12" width="14.625" style="30" bestFit="1" customWidth="1"/>
    <col min="13" max="14" width="12.625" style="30"/>
    <col min="15" max="15" width="14.625" style="30" bestFit="1" customWidth="1"/>
    <col min="16" max="17" width="12.625" style="30"/>
    <col min="18" max="18" width="14.625" style="30" bestFit="1" customWidth="1"/>
    <col min="19" max="19" width="12.625" style="30"/>
    <col min="20" max="20" width="15.875" style="30" bestFit="1" customWidth="1"/>
    <col min="21" max="29" width="12.625" style="30"/>
    <col min="30" max="30" width="14.625" style="30" bestFit="1" customWidth="1"/>
    <col min="31" max="16384" width="12.625" style="30"/>
  </cols>
  <sheetData>
    <row r="1" spans="1:35">
      <c r="A1" s="30" t="s">
        <v>2398</v>
      </c>
      <c r="AB1" s="30" t="s">
        <v>1034</v>
      </c>
    </row>
    <row r="2" spans="1:35">
      <c r="AE2" s="30" t="s">
        <v>1037</v>
      </c>
    </row>
    <row r="3" spans="1:35">
      <c r="A3" s="30" t="s">
        <v>2397</v>
      </c>
      <c r="N3" s="30" t="s">
        <v>230</v>
      </c>
      <c r="AC3" s="30" t="s">
        <v>937</v>
      </c>
      <c r="AD3" s="30" t="s">
        <v>1039</v>
      </c>
      <c r="AE3" s="30" t="s">
        <v>1040</v>
      </c>
    </row>
    <row r="4" spans="1:35">
      <c r="A4" s="850" t="s">
        <v>2396</v>
      </c>
      <c r="B4" s="850" t="s">
        <v>1019</v>
      </c>
      <c r="C4" s="850"/>
      <c r="D4" s="850"/>
      <c r="E4" s="850"/>
      <c r="F4" s="850"/>
      <c r="G4" s="850"/>
      <c r="H4" s="850"/>
      <c r="I4" s="850"/>
      <c r="J4" s="850"/>
      <c r="K4" s="850"/>
      <c r="L4" s="850" t="s">
        <v>2387</v>
      </c>
      <c r="M4" s="850" t="s">
        <v>2395</v>
      </c>
      <c r="N4" s="850" t="s">
        <v>2394</v>
      </c>
      <c r="AB4" s="30" t="s">
        <v>102</v>
      </c>
      <c r="AC4" s="89">
        <v>80.655722999999995</v>
      </c>
      <c r="AD4" s="89">
        <v>26.461925000000001</v>
      </c>
      <c r="AE4" s="89">
        <v>8.1845909999999993</v>
      </c>
      <c r="AF4" s="83">
        <f>SUM(AC4:AE4)</f>
        <v>115.302239</v>
      </c>
    </row>
    <row r="5" spans="1:35">
      <c r="A5" s="850"/>
      <c r="B5" s="850" t="s">
        <v>92</v>
      </c>
      <c r="C5" s="850" t="s">
        <v>2393</v>
      </c>
      <c r="D5" s="850"/>
      <c r="E5" s="850"/>
      <c r="F5" s="850"/>
      <c r="G5" s="850"/>
      <c r="H5" s="850"/>
      <c r="I5" s="850" t="s">
        <v>2383</v>
      </c>
      <c r="J5" s="850"/>
      <c r="K5" s="850"/>
      <c r="L5" s="850"/>
      <c r="M5" s="850"/>
      <c r="N5" s="850"/>
      <c r="AB5" s="30" t="s">
        <v>103</v>
      </c>
      <c r="AC5" s="89">
        <v>17.995125000000002</v>
      </c>
      <c r="AD5" s="89">
        <v>1.398293</v>
      </c>
      <c r="AE5" s="89">
        <v>2.7843550000000001</v>
      </c>
      <c r="AF5" s="83">
        <f>SUM(AC5:AE5)</f>
        <v>22.177773000000002</v>
      </c>
    </row>
    <row r="6" spans="1:35">
      <c r="A6" s="850"/>
      <c r="B6" s="850"/>
      <c r="C6" s="61" t="s">
        <v>92</v>
      </c>
      <c r="D6" s="61" t="s">
        <v>104</v>
      </c>
      <c r="E6" s="61" t="s">
        <v>2392</v>
      </c>
      <c r="F6" s="61" t="s">
        <v>2391</v>
      </c>
      <c r="G6" s="61" t="s">
        <v>2390</v>
      </c>
      <c r="H6" s="61" t="s">
        <v>110</v>
      </c>
      <c r="I6" s="61" t="s">
        <v>92</v>
      </c>
      <c r="J6" s="61" t="s">
        <v>2389</v>
      </c>
      <c r="K6" s="61" t="s">
        <v>2388</v>
      </c>
      <c r="L6" s="850"/>
      <c r="M6" s="850"/>
      <c r="N6" s="850"/>
      <c r="AB6" s="30" t="s">
        <v>104</v>
      </c>
      <c r="AC6" s="89">
        <v>134.20808500000001</v>
      </c>
      <c r="AD6" s="89">
        <v>35.153019999999998</v>
      </c>
      <c r="AE6" s="89">
        <v>21.970521999999999</v>
      </c>
      <c r="AF6" s="83">
        <f>SUM(AC6:AE6)</f>
        <v>191.331627</v>
      </c>
    </row>
    <row r="7" spans="1:35">
      <c r="A7" s="120">
        <v>20513707.699999999</v>
      </c>
      <c r="B7" s="120">
        <v>16891490.5</v>
      </c>
      <c r="C7" s="120">
        <v>15711049</v>
      </c>
      <c r="D7" s="120">
        <v>6369300</v>
      </c>
      <c r="E7" s="120">
        <v>4835550</v>
      </c>
      <c r="F7" s="120">
        <v>1690150</v>
      </c>
      <c r="G7" s="120">
        <v>731774</v>
      </c>
      <c r="H7" s="120">
        <v>2084275</v>
      </c>
      <c r="I7" s="120">
        <v>1180441.5</v>
      </c>
      <c r="J7" s="120">
        <v>849135.5</v>
      </c>
      <c r="K7" s="120">
        <v>331306</v>
      </c>
      <c r="L7" s="120">
        <v>561169.5</v>
      </c>
      <c r="M7" s="120">
        <v>1927752.9</v>
      </c>
      <c r="N7" s="120">
        <v>1133294.8</v>
      </c>
      <c r="AB7" s="30" t="s">
        <v>106</v>
      </c>
      <c r="AC7" s="89">
        <v>73.454008999999999</v>
      </c>
      <c r="AD7" s="89">
        <v>13.471546999999999</v>
      </c>
      <c r="AE7" s="89">
        <v>5.7755640000000001</v>
      </c>
      <c r="AF7" s="83">
        <f>SUM(AC7:AE7)</f>
        <v>92.701120000000003</v>
      </c>
    </row>
    <row r="8" spans="1:35">
      <c r="AB8" s="30" t="s">
        <v>362</v>
      </c>
      <c r="AC8" s="89">
        <v>559.48944800000004</v>
      </c>
      <c r="AD8" s="89">
        <v>210.803393</v>
      </c>
      <c r="AE8" s="89">
        <v>93.509315000000001</v>
      </c>
      <c r="AF8" s="83">
        <f>SUM(AC8:AE8)</f>
        <v>863.80215600000008</v>
      </c>
    </row>
    <row r="9" spans="1:35">
      <c r="A9" s="30" t="s">
        <v>2387</v>
      </c>
      <c r="AB9" s="30" t="s">
        <v>91</v>
      </c>
      <c r="AC9" s="89">
        <v>865.80238999999995</v>
      </c>
      <c r="AD9" s="89">
        <v>287.28817800000002</v>
      </c>
      <c r="AE9" s="89">
        <v>132.22434699999999</v>
      </c>
      <c r="AF9" s="83">
        <f>SUM(AC9:AE9)</f>
        <v>1285.3149150000002</v>
      </c>
    </row>
    <row r="10" spans="1:35" ht="17.25" thickBot="1">
      <c r="A10" s="50" t="s">
        <v>2386</v>
      </c>
      <c r="B10" s="50" t="s">
        <v>2385</v>
      </c>
      <c r="C10" s="50" t="s">
        <v>457</v>
      </c>
      <c r="E10" s="30" t="s">
        <v>2384</v>
      </c>
      <c r="L10" s="30" t="s">
        <v>2310</v>
      </c>
    </row>
    <row r="11" spans="1:35">
      <c r="A11" s="759" t="s">
        <v>85</v>
      </c>
      <c r="B11" s="759"/>
      <c r="C11" s="82">
        <v>561000</v>
      </c>
      <c r="E11" s="50"/>
      <c r="F11" s="50" t="s">
        <v>79</v>
      </c>
      <c r="G11" s="50" t="s">
        <v>80</v>
      </c>
      <c r="H11" s="50" t="s">
        <v>560</v>
      </c>
      <c r="I11" s="50" t="s">
        <v>51</v>
      </c>
      <c r="J11" s="50" t="s">
        <v>78</v>
      </c>
      <c r="K11" s="50" t="s">
        <v>7</v>
      </c>
      <c r="L11" s="50" t="s">
        <v>1044</v>
      </c>
      <c r="AA11" s="30">
        <v>2020</v>
      </c>
      <c r="AB11" s="27" t="s">
        <v>1043</v>
      </c>
      <c r="AC11" s="28"/>
      <c r="AD11" s="28"/>
      <c r="AE11" s="28"/>
      <c r="AF11" s="28"/>
      <c r="AG11" s="28"/>
      <c r="AH11" s="28"/>
      <c r="AI11" s="29" t="s">
        <v>324</v>
      </c>
    </row>
    <row r="12" spans="1:35">
      <c r="A12" s="759" t="s">
        <v>2383</v>
      </c>
      <c r="B12" s="50" t="s">
        <v>92</v>
      </c>
      <c r="C12" s="82">
        <v>482000</v>
      </c>
      <c r="E12" s="50" t="s">
        <v>2324</v>
      </c>
      <c r="F12" s="82">
        <v>3814865.4835185129</v>
      </c>
      <c r="G12" s="82">
        <v>62855.831794348123</v>
      </c>
      <c r="H12" s="82">
        <v>367464.86279772746</v>
      </c>
      <c r="I12" s="82">
        <v>556032.35818077193</v>
      </c>
      <c r="J12" s="82">
        <v>24175.319920903123</v>
      </c>
      <c r="K12" s="82">
        <v>7252.5959762709381</v>
      </c>
      <c r="L12" s="82">
        <v>7252.5959762709381</v>
      </c>
      <c r="AB12" s="49"/>
      <c r="AC12" s="50" t="s">
        <v>79</v>
      </c>
      <c r="AD12" s="50" t="s">
        <v>80</v>
      </c>
      <c r="AE12" s="50" t="s">
        <v>560</v>
      </c>
      <c r="AF12" s="50" t="s">
        <v>51</v>
      </c>
      <c r="AG12" s="50" t="s">
        <v>78</v>
      </c>
      <c r="AH12" s="50" t="s">
        <v>7</v>
      </c>
      <c r="AI12" s="280" t="s">
        <v>1044</v>
      </c>
    </row>
    <row r="13" spans="1:35">
      <c r="A13" s="759"/>
      <c r="B13" s="50" t="s">
        <v>2382</v>
      </c>
      <c r="C13" s="82">
        <v>35000</v>
      </c>
      <c r="E13" s="50" t="s">
        <v>2322</v>
      </c>
      <c r="F13" s="82">
        <v>0</v>
      </c>
      <c r="G13" s="82">
        <v>22204747.119011395</v>
      </c>
      <c r="H13" s="82">
        <v>422500.47372326121</v>
      </c>
      <c r="I13" s="82">
        <v>680695.20766525401</v>
      </c>
      <c r="J13" s="82">
        <v>164305.73978126826</v>
      </c>
      <c r="K13" s="82">
        <v>11736.124270090591</v>
      </c>
      <c r="L13" s="82">
        <v>11736.124270090591</v>
      </c>
      <c r="AB13" s="49" t="s">
        <v>102</v>
      </c>
      <c r="AC13" s="58">
        <f>'온산국가산업단지 2050'!$AK21*AC21/$AC4/860*10000000</f>
        <v>3814865.4835185129</v>
      </c>
      <c r="AD13" s="58">
        <f>'온산국가산업단지 2050'!$AK21*AD21/$AC4/860*10000000</f>
        <v>62855.831794348123</v>
      </c>
      <c r="AE13" s="58">
        <f>'온산국가산업단지 2050'!$AK21*AE21/$AC4/860*10000000</f>
        <v>367464.86279772746</v>
      </c>
      <c r="AF13" s="58">
        <f>'온산국가산업단지 2050'!$AK21*AF21/$AC4/860*10000000</f>
        <v>556032.35818077193</v>
      </c>
      <c r="AG13" s="58">
        <f>'온산국가산업단지 2050'!$AK21*AG21/$AC4/860*10000000</f>
        <v>24175.319920903123</v>
      </c>
      <c r="AH13" s="58">
        <f>'온산국가산업단지 2050'!$AK21*AH21/$AC4/860*10000000</f>
        <v>7252.5959762709381</v>
      </c>
      <c r="AI13" s="171">
        <f>'온산국가산업단지 2050'!$AK21*AI21/$AC4/860*10000000</f>
        <v>7252.5959762709381</v>
      </c>
    </row>
    <row r="14" spans="1:35">
      <c r="A14" s="759"/>
      <c r="B14" s="50" t="s">
        <v>2381</v>
      </c>
      <c r="C14" s="82">
        <v>244000</v>
      </c>
      <c r="E14" s="50" t="s">
        <v>2321</v>
      </c>
      <c r="F14" s="82">
        <v>31072.799602442417</v>
      </c>
      <c r="G14" s="82">
        <v>2215490.6116541442</v>
      </c>
      <c r="H14" s="82">
        <v>192651.35753514295</v>
      </c>
      <c r="I14" s="82">
        <v>466091.9940366362</v>
      </c>
      <c r="J14" s="82">
        <v>183329.51765441027</v>
      </c>
      <c r="K14" s="82">
        <v>7768.1999006106043</v>
      </c>
      <c r="L14" s="82">
        <v>7768.1999006106043</v>
      </c>
      <c r="AB14" s="49" t="s">
        <v>103</v>
      </c>
      <c r="AC14" s="58">
        <f>'온산국가산업단지 2050'!$AK22*AC22/$AC5/860*10000000</f>
        <v>0</v>
      </c>
      <c r="AD14" s="58">
        <f>'온산국가산업단지 2050'!$AK22*AD22/$AC5/860*10000000</f>
        <v>22204747.119011395</v>
      </c>
      <c r="AE14" s="58">
        <f>'온산국가산업단지 2050'!$AK22*AE22/$AC5/860*10000000</f>
        <v>422500.47372326121</v>
      </c>
      <c r="AF14" s="58">
        <f>'온산국가산업단지 2050'!$AK22*AF22/$AC5/860*10000000</f>
        <v>680695.20766525401</v>
      </c>
      <c r="AG14" s="58">
        <f>'온산국가산업단지 2050'!$AK22*AG22/$AC5/860*10000000</f>
        <v>164305.73978126826</v>
      </c>
      <c r="AH14" s="58">
        <f>'온산국가산업단지 2050'!$AK22*AH22/$AC5/860*10000000</f>
        <v>11736.124270090591</v>
      </c>
      <c r="AI14" s="171">
        <f>'온산국가산업단지 2050'!$AK22*AI22/$AC5/860*10000000</f>
        <v>11736.124270090591</v>
      </c>
    </row>
    <row r="15" spans="1:35">
      <c r="A15" s="759"/>
      <c r="B15" s="50" t="s">
        <v>2380</v>
      </c>
      <c r="C15" s="82">
        <v>191000</v>
      </c>
      <c r="E15" s="50" t="s">
        <v>2320</v>
      </c>
      <c r="F15" s="82">
        <v>372548.91871057678</v>
      </c>
      <c r="G15" s="82">
        <v>245337.09280940425</v>
      </c>
      <c r="H15" s="82">
        <v>99952.148922349879</v>
      </c>
      <c r="I15" s="82">
        <v>188798.50351999421</v>
      </c>
      <c r="J15" s="82">
        <v>5048.0883294116093</v>
      </c>
      <c r="K15" s="82">
        <v>43918.368465881002</v>
      </c>
      <c r="L15" s="82">
        <v>43918.368465881002</v>
      </c>
      <c r="AB15" s="49" t="s">
        <v>104</v>
      </c>
      <c r="AC15" s="58">
        <f>'온산국가산업단지 2050'!$AK23*AC23/$AC6/860*10000000</f>
        <v>31072.799602442417</v>
      </c>
      <c r="AD15" s="58">
        <f>'온산국가산업단지 2050'!$AK23*AD23/$AC6/860*10000000</f>
        <v>2215490.6116541442</v>
      </c>
      <c r="AE15" s="58">
        <f>'온산국가산업단지 2050'!$AK23*AE23/$AC6/860*10000000</f>
        <v>192651.35753514295</v>
      </c>
      <c r="AF15" s="58">
        <f>'온산국가산업단지 2050'!$AK23*AF23/$AC6/860*10000000</f>
        <v>466091.9940366362</v>
      </c>
      <c r="AG15" s="58">
        <f>'온산국가산업단지 2050'!$AK23*AG23/$AC6/860*10000000</f>
        <v>183329.51765441027</v>
      </c>
      <c r="AH15" s="58">
        <f>'온산국가산업단지 2050'!$AK23*AH23/$AC6/860*10000000</f>
        <v>7768.1999006106043</v>
      </c>
      <c r="AI15" s="171">
        <f>'온산국가산업단지 2050'!$AK23*AI23/$AC6/860*10000000</f>
        <v>7768.1999006106043</v>
      </c>
    </row>
    <row r="16" spans="1:35">
      <c r="A16" s="759"/>
      <c r="B16" s="50" t="s">
        <v>435</v>
      </c>
      <c r="C16" s="82">
        <v>12000</v>
      </c>
      <c r="E16" s="50" t="s">
        <v>220</v>
      </c>
      <c r="F16" s="82">
        <v>0</v>
      </c>
      <c r="G16" s="82">
        <v>4354.1575148515085</v>
      </c>
      <c r="H16" s="82">
        <v>65122.179520689882</v>
      </c>
      <c r="I16" s="82">
        <v>283596.97752824519</v>
      </c>
      <c r="J16" s="82">
        <v>17101.49286317153</v>
      </c>
      <c r="K16" s="82">
        <v>9118.9316110741511</v>
      </c>
      <c r="L16" s="82">
        <v>9118.9316110741511</v>
      </c>
      <c r="AB16" s="49" t="s">
        <v>106</v>
      </c>
      <c r="AC16" s="58">
        <f>'온산국가산업단지 2050'!$AK24*AC24/$AC7/860*10000000</f>
        <v>372548.91871057678</v>
      </c>
      <c r="AD16" s="58">
        <f>'온산국가산업단지 2050'!$AK24*AD24/$AC7/860*10000000</f>
        <v>245337.09280940425</v>
      </c>
      <c r="AE16" s="58">
        <f>'온산국가산업단지 2050'!$AK24*AE24/$AC7/860*10000000</f>
        <v>99952.148922349879</v>
      </c>
      <c r="AF16" s="58">
        <f>'온산국가산업단지 2050'!$AK24*AF24/$AC7/860*10000000</f>
        <v>188798.50351999421</v>
      </c>
      <c r="AG16" s="58">
        <f>'온산국가산업단지 2050'!$AK24*AG24/$AC7/860*10000000</f>
        <v>5048.0883294116093</v>
      </c>
      <c r="AH16" s="58">
        <f>'온산국가산업단지 2050'!$AK24*AH24/$AC7/860*10000000</f>
        <v>43918.368465881002</v>
      </c>
      <c r="AI16" s="171">
        <f>'온산국가산업단지 2050'!$AK24*AI24/$AC7/860*10000000</f>
        <v>43918.368465881002</v>
      </c>
    </row>
    <row r="17" spans="1:41" ht="17.25" thickBot="1">
      <c r="A17" s="759" t="s">
        <v>2379</v>
      </c>
      <c r="B17" s="50" t="s">
        <v>92</v>
      </c>
      <c r="C17" s="82">
        <v>79000</v>
      </c>
      <c r="N17" s="30" t="s">
        <v>2378</v>
      </c>
      <c r="AB17" s="53" t="s">
        <v>362</v>
      </c>
      <c r="AC17" s="228">
        <f>'온산국가산업단지 2050'!$AK25*AC25/$AC8/860*10000000</f>
        <v>0</v>
      </c>
      <c r="AD17" s="228">
        <f>'온산국가산업단지 2050'!$AK25*AD25/$AC8/860*10000000</f>
        <v>4354.1575148515085</v>
      </c>
      <c r="AE17" s="228">
        <f>'온산국가산업단지 2050'!$AK25*AE25/$AC8/860*10000000</f>
        <v>65122.179520689882</v>
      </c>
      <c r="AF17" s="228">
        <f>'온산국가산업단지 2050'!$AK25*AF25/$AC8/860*10000000</f>
        <v>283596.97752824519</v>
      </c>
      <c r="AG17" s="228">
        <f>'온산국가산업단지 2050'!$AK25*AG25/$AC8/860*10000000</f>
        <v>17101.49286317153</v>
      </c>
      <c r="AH17" s="228">
        <f>'온산국가산업단지 2050'!$AK25*AH25/$AC8/860*10000000</f>
        <v>9118.9316110741511</v>
      </c>
      <c r="AI17" s="174">
        <f>'온산국가산업단지 2050'!$AK25*AI25/$AC8/860*10000000</f>
        <v>9118.9316110741511</v>
      </c>
    </row>
    <row r="18" spans="1:41">
      <c r="A18" s="759"/>
      <c r="B18" s="50" t="s">
        <v>2377</v>
      </c>
      <c r="C18" s="82">
        <v>3000</v>
      </c>
      <c r="N18" s="30" t="s">
        <v>2376</v>
      </c>
    </row>
    <row r="19" spans="1:41">
      <c r="A19" s="759"/>
      <c r="B19" s="50" t="s">
        <v>2375</v>
      </c>
      <c r="C19" s="82">
        <v>76000</v>
      </c>
      <c r="AB19" s="30" t="s">
        <v>1046</v>
      </c>
      <c r="AE19" s="30" t="s">
        <v>1047</v>
      </c>
    </row>
    <row r="20" spans="1:41">
      <c r="N20" s="294" t="s">
        <v>2374</v>
      </c>
      <c r="O20" s="321">
        <v>0.93700000000000006</v>
      </c>
      <c r="P20" s="294" t="s">
        <v>2052</v>
      </c>
      <c r="AC20" s="30" t="s">
        <v>79</v>
      </c>
      <c r="AD20" s="30" t="s">
        <v>80</v>
      </c>
      <c r="AE20" s="30" t="s">
        <v>560</v>
      </c>
      <c r="AF20" s="30" t="s">
        <v>51</v>
      </c>
      <c r="AG20" s="30" t="s">
        <v>78</v>
      </c>
      <c r="AH20" s="30" t="s">
        <v>7</v>
      </c>
      <c r="AI20" s="30" t="s">
        <v>1044</v>
      </c>
      <c r="AK20" s="30" t="s">
        <v>367</v>
      </c>
    </row>
    <row r="21" spans="1:41">
      <c r="A21" s="236" t="s">
        <v>1159</v>
      </c>
      <c r="B21" s="236"/>
      <c r="C21" s="236"/>
      <c r="D21" s="236"/>
      <c r="E21" s="236"/>
      <c r="F21" s="236"/>
      <c r="G21" s="236"/>
      <c r="H21" s="236"/>
      <c r="I21" s="236" t="s">
        <v>178</v>
      </c>
      <c r="AB21" s="30" t="s">
        <v>102</v>
      </c>
      <c r="AC21" s="57">
        <v>0.78900000000000003</v>
      </c>
      <c r="AD21" s="57">
        <v>1.2999999999999999E-2</v>
      </c>
      <c r="AE21" s="57">
        <v>7.5999999999999998E-2</v>
      </c>
      <c r="AF21" s="57">
        <v>0.115</v>
      </c>
      <c r="AG21" s="57">
        <v>5.0000000000000001E-3</v>
      </c>
      <c r="AH21" s="57">
        <v>1.5E-3</v>
      </c>
      <c r="AI21" s="57">
        <v>1.5E-3</v>
      </c>
      <c r="AK21" s="82">
        <v>33537.9</v>
      </c>
      <c r="AL21" s="30" t="s">
        <v>102</v>
      </c>
    </row>
    <row r="22" spans="1:41">
      <c r="A22" s="236"/>
      <c r="B22" s="937" t="s">
        <v>79</v>
      </c>
      <c r="C22" s="937" t="s">
        <v>80</v>
      </c>
      <c r="D22" s="937" t="s">
        <v>560</v>
      </c>
      <c r="E22" s="937" t="s">
        <v>51</v>
      </c>
      <c r="F22" s="937" t="s">
        <v>78</v>
      </c>
      <c r="G22" s="937" t="s">
        <v>7</v>
      </c>
      <c r="H22" s="937" t="s">
        <v>1044</v>
      </c>
      <c r="I22" s="937" t="s">
        <v>91</v>
      </c>
      <c r="N22" s="236"/>
      <c r="O22" s="937" t="s">
        <v>79</v>
      </c>
      <c r="P22" s="937" t="s">
        <v>80</v>
      </c>
      <c r="Q22" s="937" t="s">
        <v>560</v>
      </c>
      <c r="R22" s="937" t="s">
        <v>51</v>
      </c>
      <c r="S22" s="937" t="s">
        <v>78</v>
      </c>
      <c r="T22" s="937" t="s">
        <v>7</v>
      </c>
      <c r="U22" s="937" t="s">
        <v>1044</v>
      </c>
      <c r="V22" s="937" t="s">
        <v>91</v>
      </c>
      <c r="AA22" s="50"/>
      <c r="AB22" s="30" t="s">
        <v>103</v>
      </c>
      <c r="AC22" s="57">
        <v>0</v>
      </c>
      <c r="AD22" s="57">
        <v>0.94599999999999995</v>
      </c>
      <c r="AE22" s="57">
        <v>1.7999999999999999E-2</v>
      </c>
      <c r="AF22" s="57">
        <v>2.9000000000000001E-2</v>
      </c>
      <c r="AG22" s="57">
        <v>7.0000000000000001E-3</v>
      </c>
      <c r="AH22" s="57">
        <v>5.0000000000000001E-4</v>
      </c>
      <c r="AI22" s="57">
        <v>5.0000000000000001E-4</v>
      </c>
      <c r="AK22" s="82">
        <v>36325.199999999997</v>
      </c>
      <c r="AL22" s="30" t="s">
        <v>103</v>
      </c>
      <c r="AN22" s="30" t="s">
        <v>93</v>
      </c>
      <c r="AO22" s="30" t="s">
        <v>90</v>
      </c>
    </row>
    <row r="23" spans="1:41">
      <c r="A23" s="937" t="s">
        <v>2324</v>
      </c>
      <c r="B23" s="268">
        <f>F12*$F$7/1000000</f>
        <v>6447694.8969688145</v>
      </c>
      <c r="C23" s="268">
        <f>G12*$F$7/1000000</f>
        <v>106235.78410721748</v>
      </c>
      <c r="D23" s="268">
        <f>H12*$F$7/1000000</f>
        <v>621070.73785757914</v>
      </c>
      <c r="E23" s="268">
        <f>I12*$F$7/1000000</f>
        <v>939778.09017923172</v>
      </c>
      <c r="F23" s="268">
        <f>J12*$F$7/1000000</f>
        <v>40859.916964314412</v>
      </c>
      <c r="G23" s="268">
        <f>K12*$F$7/1000000</f>
        <v>12257.975089294327</v>
      </c>
      <c r="H23" s="268">
        <f>L12*$F$7/1000000</f>
        <v>12257.975089294327</v>
      </c>
      <c r="I23" s="268">
        <f>SUM(B23:H23)</f>
        <v>8180155.3762557451</v>
      </c>
      <c r="N23" s="937" t="s">
        <v>2324</v>
      </c>
      <c r="O23" s="82">
        <f>B23*$O$20</f>
        <v>6041490.1184597798</v>
      </c>
      <c r="P23" s="82">
        <f>C23*$O$20</f>
        <v>99542.929708462776</v>
      </c>
      <c r="Q23" s="82">
        <f>D23*$O$20</f>
        <v>581943.28137255169</v>
      </c>
      <c r="R23" s="82">
        <f>E23*$O$20</f>
        <v>880572.07049794018</v>
      </c>
      <c r="S23" s="82">
        <f>F23*$O$20</f>
        <v>38285.742195562605</v>
      </c>
      <c r="T23" s="82">
        <f>G23*$O$20</f>
        <v>11485.722658668785</v>
      </c>
      <c r="U23" s="82">
        <f>H23*$O$20</f>
        <v>11485.722658668785</v>
      </c>
      <c r="V23" s="82">
        <f>I23*$O$20</f>
        <v>7664805.5875516338</v>
      </c>
      <c r="AA23" s="88"/>
      <c r="AB23" s="30" t="s">
        <v>104</v>
      </c>
      <c r="AC23" s="57">
        <v>0.01</v>
      </c>
      <c r="AD23" s="57">
        <v>0.71299999999999997</v>
      </c>
      <c r="AE23" s="57">
        <v>6.2E-2</v>
      </c>
      <c r="AF23" s="57">
        <v>0.15</v>
      </c>
      <c r="AG23" s="57">
        <v>5.8999999999999997E-2</v>
      </c>
      <c r="AH23" s="57">
        <v>2.5000000000000001E-3</v>
      </c>
      <c r="AI23" s="57">
        <v>2.5000000000000001E-3</v>
      </c>
      <c r="AK23" s="82">
        <v>35863.9</v>
      </c>
      <c r="AL23" s="30" t="s">
        <v>104</v>
      </c>
      <c r="AN23" s="274">
        <v>27175.89582698849</v>
      </c>
      <c r="AO23" s="82">
        <f>AK23-AN23</f>
        <v>8688.0041730115117</v>
      </c>
    </row>
    <row r="24" spans="1:41">
      <c r="A24" s="937" t="s">
        <v>2322</v>
      </c>
      <c r="B24" s="268">
        <v>0</v>
      </c>
      <c r="C24" s="268">
        <v>0</v>
      </c>
      <c r="D24" s="268">
        <v>0</v>
      </c>
      <c r="E24" s="268">
        <v>0</v>
      </c>
      <c r="F24" s="268">
        <v>0</v>
      </c>
      <c r="G24" s="268">
        <v>0</v>
      </c>
      <c r="H24" s="268">
        <v>0</v>
      </c>
      <c r="I24" s="268">
        <f>SUM(B24:H24)</f>
        <v>0</v>
      </c>
      <c r="N24" s="937" t="s">
        <v>2322</v>
      </c>
      <c r="O24" s="82">
        <f>B24*$O$20</f>
        <v>0</v>
      </c>
      <c r="P24" s="82">
        <f>C24*$O$20</f>
        <v>0</v>
      </c>
      <c r="Q24" s="82">
        <f>D24*$O$20</f>
        <v>0</v>
      </c>
      <c r="R24" s="82">
        <f>E24*$O$20</f>
        <v>0</v>
      </c>
      <c r="S24" s="82">
        <f>F24*$O$20</f>
        <v>0</v>
      </c>
      <c r="T24" s="82">
        <f>G24*$O$20</f>
        <v>0</v>
      </c>
      <c r="U24" s="82">
        <f>H24*$O$20</f>
        <v>0</v>
      </c>
      <c r="V24" s="82">
        <f>I24*$O$20</f>
        <v>0</v>
      </c>
      <c r="AA24" s="88"/>
      <c r="AB24" s="30" t="s">
        <v>106</v>
      </c>
      <c r="AC24" s="57">
        <v>0.36899999999999999</v>
      </c>
      <c r="AD24" s="57">
        <v>0.24299999999999999</v>
      </c>
      <c r="AE24" s="57">
        <v>9.9000000000000005E-2</v>
      </c>
      <c r="AF24" s="57">
        <v>0.187</v>
      </c>
      <c r="AG24" s="57">
        <v>5.0000000000000001E-3</v>
      </c>
      <c r="AH24" s="57">
        <v>4.3499999999999997E-2</v>
      </c>
      <c r="AI24" s="57">
        <v>4.3499999999999997E-2</v>
      </c>
      <c r="AK24" s="82">
        <v>6377.8</v>
      </c>
      <c r="AL24" s="30" t="s">
        <v>106</v>
      </c>
      <c r="AN24" s="57">
        <f>AN23/$AK$23</f>
        <v>0.7577507138651538</v>
      </c>
      <c r="AO24" s="57">
        <f>AO23/$AK$23</f>
        <v>0.24224928613484623</v>
      </c>
    </row>
    <row r="25" spans="1:41">
      <c r="A25" s="937" t="s">
        <v>2321</v>
      </c>
      <c r="B25" s="268">
        <f>F14*$D$7/1000000</f>
        <v>197911.98250783648</v>
      </c>
      <c r="C25" s="268">
        <f>G14*$D$7/1000000</f>
        <v>14111124.35280874</v>
      </c>
      <c r="D25" s="268">
        <f>H14*$D$7/1000000</f>
        <v>1227054.291548586</v>
      </c>
      <c r="E25" s="268">
        <f>I14*$D$7/1000000</f>
        <v>2968679.7376175467</v>
      </c>
      <c r="F25" s="268">
        <f>J14*$D$7/1000000</f>
        <v>1167680.6967962354</v>
      </c>
      <c r="G25" s="268">
        <f>K14*$D$7/1000000</f>
        <v>49477.99562695912</v>
      </c>
      <c r="H25" s="268">
        <f>L14*$D$7/1000000</f>
        <v>49477.99562695912</v>
      </c>
      <c r="I25" s="268">
        <f>SUM(B25:H25)</f>
        <v>19771407.052532863</v>
      </c>
      <c r="N25" s="937" t="s">
        <v>2321</v>
      </c>
      <c r="O25" s="82">
        <f>B25*$O$20</f>
        <v>185443.5276098428</v>
      </c>
      <c r="P25" s="82">
        <f>C25*$O$20</f>
        <v>13222123.518581791</v>
      </c>
      <c r="Q25" s="82">
        <f>D25*$O$20</f>
        <v>1149749.8711810252</v>
      </c>
      <c r="R25" s="82">
        <f>E25*$O$20</f>
        <v>2781652.9141476415</v>
      </c>
      <c r="S25" s="82">
        <f>F25*$O$20</f>
        <v>1094116.8128980726</v>
      </c>
      <c r="T25" s="82">
        <f>G25*$O$20</f>
        <v>46360.8819024607</v>
      </c>
      <c r="U25" s="82">
        <f>H25*$O$20</f>
        <v>46360.8819024607</v>
      </c>
      <c r="V25" s="82">
        <f>I25*$O$20</f>
        <v>18525808.408223294</v>
      </c>
      <c r="AA25" s="88"/>
      <c r="AB25" s="30" t="s">
        <v>362</v>
      </c>
      <c r="AC25" s="57">
        <f>[1]산업중심형!AB70</f>
        <v>0</v>
      </c>
      <c r="AD25" s="57">
        <f>[1]산업중심형!AC70</f>
        <v>1.1210132531400019E-2</v>
      </c>
      <c r="AE25" s="57">
        <f>[1]산업중심형!AD70</f>
        <v>0.16766234585462722</v>
      </c>
      <c r="AF25" s="57">
        <f>[1]산업중심형!AE70</f>
        <v>0.73014347614948916</v>
      </c>
      <c r="AG25" s="57">
        <f>[1]산업중심형!AF70</f>
        <v>4.402918379205268E-2</v>
      </c>
      <c r="AH25" s="57">
        <f>[1]산업중심형!AG70</f>
        <v>2.3477430836215517E-2</v>
      </c>
      <c r="AI25" s="57">
        <f>[1]산업중심형!AH70</f>
        <v>2.3477430836215517E-2</v>
      </c>
      <c r="AK25" s="82">
        <f>AK26-SUM(AK21:AK24)</f>
        <v>18688.899999999994</v>
      </c>
      <c r="AL25" s="30" t="s">
        <v>362</v>
      </c>
    </row>
    <row r="26" spans="1:41">
      <c r="A26" s="937" t="s">
        <v>2320</v>
      </c>
      <c r="B26" s="268">
        <v>0</v>
      </c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f>SUM(B26:H26)</f>
        <v>0</v>
      </c>
      <c r="N26" s="937" t="s">
        <v>2320</v>
      </c>
      <c r="O26" s="82">
        <f>B26*$O$20</f>
        <v>0</v>
      </c>
      <c r="P26" s="82">
        <f>C26*$O$20</f>
        <v>0</v>
      </c>
      <c r="Q26" s="82">
        <f>D26*$O$20</f>
        <v>0</v>
      </c>
      <c r="R26" s="82">
        <f>E26*$O$20</f>
        <v>0</v>
      </c>
      <c r="S26" s="82">
        <f>F26*$O$20</f>
        <v>0</v>
      </c>
      <c r="T26" s="82">
        <f>G26*$O$20</f>
        <v>0</v>
      </c>
      <c r="U26" s="82">
        <f>H26*$O$20</f>
        <v>0</v>
      </c>
      <c r="V26" s="82">
        <f>I26*$O$20</f>
        <v>0</v>
      </c>
      <c r="AA26" s="88"/>
      <c r="AC26" s="87"/>
      <c r="AD26" s="87"/>
      <c r="AE26" s="87"/>
      <c r="AF26" s="87"/>
      <c r="AG26" s="87"/>
      <c r="AH26" s="87"/>
      <c r="AI26" s="87"/>
      <c r="AK26" s="82">
        <v>130793.7</v>
      </c>
      <c r="AL26" s="30" t="s">
        <v>91</v>
      </c>
    </row>
    <row r="27" spans="1:41">
      <c r="A27" s="937" t="s">
        <v>220</v>
      </c>
      <c r="B27" s="268">
        <f>F16*($C$7-$D$7-$F$7)/1000000</f>
        <v>0</v>
      </c>
      <c r="C27" s="268">
        <f>G16*($C$7-$D$7-$F$7)/1000000</f>
        <v>33316.267286480288</v>
      </c>
      <c r="D27" s="268">
        <f>H16*($C$7-$D$7-$F$7)/1000000</f>
        <v>498288.80369833118</v>
      </c>
      <c r="E27" s="268">
        <f>I16*($C$7-$D$7-$F$7)/1000000</f>
        <v>2169970.3496581432</v>
      </c>
      <c r="F27" s="268">
        <f>J16*($C$7-$D$7-$F$7)/1000000</f>
        <v>130853.76569035042</v>
      </c>
      <c r="G27" s="268">
        <f>K16*($C$7-$D$7-$F$7)/1000000</f>
        <v>69774.407996363356</v>
      </c>
      <c r="H27" s="268">
        <f>L16*($C$7-$D$7-$F$7)/1000000</f>
        <v>69774.407996363356</v>
      </c>
      <c r="I27" s="268">
        <f>SUM(B27:H27)</f>
        <v>2971978.0023260321</v>
      </c>
      <c r="N27" s="937" t="s">
        <v>220</v>
      </c>
      <c r="O27" s="82">
        <f>B27*$O$20</f>
        <v>0</v>
      </c>
      <c r="P27" s="82">
        <f>C27*$O$20</f>
        <v>31217.342447432031</v>
      </c>
      <c r="Q27" s="82">
        <f>D27*$O$20</f>
        <v>466896.60906533635</v>
      </c>
      <c r="R27" s="82">
        <f>E27*$O$20</f>
        <v>2033262.2176296804</v>
      </c>
      <c r="S27" s="82">
        <f>F27*$O$20</f>
        <v>122609.97845185836</v>
      </c>
      <c r="T27" s="82">
        <f>G27*$O$20</f>
        <v>65378.620292592466</v>
      </c>
      <c r="U27" s="82">
        <f>H27*$O$20</f>
        <v>65378.620292592466</v>
      </c>
      <c r="V27" s="82">
        <f>I27*$O$20</f>
        <v>2784743.3881794922</v>
      </c>
      <c r="AA27" s="88"/>
      <c r="AB27" s="30" t="s">
        <v>102</v>
      </c>
      <c r="AC27" s="57">
        <f>AC21*[1]산업중심형!$Y50</f>
        <v>0.20231404952990856</v>
      </c>
      <c r="AD27" s="57">
        <f>AD21*[1]산업중심형!$Y50</f>
        <v>3.3334380784395576E-3</v>
      </c>
      <c r="AE27" s="57">
        <f>AE21*[1]산업중심형!$Y50</f>
        <v>1.9487791843185106E-2</v>
      </c>
      <c r="AF27" s="57">
        <f>AF21*[1]산업중심형!$Y50</f>
        <v>2.9488106078503783E-2</v>
      </c>
      <c r="AG27" s="57">
        <f>AG21*[1]산업중심형!$Y50</f>
        <v>1.2820915686305992E-3</v>
      </c>
      <c r="AH27" s="57">
        <f>AH21*[1]산업중심형!$Y50</f>
        <v>3.8462747058917978E-4</v>
      </c>
      <c r="AI27" s="57">
        <f>AI21*[1]산업중심형!$Y50</f>
        <v>3.8462747058917978E-4</v>
      </c>
      <c r="AJ27" s="281">
        <f>SUM(AC27:AI27)</f>
        <v>0.25667473203984598</v>
      </c>
    </row>
    <row r="28" spans="1:41">
      <c r="A28" s="937" t="s">
        <v>91</v>
      </c>
      <c r="B28" s="268">
        <f>SUM(B23:B27)</f>
        <v>6645606.8794766506</v>
      </c>
      <c r="C28" s="268">
        <f>SUM(C23:C27)</f>
        <v>14250676.404202437</v>
      </c>
      <c r="D28" s="268">
        <f>SUM(D23:D27)</f>
        <v>2346413.8331044964</v>
      </c>
      <c r="E28" s="268">
        <f>SUM(E23:E27)</f>
        <v>6078428.1774549223</v>
      </c>
      <c r="F28" s="268">
        <f>SUM(F23:F27)</f>
        <v>1339394.3794509002</v>
      </c>
      <c r="G28" s="268">
        <f>SUM(G23:G27)</f>
        <v>131510.3787126168</v>
      </c>
      <c r="H28" s="268">
        <f>SUM(H23:H27)</f>
        <v>131510.3787126168</v>
      </c>
      <c r="I28" s="268">
        <f>SUM(I23:I27)</f>
        <v>30923540.431114644</v>
      </c>
      <c r="N28" s="937" t="s">
        <v>91</v>
      </c>
      <c r="O28" s="86">
        <f>SUM(O23:O27)</f>
        <v>6226933.6460696226</v>
      </c>
      <c r="P28" s="86">
        <f>SUM(P23:P27)</f>
        <v>13352883.790737685</v>
      </c>
      <c r="Q28" s="86">
        <f>SUM(Q23:Q27)</f>
        <v>2198589.7616189132</v>
      </c>
      <c r="R28" s="86">
        <f>SUM(R23:R27)</f>
        <v>5695487.2022752622</v>
      </c>
      <c r="S28" s="86">
        <f>SUM(S23:S27)</f>
        <v>1255012.5335454936</v>
      </c>
      <c r="T28" s="86">
        <f>SUM(T23:T27)</f>
        <v>123225.22485372194</v>
      </c>
      <c r="U28" s="86">
        <f>SUM(U23:U27)</f>
        <v>123225.22485372194</v>
      </c>
      <c r="V28" s="86">
        <f>SUM(V23:V27)</f>
        <v>28975357.383954421</v>
      </c>
      <c r="W28" s="50"/>
      <c r="X28" s="50"/>
      <c r="Y28" s="50"/>
      <c r="Z28" s="50"/>
      <c r="AB28" s="30" t="s">
        <v>103</v>
      </c>
      <c r="AC28" s="57">
        <f>AC22*[1]산업중심형!$Y51</f>
        <v>0</v>
      </c>
      <c r="AD28" s="57">
        <f>AD22*[1]산업중심형!$Y51</f>
        <v>0.26273160863252587</v>
      </c>
      <c r="AE28" s="57">
        <f>AE22*[1]산업중심형!$Y51</f>
        <v>4.9991215173207882E-3</v>
      </c>
      <c r="AF28" s="57">
        <f>AF22*[1]산업중심형!$Y51</f>
        <v>8.0541402223501604E-3</v>
      </c>
      <c r="AG28" s="57">
        <f>AG22*[1]산업중심형!$Y51</f>
        <v>1.9441028122914178E-3</v>
      </c>
      <c r="AH28" s="57">
        <f>AH22*[1]산업중심형!$Y51</f>
        <v>1.3886448659224414E-4</v>
      </c>
      <c r="AI28" s="57">
        <f>AI22*[1]산업중심형!$Y51</f>
        <v>1.3886448659224414E-4</v>
      </c>
      <c r="AJ28" s="281">
        <f>SUM(AC28:AI28)</f>
        <v>0.2780067021576727</v>
      </c>
    </row>
    <row r="29" spans="1:41">
      <c r="T29" s="82"/>
      <c r="U29" s="82"/>
      <c r="V29" s="82"/>
      <c r="W29" s="82"/>
      <c r="X29" s="82"/>
      <c r="Y29" s="82"/>
      <c r="Z29" s="82"/>
      <c r="AB29" s="30" t="s">
        <v>104</v>
      </c>
      <c r="AC29" s="57">
        <f>AC23*[1]산업중심형!$Y52</f>
        <v>2.742020448997161E-3</v>
      </c>
      <c r="AD29" s="57">
        <f>AD23*[1]산업중심형!$Y52</f>
        <v>0.19550605801349757</v>
      </c>
      <c r="AE29" s="57">
        <f>AE23*[1]산업중심형!$Y52</f>
        <v>1.7000526783782399E-2</v>
      </c>
      <c r="AF29" s="57">
        <f>AF23*[1]산업중심형!$Y52</f>
        <v>4.1130306734957413E-2</v>
      </c>
      <c r="AG29" s="57">
        <f>AG23*[1]산업중심형!$Y52</f>
        <v>1.6177920649083251E-2</v>
      </c>
      <c r="AH29" s="57">
        <f>AH23*[1]산업중심형!$Y52</f>
        <v>6.8550511224929026E-4</v>
      </c>
      <c r="AI29" s="57">
        <f>AI23*[1]산업중심형!$Y52</f>
        <v>6.8550511224929026E-4</v>
      </c>
      <c r="AJ29" s="281">
        <f>SUM(AC29:AI29)</f>
        <v>0.27392784285481636</v>
      </c>
    </row>
    <row r="30" spans="1:41">
      <c r="I30" s="30" t="s">
        <v>161</v>
      </c>
      <c r="N30" s="937" t="s">
        <v>2373</v>
      </c>
      <c r="O30" s="30" t="s">
        <v>2372</v>
      </c>
      <c r="P30" s="30" t="s">
        <v>1215</v>
      </c>
      <c r="Q30" s="30" t="s">
        <v>114</v>
      </c>
      <c r="S30" s="72" t="s">
        <v>2371</v>
      </c>
      <c r="T30" s="82"/>
      <c r="U30" s="82"/>
      <c r="V30" s="82"/>
      <c r="W30" s="82"/>
      <c r="X30" s="82"/>
      <c r="Y30" s="82"/>
      <c r="Z30" s="82"/>
      <c r="AB30" s="30" t="s">
        <v>106</v>
      </c>
      <c r="AC30" s="57">
        <f>AC24*[1]산업중심형!$Y53</f>
        <v>1.7993284080196525E-2</v>
      </c>
      <c r="AD30" s="57">
        <f>AD24*[1]산업중심형!$Y53</f>
        <v>1.1849235857690394E-2</v>
      </c>
      <c r="AE30" s="57">
        <f>AE24*[1]산업중심형!$Y53</f>
        <v>4.8274664605405309E-3</v>
      </c>
      <c r="AF30" s="57">
        <f>AF24*[1]산업중심형!$Y53</f>
        <v>9.1185477587987802E-3</v>
      </c>
      <c r="AG30" s="57">
        <f>AG24*[1]산업중심형!$Y53</f>
        <v>2.4381143740103691E-4</v>
      </c>
      <c r="AH30" s="57">
        <f>AH24*[1]산업중심형!$Y53</f>
        <v>2.1211595053890211E-3</v>
      </c>
      <c r="AI30" s="57">
        <f>AI24*[1]산업중심형!$Y53</f>
        <v>2.1211595053890211E-3</v>
      </c>
      <c r="AJ30" s="281">
        <f>SUM(AC30:AI30)</f>
        <v>4.8274664605405304E-2</v>
      </c>
    </row>
    <row r="31" spans="1:41">
      <c r="A31" s="50" t="s">
        <v>2324</v>
      </c>
      <c r="B31" s="82">
        <f>B23/1000</f>
        <v>6447.6948969688146</v>
      </c>
      <c r="C31" s="82">
        <f>C23/1000</f>
        <v>106.23578410721748</v>
      </c>
      <c r="D31" s="82">
        <f>D23/1000</f>
        <v>621.07073785757916</v>
      </c>
      <c r="E31" s="82">
        <f>E23/1000</f>
        <v>939.77809017923175</v>
      </c>
      <c r="F31" s="82">
        <f>F23/1000</f>
        <v>40.859916964314415</v>
      </c>
      <c r="G31" s="82">
        <f>G23/1000</f>
        <v>12.257975089294327</v>
      </c>
      <c r="H31" s="82">
        <f>H23/1000</f>
        <v>12.257975089294327</v>
      </c>
      <c r="I31" s="82">
        <f>I23/1000</f>
        <v>8180.1553762557451</v>
      </c>
      <c r="N31" s="937" t="s">
        <v>2369</v>
      </c>
      <c r="O31" s="30">
        <v>0.7</v>
      </c>
      <c r="T31" s="82"/>
      <c r="U31" s="82"/>
      <c r="V31" s="82"/>
      <c r="W31" s="82"/>
      <c r="X31" s="82"/>
      <c r="Y31" s="82"/>
      <c r="Z31" s="82"/>
      <c r="AB31" s="30" t="s">
        <v>362</v>
      </c>
      <c r="AC31" s="57">
        <f>AC25*[1]산업중심형!$Y54</f>
        <v>0</v>
      </c>
      <c r="AD31" s="57">
        <f>AD25*[1]산업중심형!$Y54</f>
        <v>1.6017976849502823E-3</v>
      </c>
      <c r="AE31" s="57">
        <f>AE25*[1]산업중심형!$Y54</f>
        <v>2.3957001105118534E-2</v>
      </c>
      <c r="AF31" s="57">
        <f>AF25*[1]산업중심형!$Y54</f>
        <v>0.10432901899258286</v>
      </c>
      <c r="AG31" s="57">
        <f>AG25*[1]산업중심형!$Y54</f>
        <v>6.2912587760059783E-3</v>
      </c>
      <c r="AH31" s="57">
        <f>AH25*[1]산업중심형!$Y54</f>
        <v>3.3546520754053756E-3</v>
      </c>
      <c r="AI31" s="57">
        <f>AI25*[1]산업중심형!$Y54</f>
        <v>3.3546520754053756E-3</v>
      </c>
      <c r="AJ31" s="281">
        <f>SUM(AC31:AI31)</f>
        <v>0.14288838070946838</v>
      </c>
    </row>
    <row r="32" spans="1:41">
      <c r="A32" s="50" t="s">
        <v>2322</v>
      </c>
      <c r="B32" s="82">
        <f>B24/1000</f>
        <v>0</v>
      </c>
      <c r="C32" s="82">
        <f>C24/1000</f>
        <v>0</v>
      </c>
      <c r="D32" s="82">
        <f>D24/1000</f>
        <v>0</v>
      </c>
      <c r="E32" s="82">
        <f>E24/1000</f>
        <v>0</v>
      </c>
      <c r="F32" s="82">
        <f>F24/1000</f>
        <v>0</v>
      </c>
      <c r="G32" s="82">
        <f>G24/1000</f>
        <v>0</v>
      </c>
      <c r="H32" s="82">
        <f>H24/1000</f>
        <v>0</v>
      </c>
      <c r="I32" s="82">
        <f>I24/1000</f>
        <v>0</v>
      </c>
      <c r="N32" s="937" t="s">
        <v>2351</v>
      </c>
      <c r="P32" s="30">
        <f>52500*V46/1000</f>
        <v>4.7187000000000001</v>
      </c>
      <c r="U32" s="82"/>
      <c r="V32" s="82"/>
      <c r="W32" s="82"/>
      <c r="X32" s="82"/>
      <c r="Y32" s="82"/>
      <c r="Z32" s="82"/>
    </row>
    <row r="33" spans="1:42">
      <c r="A33" s="50" t="s">
        <v>2321</v>
      </c>
      <c r="B33" s="82">
        <f>B25/1000</f>
        <v>197.91198250783648</v>
      </c>
      <c r="C33" s="82">
        <f>C25/1000</f>
        <v>14111.12435280874</v>
      </c>
      <c r="D33" s="82">
        <f>D25/1000</f>
        <v>1227.054291548586</v>
      </c>
      <c r="E33" s="82">
        <f>E25/1000</f>
        <v>2968.6797376175468</v>
      </c>
      <c r="F33" s="82">
        <f>F25/1000</f>
        <v>1167.6806967962355</v>
      </c>
      <c r="G33" s="82">
        <f>G25/1000</f>
        <v>49.477995626959121</v>
      </c>
      <c r="H33" s="82">
        <f>H25/1000</f>
        <v>49.477995626959121</v>
      </c>
      <c r="I33" s="82">
        <f>I25/1000</f>
        <v>19771.407052532864</v>
      </c>
      <c r="N33" s="937" t="s">
        <v>2368</v>
      </c>
      <c r="T33" s="82"/>
      <c r="U33" s="82"/>
      <c r="V33" s="82"/>
      <c r="W33" s="82"/>
      <c r="X33" s="82"/>
      <c r="Y33" s="82"/>
      <c r="Z33" s="82"/>
    </row>
    <row r="34" spans="1:42">
      <c r="A34" s="50" t="s">
        <v>2320</v>
      </c>
      <c r="B34" s="82">
        <f>B26/1000</f>
        <v>0</v>
      </c>
      <c r="C34" s="82">
        <f>C26/1000</f>
        <v>0</v>
      </c>
      <c r="D34" s="82">
        <f>D26/1000</f>
        <v>0</v>
      </c>
      <c r="E34" s="82">
        <f>E26/1000</f>
        <v>0</v>
      </c>
      <c r="F34" s="82">
        <f>F26/1000</f>
        <v>0</v>
      </c>
      <c r="G34" s="82">
        <f>G26/1000</f>
        <v>0</v>
      </c>
      <c r="H34" s="82">
        <f>H26/1000</f>
        <v>0</v>
      </c>
      <c r="I34" s="82">
        <f>I26/1000</f>
        <v>0</v>
      </c>
      <c r="T34" s="86"/>
      <c r="U34" s="86"/>
      <c r="V34" s="86"/>
      <c r="W34" s="86"/>
      <c r="X34" s="86"/>
      <c r="Y34" s="86"/>
      <c r="Z34" s="86"/>
    </row>
    <row r="35" spans="1:42">
      <c r="A35" s="50" t="s">
        <v>220</v>
      </c>
      <c r="B35" s="82">
        <f>B27/1000</f>
        <v>0</v>
      </c>
      <c r="C35" s="82">
        <f>C27/1000</f>
        <v>33.31626728648029</v>
      </c>
      <c r="D35" s="82">
        <f>D27/1000</f>
        <v>498.28880369833115</v>
      </c>
      <c r="E35" s="82">
        <f>E27/1000</f>
        <v>2169.9703496581433</v>
      </c>
      <c r="F35" s="82">
        <f>F27/1000</f>
        <v>130.85376569035043</v>
      </c>
      <c r="G35" s="82">
        <f>G27/1000</f>
        <v>69.774407996363351</v>
      </c>
      <c r="H35" s="82">
        <f>H27/1000</f>
        <v>69.774407996363351</v>
      </c>
      <c r="I35" s="82">
        <f>I27/1000</f>
        <v>2971.9780023260323</v>
      </c>
      <c r="O35" s="30" t="s">
        <v>1213</v>
      </c>
      <c r="S35" s="30" t="s">
        <v>2370</v>
      </c>
      <c r="T35" s="30">
        <v>6690</v>
      </c>
      <c r="U35" s="30">
        <f>T35/860</f>
        <v>7.7790697674418601</v>
      </c>
      <c r="V35" s="30" t="s">
        <v>532</v>
      </c>
    </row>
    <row r="36" spans="1:42">
      <c r="A36" s="50" t="s">
        <v>91</v>
      </c>
      <c r="B36" s="82">
        <f>B28/1000</f>
        <v>6645.6068794766506</v>
      </c>
      <c r="C36" s="82">
        <f>C28/1000</f>
        <v>14250.676404202437</v>
      </c>
      <c r="D36" s="82">
        <f>D28/1000</f>
        <v>2346.4138331044965</v>
      </c>
      <c r="E36" s="82">
        <f>E28/1000</f>
        <v>6078.4281774549227</v>
      </c>
      <c r="F36" s="82">
        <f>F28/1000</f>
        <v>1339.3943794509003</v>
      </c>
      <c r="G36" s="82">
        <f>G28/1000</f>
        <v>131.51037871261681</v>
      </c>
      <c r="H36" s="82">
        <f>H28/1000</f>
        <v>131.51037871261681</v>
      </c>
      <c r="I36" s="82">
        <f>I28/1000</f>
        <v>30923.540431114645</v>
      </c>
      <c r="N36" s="937" t="s">
        <v>2369</v>
      </c>
      <c r="O36" s="178">
        <f>O31*U35</f>
        <v>5.445348837209302</v>
      </c>
      <c r="P36" s="72"/>
      <c r="Q36" s="72"/>
      <c r="S36" s="30" t="s">
        <v>96</v>
      </c>
      <c r="U36" s="30">
        <v>33.299999999999997</v>
      </c>
      <c r="V36" s="30" t="s">
        <v>532</v>
      </c>
    </row>
    <row r="37" spans="1:42">
      <c r="N37" s="937" t="s">
        <v>2351</v>
      </c>
      <c r="O37" s="72"/>
      <c r="P37" s="178">
        <f>P32*33.3</f>
        <v>157.13271</v>
      </c>
      <c r="Q37" s="72"/>
    </row>
    <row r="38" spans="1:42">
      <c r="A38" s="50" t="s">
        <v>1201</v>
      </c>
      <c r="N38" s="937" t="s">
        <v>2368</v>
      </c>
      <c r="O38" s="72"/>
      <c r="P38" s="72"/>
      <c r="Q38" s="72">
        <v>0.5</v>
      </c>
    </row>
    <row r="39" spans="1:42">
      <c r="A39" s="30" t="s">
        <v>2367</v>
      </c>
      <c r="C39" s="942">
        <f>I40*1000*C41/860*C42/1000</f>
        <v>202736.02866279075</v>
      </c>
      <c r="D39" s="30" t="s">
        <v>2080</v>
      </c>
      <c r="F39" s="30" t="s">
        <v>2366</v>
      </c>
      <c r="N39" s="944" t="s">
        <v>2365</v>
      </c>
      <c r="S39" s="30" t="s">
        <v>2364</v>
      </c>
      <c r="V39" s="30" t="s">
        <v>2363</v>
      </c>
    </row>
    <row r="40" spans="1:42">
      <c r="A40" s="82"/>
      <c r="F40" s="30" t="s">
        <v>648</v>
      </c>
      <c r="G40" s="82">
        <v>280.60000000000002</v>
      </c>
      <c r="H40" s="30" t="s">
        <v>700</v>
      </c>
      <c r="I40" s="82">
        <f>G40*365</f>
        <v>102419.00000000001</v>
      </c>
      <c r="J40" s="30" t="s">
        <v>630</v>
      </c>
      <c r="S40" s="30" t="s">
        <v>2362</v>
      </c>
      <c r="V40" s="30" t="s">
        <v>2361</v>
      </c>
    </row>
    <row r="41" spans="1:42">
      <c r="A41" s="30" t="s">
        <v>2360</v>
      </c>
      <c r="C41" s="30">
        <v>3404.7</v>
      </c>
      <c r="D41" s="30" t="s">
        <v>2359</v>
      </c>
      <c r="F41" s="30" t="s">
        <v>2352</v>
      </c>
      <c r="G41" s="82">
        <v>194000</v>
      </c>
      <c r="H41" s="30" t="s">
        <v>589</v>
      </c>
      <c r="I41" s="82">
        <f>G41*365</f>
        <v>70810000</v>
      </c>
      <c r="J41" s="30" t="s">
        <v>590</v>
      </c>
      <c r="S41" s="30" t="s">
        <v>2358</v>
      </c>
      <c r="V41" s="30">
        <v>525</v>
      </c>
    </row>
    <row r="42" spans="1:42">
      <c r="A42" s="30" t="s">
        <v>2357</v>
      </c>
      <c r="C42" s="943">
        <v>0.5</v>
      </c>
      <c r="S42" s="30">
        <f>0.7*1000*26</f>
        <v>18200</v>
      </c>
      <c r="T42" s="30" t="s">
        <v>2345</v>
      </c>
    </row>
    <row r="43" spans="1:42">
      <c r="C43" s="30">
        <v>7019897.5569767449</v>
      </c>
      <c r="D43" s="30" t="s">
        <v>2332</v>
      </c>
    </row>
    <row r="44" spans="1:42">
      <c r="C44" s="30">
        <v>8107.9674046369237</v>
      </c>
      <c r="D44" s="30" t="s">
        <v>2356</v>
      </c>
      <c r="S44" s="30" t="s">
        <v>2355</v>
      </c>
    </row>
    <row r="45" spans="1:42">
      <c r="S45" s="30" t="s">
        <v>2354</v>
      </c>
      <c r="V45" s="30" t="s">
        <v>2353</v>
      </c>
    </row>
    <row r="46" spans="1:42">
      <c r="A46" s="30" t="s">
        <v>2352</v>
      </c>
      <c r="N46" s="30" t="s">
        <v>2351</v>
      </c>
      <c r="O46" s="87">
        <v>0.3</v>
      </c>
      <c r="S46" s="30" t="s">
        <v>2350</v>
      </c>
      <c r="V46" s="30">
        <v>8.9880000000000002E-2</v>
      </c>
      <c r="W46" s="82" t="s">
        <v>526</v>
      </c>
      <c r="AC46" s="30" t="s">
        <v>2349</v>
      </c>
      <c r="AJ46" s="30" t="s">
        <v>2348</v>
      </c>
      <c r="AK46" s="30" t="s">
        <v>74</v>
      </c>
      <c r="AL46" s="30" t="s">
        <v>75</v>
      </c>
      <c r="AM46" s="30" t="s">
        <v>69</v>
      </c>
    </row>
    <row r="47" spans="1:42">
      <c r="A47" s="30" t="s">
        <v>2347</v>
      </c>
      <c r="B47" s="30">
        <v>5000</v>
      </c>
      <c r="C47" s="30" t="s">
        <v>529</v>
      </c>
      <c r="N47" s="30" t="s">
        <v>2346</v>
      </c>
      <c r="O47" s="87">
        <v>0.7</v>
      </c>
      <c r="S47" s="82">
        <f>52500*0.08988*141.8</f>
        <v>669111.66</v>
      </c>
      <c r="T47" s="30" t="s">
        <v>2345</v>
      </c>
      <c r="V47" s="30">
        <f>52500*V46</f>
        <v>4718.7</v>
      </c>
      <c r="W47" s="30" t="s">
        <v>535</v>
      </c>
      <c r="AB47" s="30" t="s">
        <v>2344</v>
      </c>
      <c r="AC47" s="30" t="s">
        <v>2319</v>
      </c>
      <c r="AD47" s="30" t="s">
        <v>2318</v>
      </c>
      <c r="AE47" s="30" t="s">
        <v>2317</v>
      </c>
      <c r="AF47" s="30" t="s">
        <v>2316</v>
      </c>
      <c r="AG47" s="30" t="s">
        <v>2315</v>
      </c>
      <c r="AJ47" s="30" t="s">
        <v>70</v>
      </c>
      <c r="AK47" s="82">
        <v>167.84415999999999</v>
      </c>
      <c r="AL47" s="82">
        <v>88.283330000000007</v>
      </c>
      <c r="AM47" s="82">
        <v>256.12748999999997</v>
      </c>
      <c r="AO47" s="57">
        <f>AK47/$AM47</f>
        <v>0.65531489806111798</v>
      </c>
      <c r="AP47" s="57">
        <f>AL47/$AM47</f>
        <v>0.34468510193888213</v>
      </c>
    </row>
    <row r="48" spans="1:42">
      <c r="B48" s="87">
        <v>0.6</v>
      </c>
      <c r="D48" s="30" t="s">
        <v>2343</v>
      </c>
      <c r="F48" s="30" t="s">
        <v>2342</v>
      </c>
      <c r="L48" s="30" t="s">
        <v>2341</v>
      </c>
      <c r="AB48" s="30" t="s">
        <v>2334</v>
      </c>
      <c r="AC48" s="30">
        <v>3.4000000000000002E-2</v>
      </c>
      <c r="AD48" s="30">
        <v>3.4000000000000002E-2</v>
      </c>
      <c r="AE48" s="30">
        <v>0.214</v>
      </c>
      <c r="AF48" s="30">
        <v>0.214</v>
      </c>
      <c r="AG48" s="30">
        <v>0.24</v>
      </c>
      <c r="AJ48" s="30" t="s">
        <v>48</v>
      </c>
      <c r="AK48" s="82">
        <v>765.09118000000001</v>
      </c>
      <c r="AL48" s="82">
        <v>41.693550000000002</v>
      </c>
      <c r="AM48" s="82">
        <v>806.78472999999997</v>
      </c>
      <c r="AO48" s="57">
        <f>AK48/$AM48</f>
        <v>0.94832134465410622</v>
      </c>
      <c r="AP48" s="57">
        <f>AL48/$AM48</f>
        <v>5.1678655345893824E-2</v>
      </c>
    </row>
    <row r="49" spans="1:41">
      <c r="A49" s="30" t="s">
        <v>2340</v>
      </c>
      <c r="B49" s="942">
        <f>I41*B47*B48/860/1000</f>
        <v>247011.62790697673</v>
      </c>
      <c r="C49" s="30" t="s">
        <v>2080</v>
      </c>
      <c r="M49" s="30" t="s">
        <v>2339</v>
      </c>
      <c r="N49" s="236"/>
      <c r="O49" s="937" t="s">
        <v>79</v>
      </c>
      <c r="P49" s="937" t="s">
        <v>80</v>
      </c>
      <c r="Q49" s="937" t="s">
        <v>560</v>
      </c>
      <c r="R49" s="937" t="s">
        <v>51</v>
      </c>
      <c r="S49" s="937" t="s">
        <v>78</v>
      </c>
      <c r="T49" s="937" t="s">
        <v>7</v>
      </c>
      <c r="U49" s="937" t="s">
        <v>1044</v>
      </c>
      <c r="V49" s="937" t="s">
        <v>91</v>
      </c>
      <c r="AB49" s="30" t="s">
        <v>2333</v>
      </c>
      <c r="AC49" s="30">
        <v>0.96599999999999997</v>
      </c>
      <c r="AD49" s="30">
        <v>0.96599999999999997</v>
      </c>
      <c r="AE49" s="30">
        <v>0.78600000000000003</v>
      </c>
      <c r="AF49" s="30">
        <v>0.78600000000000003</v>
      </c>
      <c r="AG49" s="30">
        <v>0.76</v>
      </c>
      <c r="AJ49" s="30" t="s">
        <v>71</v>
      </c>
      <c r="AK49" s="82">
        <v>0.23333527004472929</v>
      </c>
      <c r="AL49" s="82">
        <v>87.015659999999997</v>
      </c>
      <c r="AM49" s="82">
        <v>87.24899527004473</v>
      </c>
    </row>
    <row r="50" spans="1:41">
      <c r="N50" s="937" t="s">
        <v>2324</v>
      </c>
      <c r="O50" s="263">
        <f>O23*$AP$47</f>
        <v>2082411.6373440584</v>
      </c>
      <c r="P50" s="86">
        <f>P23</f>
        <v>99542.929708462776</v>
      </c>
      <c r="Q50" s="86">
        <f>Q23</f>
        <v>581943.28137255169</v>
      </c>
      <c r="R50" s="263">
        <f>$O$23*$O$47*$AO$47*($Q$38/$O$36)+$R$23</f>
        <v>1135041.9878192795</v>
      </c>
      <c r="S50" s="86">
        <f>S23</f>
        <v>38285.742195562605</v>
      </c>
      <c r="T50" s="263">
        <f>$O$23*$O$46*$AO$47*($P$37/$O$36)/33.3+T23</f>
        <v>1040714.7502565581</v>
      </c>
      <c r="U50" s="86">
        <f>U23</f>
        <v>11485.722658668785</v>
      </c>
      <c r="V50" s="86">
        <f>SUM(O50:U50)</f>
        <v>4989426.0513551421</v>
      </c>
      <c r="X50" s="669" t="s">
        <v>24</v>
      </c>
      <c r="Y50" s="669">
        <v>0.65</v>
      </c>
      <c r="AJ50" s="30" t="s">
        <v>67</v>
      </c>
      <c r="AK50" s="82">
        <v>0</v>
      </c>
      <c r="AL50" s="82">
        <v>274.43311</v>
      </c>
      <c r="AM50" s="82">
        <v>274.43311</v>
      </c>
    </row>
    <row r="51" spans="1:41">
      <c r="G51" s="82"/>
      <c r="N51" s="937" t="s">
        <v>2322</v>
      </c>
      <c r="O51" s="86">
        <f>O24</f>
        <v>0</v>
      </c>
      <c r="P51" s="86">
        <f>P24</f>
        <v>0</v>
      </c>
      <c r="Q51" s="86">
        <f>Q24</f>
        <v>0</v>
      </c>
      <c r="R51" s="86">
        <f>R24</f>
        <v>0</v>
      </c>
      <c r="S51" s="86">
        <f>S24</f>
        <v>0</v>
      </c>
      <c r="T51" s="86">
        <f>T24</f>
        <v>0</v>
      </c>
      <c r="U51" s="86">
        <f>U24</f>
        <v>0</v>
      </c>
      <c r="V51" s="86">
        <f>SUM(O51:U51)</f>
        <v>0</v>
      </c>
      <c r="X51" s="669" t="s">
        <v>2273</v>
      </c>
      <c r="Y51" s="669">
        <v>0.8</v>
      </c>
      <c r="AB51" s="30" t="s">
        <v>2298</v>
      </c>
      <c r="AC51" s="30" t="s">
        <v>2319</v>
      </c>
      <c r="AD51" s="30" t="s">
        <v>2318</v>
      </c>
      <c r="AE51" s="30" t="s">
        <v>2317</v>
      </c>
      <c r="AF51" s="30" t="s">
        <v>2316</v>
      </c>
      <c r="AG51" s="30" t="s">
        <v>2315</v>
      </c>
      <c r="AJ51" s="30" t="s">
        <v>72</v>
      </c>
      <c r="AK51" s="82">
        <v>0</v>
      </c>
      <c r="AL51" s="82">
        <v>33.726999999999997</v>
      </c>
      <c r="AM51" s="82">
        <v>33.726999999999997</v>
      </c>
    </row>
    <row r="52" spans="1:41">
      <c r="A52" s="30" t="s">
        <v>2338</v>
      </c>
      <c r="G52" s="30" t="s">
        <v>2337</v>
      </c>
      <c r="H52" s="30" t="s">
        <v>2336</v>
      </c>
      <c r="M52" s="30" t="s">
        <v>2335</v>
      </c>
      <c r="N52" s="937" t="s">
        <v>2321</v>
      </c>
      <c r="O52" s="86">
        <f>O25</f>
        <v>185443.5276098428</v>
      </c>
      <c r="P52" s="263">
        <f>$P$25*$AO$48*(1-$AO$56-$AO$57)</f>
        <v>2256987.951778349</v>
      </c>
      <c r="Q52" s="86">
        <f>Q25</f>
        <v>1149749.8711810252</v>
      </c>
      <c r="R52" s="86">
        <f>R25</f>
        <v>2781652.9141476415</v>
      </c>
      <c r="S52" s="86">
        <f>S25</f>
        <v>1094116.8128980726</v>
      </c>
      <c r="T52" s="939">
        <f>T25+$P$25*$AO$48*$AO$58</f>
        <v>2554125.2727672937</v>
      </c>
      <c r="U52" s="939">
        <f>U25+$P$25*$AO$48*$AO$59</f>
        <v>4058783.9072861937</v>
      </c>
      <c r="V52" s="86">
        <f>SUM(O52:U52)</f>
        <v>14080860.257668417</v>
      </c>
      <c r="X52" s="669" t="s">
        <v>2274</v>
      </c>
      <c r="Y52" s="669">
        <v>0.65</v>
      </c>
      <c r="AB52" s="30" t="s">
        <v>2334</v>
      </c>
      <c r="AC52" s="30">
        <v>2.9092999225006211</v>
      </c>
      <c r="AD52" s="30">
        <v>0.60560937162257822</v>
      </c>
      <c r="AE52" s="30">
        <v>21.749549024466226</v>
      </c>
      <c r="AF52" s="30">
        <v>20.105253221929264</v>
      </c>
      <c r="AG52" s="30">
        <v>12.070276749294294</v>
      </c>
      <c r="AH52" s="30">
        <v>57.439988289812987</v>
      </c>
      <c r="AJ52" s="30" t="s">
        <v>73</v>
      </c>
      <c r="AK52" s="82">
        <v>6.2505756834852193E-3</v>
      </c>
      <c r="AL52" s="82">
        <v>37.495119999999993</v>
      </c>
      <c r="AM52" s="82">
        <v>37.501370575683481</v>
      </c>
    </row>
    <row r="53" spans="1:41">
      <c r="A53" s="30" t="s">
        <v>2322</v>
      </c>
      <c r="B53" s="82">
        <v>7602948.8372093011</v>
      </c>
      <c r="C53" s="82">
        <v>1164557.157451788</v>
      </c>
      <c r="G53" s="83">
        <f>AF5</f>
        <v>22.177773000000002</v>
      </c>
      <c r="N53" s="937" t="s">
        <v>2320</v>
      </c>
      <c r="O53" s="86">
        <f>O26</f>
        <v>0</v>
      </c>
      <c r="P53" s="86">
        <f>P26</f>
        <v>0</v>
      </c>
      <c r="Q53" s="86">
        <f>Q26</f>
        <v>0</v>
      </c>
      <c r="R53" s="86">
        <f>R26</f>
        <v>0</v>
      </c>
      <c r="S53" s="86">
        <f>S26</f>
        <v>0</v>
      </c>
      <c r="T53" s="86">
        <f>T26</f>
        <v>0</v>
      </c>
      <c r="U53" s="86">
        <f>U26</f>
        <v>0</v>
      </c>
      <c r="V53" s="86">
        <f>SUM(O53:U53)</f>
        <v>0</v>
      </c>
      <c r="X53" s="669" t="s">
        <v>2275</v>
      </c>
      <c r="Y53" s="669">
        <v>1</v>
      </c>
      <c r="AB53" s="30" t="s">
        <v>2333</v>
      </c>
      <c r="AC53" s="30">
        <v>82.658344856929403</v>
      </c>
      <c r="AD53" s="30">
        <v>17.206430970217959</v>
      </c>
      <c r="AE53" s="30">
        <v>79.883857631918019</v>
      </c>
      <c r="AF53" s="30">
        <v>73.844528188955152</v>
      </c>
      <c r="AG53" s="30">
        <v>38.222543039431933</v>
      </c>
      <c r="AH53" s="30">
        <v>291.81570468745247</v>
      </c>
      <c r="AJ53" s="30" t="s">
        <v>66</v>
      </c>
      <c r="AK53" s="82">
        <v>933.17492584572813</v>
      </c>
      <c r="AL53" s="82">
        <v>562.64777000000004</v>
      </c>
      <c r="AM53" s="82">
        <v>1495.822695845728</v>
      </c>
    </row>
    <row r="54" spans="1:41">
      <c r="A54" s="30" t="s">
        <v>2321</v>
      </c>
      <c r="B54" s="82">
        <v>25855369.767441858</v>
      </c>
      <c r="C54" s="82">
        <v>3960312.8425482116</v>
      </c>
      <c r="G54" s="83">
        <f>AF6</f>
        <v>191.331627</v>
      </c>
      <c r="N54" s="937" t="s">
        <v>220</v>
      </c>
      <c r="O54" s="86">
        <f>O27</f>
        <v>0</v>
      </c>
      <c r="P54" s="86">
        <f>P27</f>
        <v>31217.342447432031</v>
      </c>
      <c r="Q54" s="86">
        <f>Q27</f>
        <v>466896.60906533635</v>
      </c>
      <c r="R54" s="86">
        <f>R27</f>
        <v>2033262.2176296804</v>
      </c>
      <c r="S54" s="86">
        <f>S27</f>
        <v>122609.97845185836</v>
      </c>
      <c r="T54" s="86">
        <f>T27</f>
        <v>65378.620292592466</v>
      </c>
      <c r="U54" s="86">
        <f>U27</f>
        <v>65378.620292592466</v>
      </c>
      <c r="V54" s="86">
        <f>SUM(O54:U54)</f>
        <v>2784743.3881794917</v>
      </c>
      <c r="X54" s="669" t="s">
        <v>2276</v>
      </c>
      <c r="Y54" s="669">
        <v>3</v>
      </c>
      <c r="AC54" s="30">
        <v>85.567644779430026</v>
      </c>
      <c r="AD54" s="30">
        <v>17.812040341840536</v>
      </c>
      <c r="AE54" s="30">
        <v>101.63340665638424</v>
      </c>
      <c r="AF54" s="30">
        <v>93.949781410884412</v>
      </c>
      <c r="AG54" s="30">
        <v>50.292819788726227</v>
      </c>
      <c r="AH54" s="30">
        <v>349.25569297726543</v>
      </c>
      <c r="AK54" s="57">
        <v>0.62385396908162127</v>
      </c>
      <c r="AL54" s="57">
        <v>0.37614603091837884</v>
      </c>
    </row>
    <row r="55" spans="1:41" ht="17.25" thickBot="1">
      <c r="A55" s="30" t="s">
        <v>68</v>
      </c>
      <c r="B55" s="82">
        <v>33458318.604651161</v>
      </c>
      <c r="C55" s="82">
        <v>3416579.9999999995</v>
      </c>
      <c r="D55" s="30" t="s">
        <v>2332</v>
      </c>
      <c r="E55" s="82">
        <v>5124870</v>
      </c>
      <c r="N55" s="937" t="s">
        <v>91</v>
      </c>
      <c r="O55" s="86">
        <f>SUM(O50:O54)</f>
        <v>2267855.164953901</v>
      </c>
      <c r="P55" s="86">
        <f>SUM(P50:P54)</f>
        <v>2387748.2239342439</v>
      </c>
      <c r="Q55" s="86">
        <f>SUM(Q50:Q54)</f>
        <v>2198589.7616189132</v>
      </c>
      <c r="R55" s="86">
        <f>SUM(R50:R54)</f>
        <v>5949957.1195966015</v>
      </c>
      <c r="S55" s="86">
        <f>SUM(S50:S54)</f>
        <v>1255012.5335454936</v>
      </c>
      <c r="T55" s="86">
        <f>SUM(T50:T54)</f>
        <v>3660218.643316444</v>
      </c>
      <c r="U55" s="86">
        <f>SUM(U50:U54)</f>
        <v>4135648.2502374547</v>
      </c>
      <c r="V55" s="86">
        <f>SUM(O55:U55)</f>
        <v>21855029.697203051</v>
      </c>
      <c r="X55" s="669" t="s">
        <v>47</v>
      </c>
      <c r="Y55" s="669">
        <v>0.85</v>
      </c>
      <c r="AN55" s="30" t="s">
        <v>2331</v>
      </c>
    </row>
    <row r="56" spans="1:41">
      <c r="C56" s="30" t="s">
        <v>1546</v>
      </c>
      <c r="F56" s="30" t="s">
        <v>1546</v>
      </c>
      <c r="AC56" s="30" t="s">
        <v>2330</v>
      </c>
      <c r="AN56" s="27" t="s">
        <v>2329</v>
      </c>
      <c r="AO56" s="29">
        <v>0.3</v>
      </c>
    </row>
    <row r="57" spans="1:41">
      <c r="A57" s="30">
        <v>2020</v>
      </c>
      <c r="B57" s="82">
        <f>D25/B54*C54</f>
        <v>187950.08205386673</v>
      </c>
      <c r="C57" s="938">
        <f>B57*0.6667</f>
        <v>125306.31970531294</v>
      </c>
      <c r="E57" s="30">
        <v>2050</v>
      </c>
      <c r="F57" s="941">
        <f>Q60/B54*C54</f>
        <v>0</v>
      </c>
      <c r="G57" s="30" t="s">
        <v>2328</v>
      </c>
      <c r="L57" s="30" t="s">
        <v>2327</v>
      </c>
      <c r="N57" s="236"/>
      <c r="O57" s="937" t="s">
        <v>79</v>
      </c>
      <c r="P57" s="937" t="s">
        <v>80</v>
      </c>
      <c r="Q57" s="937" t="s">
        <v>560</v>
      </c>
      <c r="R57" s="937" t="s">
        <v>51</v>
      </c>
      <c r="S57" s="937" t="s">
        <v>78</v>
      </c>
      <c r="T57" s="937" t="s">
        <v>7</v>
      </c>
      <c r="U57" s="937" t="s">
        <v>1044</v>
      </c>
      <c r="V57" s="937" t="s">
        <v>91</v>
      </c>
      <c r="AB57" s="30" t="s">
        <v>2326</v>
      </c>
      <c r="AC57" s="30" t="s">
        <v>2319</v>
      </c>
      <c r="AD57" s="30" t="s">
        <v>2318</v>
      </c>
      <c r="AE57" s="30" t="s">
        <v>2317</v>
      </c>
      <c r="AF57" s="30" t="s">
        <v>2316</v>
      </c>
      <c r="AG57" s="30" t="s">
        <v>2315</v>
      </c>
      <c r="AN57" s="33" t="s">
        <v>2325</v>
      </c>
      <c r="AO57" s="44">
        <v>0.52</v>
      </c>
    </row>
    <row r="58" spans="1:41">
      <c r="B58" s="247"/>
      <c r="C58" s="247"/>
      <c r="F58" s="88"/>
      <c r="N58" s="937" t="s">
        <v>2324</v>
      </c>
      <c r="O58" s="271">
        <v>0</v>
      </c>
      <c r="P58" s="86">
        <v>0</v>
      </c>
      <c r="Q58" s="86">
        <v>0</v>
      </c>
      <c r="R58" s="271">
        <f>R50+O50*Y50+P50*Y51+Q50*Y55</f>
        <v>3062895.6850263565</v>
      </c>
      <c r="S58" s="86">
        <f>S50</f>
        <v>38285.742195562605</v>
      </c>
      <c r="T58" s="263">
        <f>T50</f>
        <v>1040714.7502565581</v>
      </c>
      <c r="U58" s="86">
        <f>U50</f>
        <v>11485.722658668785</v>
      </c>
      <c r="V58" s="86">
        <f>SUM(O58:U58)</f>
        <v>4153381.9001371455</v>
      </c>
      <c r="AB58" s="30" t="s">
        <v>24</v>
      </c>
      <c r="AC58" s="82">
        <v>13137.817447248641</v>
      </c>
      <c r="AD58" s="82">
        <v>1294.1825527513602</v>
      </c>
      <c r="AE58" s="82">
        <v>0</v>
      </c>
      <c r="AF58" s="82">
        <v>0</v>
      </c>
      <c r="AG58" s="82">
        <v>0</v>
      </c>
      <c r="AH58" s="82">
        <v>14432</v>
      </c>
      <c r="AN58" s="33" t="s">
        <v>105</v>
      </c>
      <c r="AO58" s="44">
        <v>0.2</v>
      </c>
    </row>
    <row r="59" spans="1:41" ht="17.25" thickBot="1">
      <c r="A59" s="30" t="s">
        <v>2323</v>
      </c>
      <c r="B59" s="940">
        <v>3.2399999999999998E-2</v>
      </c>
      <c r="C59" s="247"/>
      <c r="F59" s="88"/>
      <c r="N59" s="937" t="s">
        <v>2322</v>
      </c>
      <c r="O59" s="86">
        <f>O51</f>
        <v>0</v>
      </c>
      <c r="P59" s="86">
        <f>P51</f>
        <v>0</v>
      </c>
      <c r="Q59" s="86">
        <f>Q51</f>
        <v>0</v>
      </c>
      <c r="R59" s="86">
        <f>R51</f>
        <v>0</v>
      </c>
      <c r="S59" s="86">
        <f>S51</f>
        <v>0</v>
      </c>
      <c r="T59" s="86">
        <f>T51</f>
        <v>0</v>
      </c>
      <c r="U59" s="86">
        <f>U51</f>
        <v>0</v>
      </c>
      <c r="V59" s="86">
        <f>SUM(O59:U59)</f>
        <v>0</v>
      </c>
      <c r="AB59" s="30" t="s">
        <v>48</v>
      </c>
      <c r="AC59" s="82">
        <v>0</v>
      </c>
      <c r="AD59" s="82">
        <v>0</v>
      </c>
      <c r="AE59" s="82">
        <v>38610.10417301151</v>
      </c>
      <c r="AF59" s="82">
        <v>27175.89582698849</v>
      </c>
      <c r="AG59" s="82">
        <v>0</v>
      </c>
      <c r="AH59" s="82">
        <v>65786</v>
      </c>
      <c r="AN59" s="68" t="s">
        <v>96</v>
      </c>
      <c r="AO59" s="56">
        <v>0.32</v>
      </c>
    </row>
    <row r="60" spans="1:41">
      <c r="B60" s="247"/>
      <c r="C60" s="247"/>
      <c r="F60" s="88"/>
      <c r="N60" s="937" t="s">
        <v>2321</v>
      </c>
      <c r="O60" s="86">
        <v>0</v>
      </c>
      <c r="P60" s="271">
        <f>P52-$P$25*$AP$48</f>
        <v>1573686.3875207235</v>
      </c>
      <c r="Q60" s="86">
        <v>0</v>
      </c>
      <c r="R60" s="272">
        <f>R52+P25*AP48*Y51+Q52*Y55</f>
        <v>4305581.5560576133</v>
      </c>
      <c r="S60" s="86">
        <f>S52</f>
        <v>1094116.8128980726</v>
      </c>
      <c r="T60" s="939">
        <f>T52</f>
        <v>2554125.2727672937</v>
      </c>
      <c r="U60" s="939">
        <f>U52</f>
        <v>4058783.9072861937</v>
      </c>
      <c r="V60" s="86">
        <f>SUM(O60:U60)</f>
        <v>13586293.936529895</v>
      </c>
    </row>
    <row r="61" spans="1:41">
      <c r="A61" s="30">
        <v>2020</v>
      </c>
      <c r="B61" s="938">
        <f>C25*$AO$48*$B$59</f>
        <v>433572.92563511513</v>
      </c>
      <c r="C61" s="247"/>
      <c r="E61" s="30">
        <v>2050</v>
      </c>
      <c r="F61" s="938">
        <f>$P$60*B59</f>
        <v>50987.438955671438</v>
      </c>
      <c r="N61" s="937" t="s">
        <v>2320</v>
      </c>
      <c r="O61" s="86">
        <f>O53</f>
        <v>0</v>
      </c>
      <c r="P61" s="86">
        <f>P53</f>
        <v>0</v>
      </c>
      <c r="Q61" s="86">
        <f>Q53</f>
        <v>0</v>
      </c>
      <c r="R61" s="86">
        <f>R53</f>
        <v>0</v>
      </c>
      <c r="S61" s="86">
        <f>S53</f>
        <v>0</v>
      </c>
      <c r="T61" s="86">
        <f>T53</f>
        <v>0</v>
      </c>
      <c r="U61" s="86">
        <f>U53</f>
        <v>0</v>
      </c>
      <c r="V61" s="86">
        <f>SUM(O61:U61)</f>
        <v>0</v>
      </c>
      <c r="AB61" s="30" t="s">
        <v>2298</v>
      </c>
      <c r="AC61" s="30" t="s">
        <v>2319</v>
      </c>
      <c r="AD61" s="30" t="s">
        <v>2318</v>
      </c>
      <c r="AE61" s="30" t="s">
        <v>2317</v>
      </c>
      <c r="AF61" s="30" t="s">
        <v>2316</v>
      </c>
      <c r="AG61" s="30" t="s">
        <v>2315</v>
      </c>
    </row>
    <row r="62" spans="1:41">
      <c r="B62" s="247"/>
      <c r="C62" s="247"/>
      <c r="F62" s="88"/>
      <c r="N62" s="937" t="s">
        <v>220</v>
      </c>
      <c r="O62" s="86">
        <f>O54</f>
        <v>0</v>
      </c>
      <c r="P62" s="86">
        <v>0</v>
      </c>
      <c r="Q62" s="86">
        <v>0</v>
      </c>
      <c r="R62" s="272">
        <f>R54+P54*Y51+Q54*Y55</f>
        <v>2455098.209293162</v>
      </c>
      <c r="S62" s="86">
        <f>S54</f>
        <v>122609.97845185836</v>
      </c>
      <c r="T62" s="86">
        <f>T54</f>
        <v>65378.620292592466</v>
      </c>
      <c r="U62" s="86">
        <f>U54</f>
        <v>65378.620292592466</v>
      </c>
      <c r="V62" s="86">
        <f>SUM(O62:U62)</f>
        <v>2708465.4283302049</v>
      </c>
      <c r="AB62" s="30" t="s">
        <v>24</v>
      </c>
      <c r="AC62" s="82">
        <v>152.79281691150169</v>
      </c>
      <c r="AD62" s="82">
        <v>15.051343088498319</v>
      </c>
      <c r="AE62" s="82">
        <v>0</v>
      </c>
      <c r="AF62" s="82">
        <v>0</v>
      </c>
      <c r="AG62" s="82">
        <v>0</v>
      </c>
      <c r="AH62" s="82">
        <v>167.84416000000002</v>
      </c>
    </row>
    <row r="63" spans="1:41">
      <c r="N63" s="937" t="s">
        <v>91</v>
      </c>
      <c r="O63" s="86">
        <f>SUM(O58:O62)</f>
        <v>0</v>
      </c>
      <c r="P63" s="86">
        <f>SUM(P58:P62)</f>
        <v>1573686.3875207235</v>
      </c>
      <c r="Q63" s="86">
        <f>SUM(Q58:Q62)</f>
        <v>0</v>
      </c>
      <c r="R63" s="86">
        <f>SUM(R58:R62)</f>
        <v>9823575.4503771327</v>
      </c>
      <c r="S63" s="86">
        <f>SUM(S58:S62)</f>
        <v>1255012.5335454936</v>
      </c>
      <c r="T63" s="86">
        <f>SUM(T58:T62)</f>
        <v>3660218.643316444</v>
      </c>
      <c r="U63" s="86">
        <f>SUM(U58:U62)</f>
        <v>4135648.2502374547</v>
      </c>
      <c r="V63" s="86">
        <f>SUM(V58:V62)</f>
        <v>20448141.264997248</v>
      </c>
      <c r="AB63" s="30" t="s">
        <v>48</v>
      </c>
      <c r="AC63" s="82">
        <v>0</v>
      </c>
      <c r="AD63" s="82">
        <v>0</v>
      </c>
      <c r="AE63" s="82">
        <v>449.03551153212385</v>
      </c>
      <c r="AF63" s="82">
        <v>316.0556684678761</v>
      </c>
      <c r="AG63" s="82">
        <v>0</v>
      </c>
      <c r="AH63" s="82">
        <v>765.09117999999989</v>
      </c>
    </row>
    <row r="64" spans="1:41">
      <c r="A64" s="30" t="s">
        <v>2314</v>
      </c>
    </row>
    <row r="65" spans="1:4">
      <c r="A65" s="936">
        <v>0.1</v>
      </c>
    </row>
    <row r="66" spans="1:4">
      <c r="A66" s="82">
        <f>C7*A65</f>
        <v>1571104.9000000001</v>
      </c>
      <c r="B66" s="30" t="s">
        <v>230</v>
      </c>
    </row>
    <row r="67" spans="1:4">
      <c r="A67" s="88">
        <f>A66/9900</f>
        <v>158.69746464646465</v>
      </c>
      <c r="B67" s="30" t="s">
        <v>453</v>
      </c>
    </row>
    <row r="69" spans="1:4">
      <c r="A69" s="86">
        <f>L7+M7</f>
        <v>2488922.4</v>
      </c>
      <c r="B69" s="30" t="s">
        <v>230</v>
      </c>
      <c r="C69" s="30" t="s">
        <v>747</v>
      </c>
      <c r="D69" s="30" t="s">
        <v>453</v>
      </c>
    </row>
    <row r="70" spans="1:4">
      <c r="A70" s="82" t="s">
        <v>538</v>
      </c>
      <c r="B70" s="936">
        <v>0.15</v>
      </c>
      <c r="C70" s="82">
        <v>9900</v>
      </c>
      <c r="D70" s="89">
        <f>$A$69*B70/C70</f>
        <v>37.710945454545453</v>
      </c>
    </row>
    <row r="71" spans="1:4">
      <c r="A71" s="30" t="s">
        <v>2313</v>
      </c>
      <c r="B71" s="936">
        <v>0.05</v>
      </c>
      <c r="C71" s="82">
        <v>1000</v>
      </c>
      <c r="D71" s="89">
        <f>$A$69*B71/C71</f>
        <v>124.44611999999999</v>
      </c>
    </row>
    <row r="72" spans="1:4">
      <c r="A72" s="30" t="s">
        <v>2312</v>
      </c>
      <c r="B72" s="936">
        <v>0.05</v>
      </c>
      <c r="C72" s="82">
        <v>1000</v>
      </c>
      <c r="D72" s="89">
        <f>$A$69*B72/C72</f>
        <v>124.44611999999999</v>
      </c>
    </row>
  </sheetData>
  <mergeCells count="11">
    <mergeCell ref="A11:B11"/>
    <mergeCell ref="A12:A16"/>
    <mergeCell ref="A17:A19"/>
    <mergeCell ref="A4:A6"/>
    <mergeCell ref="B4:K4"/>
    <mergeCell ref="L4:L6"/>
    <mergeCell ref="M4:M6"/>
    <mergeCell ref="N4:N6"/>
    <mergeCell ref="B5:B6"/>
    <mergeCell ref="C5:H5"/>
    <mergeCell ref="I5:K5"/>
  </mergeCells>
  <phoneticPr fontId="5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25" zoomScale="85" zoomScaleNormal="85" workbookViewId="0">
      <selection activeCell="F44" sqref="F4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3"/>
    </row>
    <row r="2" spans="1:25">
      <c r="A2" s="30" t="s">
        <v>1337</v>
      </c>
    </row>
    <row r="3" spans="1:25">
      <c r="S3" s="364" t="s">
        <v>1338</v>
      </c>
      <c r="T3" s="365"/>
      <c r="V3" s="366" t="s">
        <v>1339</v>
      </c>
      <c r="W3" s="367"/>
      <c r="X3" s="367"/>
      <c r="Y3" s="368" t="s">
        <v>1340</v>
      </c>
    </row>
    <row r="4" spans="1:25" ht="18" thickBot="1">
      <c r="A4" s="119" t="s">
        <v>770</v>
      </c>
      <c r="S4" s="369" t="s">
        <v>1069</v>
      </c>
      <c r="T4" s="370">
        <v>0.75</v>
      </c>
      <c r="V4" s="371" t="s">
        <v>1341</v>
      </c>
      <c r="W4" s="30" t="s">
        <v>1342</v>
      </c>
      <c r="X4" s="30" t="s">
        <v>1343</v>
      </c>
      <c r="Y4" s="222"/>
    </row>
    <row r="5" spans="1:25">
      <c r="A5" s="372"/>
      <c r="B5" s="373" t="s">
        <v>161</v>
      </c>
      <c r="C5" s="373"/>
      <c r="D5" s="374" t="s">
        <v>179</v>
      </c>
      <c r="S5" s="369" t="s">
        <v>1071</v>
      </c>
      <c r="T5" s="370">
        <v>0.13</v>
      </c>
      <c r="V5" s="371" t="s">
        <v>1344</v>
      </c>
      <c r="W5" s="375">
        <f>864500</f>
        <v>864500</v>
      </c>
      <c r="X5" s="375">
        <f>W5*0.089</f>
        <v>76940.5</v>
      </c>
      <c r="Y5" s="376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69" t="s">
        <v>1070</v>
      </c>
      <c r="T6" s="370">
        <v>0.06</v>
      </c>
      <c r="V6" s="371" t="s">
        <v>1345</v>
      </c>
      <c r="W6" s="375">
        <v>1258200</v>
      </c>
      <c r="X6" s="375">
        <f>W6*0.089</f>
        <v>111979.79999999999</v>
      </c>
      <c r="Y6" s="376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69" t="s">
        <v>1073</v>
      </c>
      <c r="T7" s="370">
        <v>0.03</v>
      </c>
      <c r="V7" s="371" t="s">
        <v>1346</v>
      </c>
      <c r="W7" s="375">
        <v>267000</v>
      </c>
      <c r="X7" s="375">
        <f>W7*0.089</f>
        <v>23763</v>
      </c>
      <c r="Y7" s="376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69" t="s">
        <v>1347</v>
      </c>
      <c r="T8" s="377">
        <v>171</v>
      </c>
      <c r="V8" s="371" t="s">
        <v>110</v>
      </c>
      <c r="W8" s="375">
        <v>150100</v>
      </c>
      <c r="X8" s="375">
        <f>W8*0.089</f>
        <v>13358.9</v>
      </c>
      <c r="Y8" s="376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8" t="s">
        <v>1348</v>
      </c>
      <c r="T9" s="379">
        <f>T8-24</f>
        <v>147</v>
      </c>
      <c r="V9" s="380" t="s">
        <v>1349</v>
      </c>
      <c r="W9" s="381">
        <v>2539800</v>
      </c>
      <c r="X9" s="381">
        <f>W9*0.089</f>
        <v>226042.19999999998</v>
      </c>
      <c r="Y9" s="382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855" t="s">
        <v>538</v>
      </c>
      <c r="B18" s="856" t="s">
        <v>167</v>
      </c>
      <c r="C18" s="856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3">
        <f>W17/1000000</f>
        <v>177.34204199999999</v>
      </c>
      <c r="X18" s="30" t="s">
        <v>352</v>
      </c>
      <c r="Y18" s="30" t="s">
        <v>1366</v>
      </c>
    </row>
    <row r="19" spans="1:28">
      <c r="A19" s="764"/>
      <c r="B19" s="30" t="s">
        <v>968</v>
      </c>
      <c r="C19" s="110">
        <f>$C$16*U23</f>
        <v>481186.53941743216</v>
      </c>
      <c r="E19" s="44"/>
      <c r="W19" s="82"/>
    </row>
    <row r="20" spans="1:28">
      <c r="A20" s="764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765"/>
      <c r="B21" s="54" t="s">
        <v>91</v>
      </c>
      <c r="C21" s="384">
        <f>C20+C19</f>
        <v>584716.71907217836</v>
      </c>
      <c r="D21" s="197">
        <f>C21/9900</f>
        <v>59.06229485577559</v>
      </c>
      <c r="E21" s="385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6">
        <f>S23/T17</f>
        <v>5.8086255361833913E-2</v>
      </c>
      <c r="V23" s="30" t="s">
        <v>1371</v>
      </c>
      <c r="AB23" s="30" t="s">
        <v>1372</v>
      </c>
    </row>
    <row r="24" spans="1:28">
      <c r="A24" s="855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31">
        <f>U24+U23</f>
        <v>0.1830623293052745</v>
      </c>
      <c r="AB24" s="30" t="s">
        <v>1376</v>
      </c>
    </row>
    <row r="25" spans="1:28">
      <c r="A25" s="764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764"/>
      <c r="B26" s="30" t="s">
        <v>1380</v>
      </c>
      <c r="C26" s="30">
        <f>C24*C25</f>
        <v>40.988</v>
      </c>
      <c r="D26" s="44" t="s">
        <v>352</v>
      </c>
      <c r="E26" s="474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764"/>
      <c r="B27" s="30" t="s">
        <v>1383</v>
      </c>
      <c r="C27" s="30">
        <f>C26/'농어촌지역형(어촌)'!T30</f>
        <v>204.94</v>
      </c>
      <c r="D27" s="44" t="s">
        <v>453</v>
      </c>
      <c r="F27" s="864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6">
        <f>U24*U26</f>
        <v>1.2497607394344058E-2</v>
      </c>
    </row>
    <row r="28" spans="1:28" ht="17.25" thickBot="1">
      <c r="A28" s="765"/>
      <c r="B28" s="54" t="s">
        <v>1385</v>
      </c>
      <c r="C28" s="387">
        <f>C27*8760*'농어촌지역형(어촌)'!O29</f>
        <v>622763.41085271304</v>
      </c>
      <c r="D28" s="56" t="s">
        <v>178</v>
      </c>
      <c r="F28" s="764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765"/>
      <c r="G29" s="55" t="s">
        <v>91</v>
      </c>
      <c r="H29" s="388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855" t="s">
        <v>96</v>
      </c>
      <c r="B31" s="28" t="s">
        <v>1388</v>
      </c>
      <c r="C31" s="28"/>
      <c r="D31" s="108">
        <f>O54*C16/T17</f>
        <v>1954632.6321833225</v>
      </c>
      <c r="E31" s="29" t="s">
        <v>524</v>
      </c>
      <c r="F31" s="30" t="s">
        <v>1389</v>
      </c>
      <c r="S31" s="72" t="s">
        <v>1390</v>
      </c>
    </row>
    <row r="32" spans="1:28">
      <c r="A32" s="764"/>
      <c r="B32" s="30" t="s">
        <v>1391</v>
      </c>
      <c r="D32" s="270">
        <v>0.05</v>
      </c>
      <c r="E32" s="44"/>
      <c r="F32" s="77" t="s">
        <v>1392</v>
      </c>
    </row>
    <row r="33" spans="1:25">
      <c r="A33" s="764"/>
      <c r="B33" s="30" t="s">
        <v>1393</v>
      </c>
      <c r="D33" s="389">
        <f>D31/$R$85*$T$85*D32</f>
        <v>15261.670705219714</v>
      </c>
      <c r="E33" s="44" t="s">
        <v>700</v>
      </c>
    </row>
    <row r="34" spans="1:25" ht="17.25" thickBot="1">
      <c r="A34" s="765"/>
      <c r="B34" s="54" t="s">
        <v>1394</v>
      </c>
      <c r="C34" s="54"/>
      <c r="D34" s="114">
        <f>D33*33.3*365/(C16/1000000)</f>
        <v>22392319.72315222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21" t="s">
        <v>333</v>
      </c>
      <c r="B36" s="821"/>
      <c r="C36" s="821"/>
      <c r="D36" s="821"/>
      <c r="E36" s="821"/>
      <c r="F36" s="821"/>
      <c r="G36" s="821"/>
      <c r="H36" s="821"/>
      <c r="I36" s="821"/>
      <c r="L36" s="30" t="s">
        <v>1398</v>
      </c>
      <c r="S36" s="390" t="s">
        <v>1399</v>
      </c>
      <c r="T36" s="390" t="s">
        <v>1400</v>
      </c>
      <c r="U36" s="390" t="s">
        <v>1401</v>
      </c>
      <c r="V36" s="390" t="s">
        <v>1402</v>
      </c>
      <c r="W36" s="333" t="s">
        <v>1403</v>
      </c>
      <c r="X36" s="333" t="s">
        <v>1404</v>
      </c>
      <c r="Y36" s="333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857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1">
        <v>-46490.9</v>
      </c>
      <c r="T38" s="391">
        <v>-1307.2</v>
      </c>
      <c r="U38" s="391">
        <v>-4647.8999999999996</v>
      </c>
      <c r="V38" s="391">
        <v>-1216.5999999999999</v>
      </c>
      <c r="W38" s="392">
        <v>-37233.5</v>
      </c>
      <c r="Y38" s="858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3">
        <f>H29</f>
        <v>87667.859903432138</v>
      </c>
      <c r="F39" s="161">
        <v>0</v>
      </c>
      <c r="G39" s="161">
        <f>D34</f>
        <v>22392319.72315222</v>
      </c>
      <c r="H39" s="161">
        <v>0</v>
      </c>
      <c r="I39" s="161">
        <f>SUM(B39:H39)</f>
        <v>22479987.583055653</v>
      </c>
      <c r="L39" s="30" t="s">
        <v>1406</v>
      </c>
      <c r="O39" s="30" t="s">
        <v>1388</v>
      </c>
      <c r="P39" s="30" t="s">
        <v>1407</v>
      </c>
      <c r="S39" s="394" t="s">
        <v>1408</v>
      </c>
      <c r="T39" s="394" t="s">
        <v>1408</v>
      </c>
      <c r="U39" s="394" t="s">
        <v>1408</v>
      </c>
      <c r="V39" s="394" t="s">
        <v>1408</v>
      </c>
      <c r="W39" s="395" t="s">
        <v>1408</v>
      </c>
      <c r="X39" s="253">
        <v>0</v>
      </c>
      <c r="Y39" s="396" t="s">
        <v>299</v>
      </c>
    </row>
    <row r="40" spans="1:25">
      <c r="L40" s="30">
        <v>300000</v>
      </c>
      <c r="M40" s="30">
        <v>12</v>
      </c>
      <c r="O40" s="82">
        <f>L40*M40</f>
        <v>3600000</v>
      </c>
      <c r="P40" s="82">
        <f>O40*$T$79</f>
        <v>2280000</v>
      </c>
      <c r="S40" s="397">
        <v>49126.8</v>
      </c>
      <c r="T40" s="397">
        <v>1304.5</v>
      </c>
      <c r="U40" s="397">
        <v>4642.5</v>
      </c>
      <c r="V40" s="397">
        <v>1659.9</v>
      </c>
      <c r="W40" s="398">
        <v>39439.699999999997</v>
      </c>
      <c r="X40" s="397">
        <v>2080.3000000000002</v>
      </c>
      <c r="Y40" s="859" t="s">
        <v>1409</v>
      </c>
    </row>
    <row r="41" spans="1:25">
      <c r="L41" s="30">
        <v>250000</v>
      </c>
      <c r="M41" s="30">
        <v>3</v>
      </c>
      <c r="O41" s="82">
        <f t="shared" ref="O41:O53" si="1">L41*M41</f>
        <v>750000</v>
      </c>
      <c r="P41" s="82">
        <f t="shared" ref="P41:P53" si="2">O41*$T$79</f>
        <v>475000</v>
      </c>
      <c r="S41" s="399">
        <v>-46458.2</v>
      </c>
      <c r="T41" s="399">
        <v>-1304.5</v>
      </c>
      <c r="U41" s="399">
        <v>-4642.5</v>
      </c>
      <c r="V41" s="399">
        <v>-1216.0999999999999</v>
      </c>
      <c r="W41" s="400">
        <v>-37214.9</v>
      </c>
      <c r="X41" s="253"/>
      <c r="Y41" s="860"/>
    </row>
    <row r="42" spans="1:25">
      <c r="L42" s="30">
        <v>200000</v>
      </c>
      <c r="M42" s="30">
        <v>18</v>
      </c>
      <c r="O42" s="82">
        <f t="shared" si="1"/>
        <v>3600000</v>
      </c>
      <c r="P42" s="82">
        <f t="shared" si="2"/>
        <v>2280000</v>
      </c>
      <c r="S42" s="156">
        <v>0.1</v>
      </c>
      <c r="T42" s="140">
        <v>0</v>
      </c>
      <c r="U42" s="140">
        <v>0</v>
      </c>
      <c r="V42" s="140">
        <v>0</v>
      </c>
      <c r="W42" s="401" t="s">
        <v>1408</v>
      </c>
      <c r="Y42" s="861" t="s">
        <v>1410</v>
      </c>
    </row>
    <row r="43" spans="1:25">
      <c r="L43" s="30">
        <v>150000</v>
      </c>
      <c r="M43" s="30">
        <v>18</v>
      </c>
      <c r="O43" s="82">
        <f t="shared" si="1"/>
        <v>2700000</v>
      </c>
      <c r="P43" s="82">
        <f t="shared" si="2"/>
        <v>1710000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862"/>
    </row>
    <row r="44" spans="1:25">
      <c r="L44" s="30">
        <v>100000</v>
      </c>
      <c r="M44" s="30">
        <v>19</v>
      </c>
      <c r="O44" s="82">
        <f t="shared" si="1"/>
        <v>1900000</v>
      </c>
      <c r="P44" s="82">
        <f t="shared" si="2"/>
        <v>1203333.3333333333</v>
      </c>
      <c r="S44" s="391">
        <v>-11093.5</v>
      </c>
      <c r="T44" s="402">
        <v>-847.3</v>
      </c>
      <c r="U44" s="391">
        <v>-3289.2</v>
      </c>
      <c r="V44" s="402">
        <v>-303.3</v>
      </c>
      <c r="W44" s="392">
        <v>-4681.1000000000004</v>
      </c>
      <c r="Y44" s="862"/>
    </row>
    <row r="45" spans="1:25">
      <c r="L45" s="30">
        <v>80000</v>
      </c>
      <c r="M45" s="30">
        <v>8</v>
      </c>
      <c r="O45" s="82">
        <f t="shared" si="1"/>
        <v>640000</v>
      </c>
      <c r="P45" s="82">
        <f t="shared" si="2"/>
        <v>405333.33333333331</v>
      </c>
      <c r="S45" s="140">
        <v>845</v>
      </c>
      <c r="T45" s="140">
        <v>29.9</v>
      </c>
      <c r="U45" s="140">
        <v>716.9</v>
      </c>
      <c r="V45" s="403" t="s">
        <v>1408</v>
      </c>
      <c r="W45" s="404">
        <v>3.3</v>
      </c>
      <c r="Y45" s="862"/>
    </row>
    <row r="46" spans="1:25">
      <c r="L46" s="30">
        <v>70000</v>
      </c>
      <c r="M46" s="30">
        <v>7</v>
      </c>
      <c r="O46" s="82">
        <f t="shared" si="1"/>
        <v>490000</v>
      </c>
      <c r="P46" s="82">
        <f t="shared" si="2"/>
        <v>310333.33333333331</v>
      </c>
      <c r="S46" s="140">
        <v>25.4</v>
      </c>
      <c r="T46" s="403" t="s">
        <v>1408</v>
      </c>
      <c r="U46" s="140">
        <v>19.5</v>
      </c>
      <c r="V46" s="140">
        <v>0.2</v>
      </c>
      <c r="W46" s="404">
        <v>5.2</v>
      </c>
      <c r="Y46" s="862"/>
    </row>
    <row r="47" spans="1:25">
      <c r="D47" s="88"/>
      <c r="L47" s="30">
        <v>60000</v>
      </c>
      <c r="M47" s="30">
        <v>4</v>
      </c>
      <c r="O47" s="82">
        <f t="shared" si="1"/>
        <v>240000</v>
      </c>
      <c r="P47" s="82">
        <f t="shared" si="2"/>
        <v>152000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862"/>
    </row>
    <row r="48" spans="1:25">
      <c r="L48" s="30">
        <v>50000</v>
      </c>
      <c r="M48" s="30">
        <v>116</v>
      </c>
      <c r="O48" s="82">
        <f t="shared" si="1"/>
        <v>5800000</v>
      </c>
      <c r="P48" s="82">
        <f t="shared" si="2"/>
        <v>3673333.333333333</v>
      </c>
      <c r="S48" s="391">
        <v>-34494.199999999997</v>
      </c>
      <c r="T48" s="402">
        <v>-427.2</v>
      </c>
      <c r="U48" s="402">
        <v>-616.79999999999995</v>
      </c>
      <c r="V48" s="402">
        <v>-912.5</v>
      </c>
      <c r="W48" s="392">
        <v>-32525.3</v>
      </c>
      <c r="Y48" s="862"/>
    </row>
    <row r="49" spans="6:26">
      <c r="L49" s="30">
        <v>40000</v>
      </c>
      <c r="M49" s="30">
        <v>19</v>
      </c>
      <c r="O49" s="82">
        <f t="shared" si="1"/>
        <v>760000</v>
      </c>
      <c r="P49" s="82">
        <f t="shared" si="2"/>
        <v>481333.33333333331</v>
      </c>
      <c r="S49" s="403" t="s">
        <v>1408</v>
      </c>
      <c r="T49" s="403" t="s">
        <v>1408</v>
      </c>
      <c r="U49" s="403" t="s">
        <v>1408</v>
      </c>
      <c r="V49" s="403" t="s">
        <v>1408</v>
      </c>
      <c r="W49" s="401" t="s">
        <v>1408</v>
      </c>
      <c r="Y49" s="862"/>
    </row>
    <row r="50" spans="6:26">
      <c r="L50" s="30">
        <v>30000</v>
      </c>
      <c r="M50" s="30">
        <v>102</v>
      </c>
      <c r="O50" s="82">
        <f t="shared" si="1"/>
        <v>3060000</v>
      </c>
      <c r="P50" s="82">
        <f t="shared" si="2"/>
        <v>1938000</v>
      </c>
      <c r="S50" s="403" t="s">
        <v>1408</v>
      </c>
      <c r="T50" s="403" t="s">
        <v>1408</v>
      </c>
      <c r="U50" s="403" t="s">
        <v>1408</v>
      </c>
      <c r="V50" s="403" t="s">
        <v>1408</v>
      </c>
      <c r="W50" s="401" t="s">
        <v>1408</v>
      </c>
      <c r="Y50" s="862"/>
    </row>
    <row r="51" spans="6:26">
      <c r="L51" s="30">
        <v>20000</v>
      </c>
      <c r="M51" s="30">
        <v>135</v>
      </c>
      <c r="O51" s="82">
        <f t="shared" si="1"/>
        <v>2700000</v>
      </c>
      <c r="P51" s="82">
        <f t="shared" si="2"/>
        <v>1710000</v>
      </c>
      <c r="S51" s="156">
        <v>0.1</v>
      </c>
      <c r="T51" s="403" t="s">
        <v>1408</v>
      </c>
      <c r="U51" s="403" t="s">
        <v>1408</v>
      </c>
      <c r="V51" s="403" t="s">
        <v>1408</v>
      </c>
      <c r="W51" s="401" t="s">
        <v>1408</v>
      </c>
      <c r="Y51" s="862"/>
    </row>
    <row r="52" spans="6:26">
      <c r="L52" s="30">
        <v>10000</v>
      </c>
      <c r="M52" s="30">
        <v>97</v>
      </c>
      <c r="O52" s="82">
        <f t="shared" si="1"/>
        <v>970000</v>
      </c>
      <c r="P52" s="82">
        <f t="shared" si="2"/>
        <v>614333.33333333326</v>
      </c>
      <c r="S52" s="403" t="s">
        <v>1408</v>
      </c>
      <c r="T52" s="403" t="s">
        <v>1408</v>
      </c>
      <c r="U52" s="403" t="s">
        <v>1408</v>
      </c>
      <c r="V52" s="403" t="s">
        <v>1408</v>
      </c>
      <c r="W52" s="401" t="s">
        <v>1408</v>
      </c>
      <c r="Y52" s="863"/>
    </row>
    <row r="53" spans="6:26">
      <c r="L53" s="30">
        <v>8000</v>
      </c>
      <c r="M53" s="30">
        <v>16</v>
      </c>
      <c r="O53" s="82">
        <f t="shared" si="1"/>
        <v>128000</v>
      </c>
      <c r="P53" s="82">
        <f t="shared" si="2"/>
        <v>81066.666666666657</v>
      </c>
      <c r="S53" s="405">
        <v>3.6</v>
      </c>
      <c r="T53" s="394" t="s">
        <v>1408</v>
      </c>
      <c r="U53" s="406">
        <v>0.6</v>
      </c>
      <c r="V53" s="394" t="s">
        <v>1408</v>
      </c>
      <c r="W53" s="407">
        <v>3</v>
      </c>
      <c r="X53" s="253">
        <v>0</v>
      </c>
      <c r="Y53" s="396" t="s">
        <v>1411</v>
      </c>
    </row>
    <row r="54" spans="6:26">
      <c r="O54" s="86">
        <f>SUM(O40:O53)</f>
        <v>27338000</v>
      </c>
      <c r="P54" s="86">
        <f>SUM(P40:P53)</f>
        <v>17314066.666666668</v>
      </c>
      <c r="S54" s="394" t="s">
        <v>1408</v>
      </c>
      <c r="T54" s="394" t="s">
        <v>1408</v>
      </c>
      <c r="U54" s="394" t="s">
        <v>1408</v>
      </c>
      <c r="V54" s="394" t="s">
        <v>1408</v>
      </c>
      <c r="W54" s="395" t="s">
        <v>1408</v>
      </c>
      <c r="X54" s="253">
        <v>0</v>
      </c>
      <c r="Y54" s="396" t="s">
        <v>1412</v>
      </c>
    </row>
    <row r="55" spans="6:26">
      <c r="S55" s="408">
        <v>29.2</v>
      </c>
      <c r="T55" s="408">
        <v>2.7</v>
      </c>
      <c r="U55" s="408">
        <v>4.8</v>
      </c>
      <c r="V55" s="408">
        <v>0.5</v>
      </c>
      <c r="W55" s="409">
        <v>15.6</v>
      </c>
      <c r="X55" s="406">
        <v>5.5</v>
      </c>
      <c r="Y55" s="410" t="s">
        <v>313</v>
      </c>
    </row>
    <row r="56" spans="6:26">
      <c r="L56" s="77" t="s">
        <v>1413</v>
      </c>
      <c r="S56" s="411"/>
      <c r="T56" s="411"/>
      <c r="U56" s="411"/>
      <c r="V56" s="411"/>
      <c r="W56" s="412"/>
      <c r="X56" s="411"/>
      <c r="Y56" s="413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4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5">
        <v>0.01</v>
      </c>
      <c r="X70" s="416" t="s">
        <v>1430</v>
      </c>
      <c r="Y70" s="462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19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19">
        <f>$AE$73*Z73/1000</f>
        <v>720.00000000000011</v>
      </c>
      <c r="AC73" s="619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4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8" t="s">
        <v>1959</v>
      </c>
    </row>
    <row r="91" spans="18:24">
      <c r="R91" s="298" t="s">
        <v>1960</v>
      </c>
    </row>
    <row r="92" spans="18:24">
      <c r="R92" s="298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6">
        <f>D1*1000*0.2</f>
        <v>400</v>
      </c>
      <c r="G1" s="436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759" t="s">
        <v>1341</v>
      </c>
      <c r="B3" s="759" t="s">
        <v>1474</v>
      </c>
      <c r="C3" s="759"/>
      <c r="D3" s="759"/>
      <c r="E3" s="759"/>
      <c r="F3" s="759"/>
      <c r="G3" s="759"/>
      <c r="H3" s="759"/>
      <c r="I3" s="759"/>
      <c r="J3" s="759"/>
      <c r="K3" s="759"/>
      <c r="L3" s="759"/>
      <c r="M3" s="759" t="s">
        <v>1475</v>
      </c>
      <c r="N3" s="759" t="s">
        <v>85</v>
      </c>
      <c r="P3" s="30" t="s">
        <v>1476</v>
      </c>
    </row>
    <row r="4" spans="1:16">
      <c r="A4" s="759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759"/>
      <c r="N4" s="759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0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2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7">
        <v>1.8520000000000001</v>
      </c>
      <c r="AA27" s="30" t="s">
        <v>1523</v>
      </c>
    </row>
    <row r="28" spans="1:27">
      <c r="A28" s="30" t="s">
        <v>1524</v>
      </c>
      <c r="B28" s="438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8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39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2097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2098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F36" sqref="F36"/>
    </sheetView>
  </sheetViews>
  <sheetFormatPr defaultRowHeight="16.5"/>
  <cols>
    <col min="1" max="5" width="15.625" customWidth="1"/>
  </cols>
  <sheetData>
    <row r="2" spans="1:17">
      <c r="A2" t="s">
        <v>2170</v>
      </c>
    </row>
    <row r="4" spans="1:17">
      <c r="A4" s="867" t="s">
        <v>2187</v>
      </c>
      <c r="B4" s="868"/>
      <c r="C4" s="868"/>
      <c r="D4" s="868"/>
      <c r="E4" s="869"/>
      <c r="G4" s="865" t="s">
        <v>2149</v>
      </c>
      <c r="H4" s="865"/>
      <c r="I4" s="865"/>
      <c r="N4" s="30" t="s">
        <v>2167</v>
      </c>
      <c r="O4" s="30"/>
      <c r="P4" s="30" t="s">
        <v>2168</v>
      </c>
      <c r="Q4" s="462" t="s">
        <v>2169</v>
      </c>
    </row>
    <row r="5" spans="1:17">
      <c r="A5" s="870" t="s">
        <v>91</v>
      </c>
      <c r="B5" s="870" t="s">
        <v>2172</v>
      </c>
      <c r="C5" s="872" t="s">
        <v>2173</v>
      </c>
      <c r="D5" s="873"/>
      <c r="E5" s="870" t="s">
        <v>110</v>
      </c>
      <c r="G5" s="866" t="s">
        <v>2186</v>
      </c>
      <c r="H5" s="865" t="s">
        <v>1262</v>
      </c>
      <c r="I5" s="865" t="s">
        <v>110</v>
      </c>
      <c r="N5" s="30"/>
      <c r="O5" s="736" t="s">
        <v>2011</v>
      </c>
      <c r="P5" s="737">
        <v>0.52700000000000002</v>
      </c>
      <c r="Q5" s="30"/>
    </row>
    <row r="6" spans="1:17">
      <c r="A6" s="871"/>
      <c r="B6" s="871"/>
      <c r="C6" s="623" t="s">
        <v>92</v>
      </c>
      <c r="D6" s="623" t="s">
        <v>2171</v>
      </c>
      <c r="E6" s="871"/>
      <c r="G6" s="866"/>
      <c r="H6" s="865"/>
      <c r="I6" s="865"/>
      <c r="N6" s="102"/>
      <c r="O6" s="736" t="s">
        <v>2012</v>
      </c>
      <c r="P6" s="737">
        <v>0.47299999999999998</v>
      </c>
      <c r="Q6" s="30"/>
    </row>
    <row r="7" spans="1:17">
      <c r="A7" s="623">
        <v>89741.180000000008</v>
      </c>
      <c r="B7" s="623">
        <v>50288</v>
      </c>
      <c r="C7" s="738">
        <v>15650</v>
      </c>
      <c r="D7" s="623">
        <v>7760</v>
      </c>
      <c r="E7" s="623">
        <v>23803.180000000008</v>
      </c>
      <c r="G7" s="740">
        <f>해상풍력연계형!B13</f>
        <v>32135.159999999996</v>
      </c>
      <c r="H7" s="741">
        <v>1606.09</v>
      </c>
      <c r="I7" s="740">
        <f>G7-H7</f>
        <v>30529.069999999996</v>
      </c>
    </row>
    <row r="9" spans="1:17">
      <c r="F9" s="739"/>
    </row>
    <row r="11" spans="1:17">
      <c r="A11" t="s">
        <v>2174</v>
      </c>
    </row>
    <row r="12" spans="1:17">
      <c r="A12" t="s">
        <v>2175</v>
      </c>
    </row>
    <row r="13" spans="1:17">
      <c r="A13" t="s">
        <v>2176</v>
      </c>
    </row>
    <row r="14" spans="1:17">
      <c r="A14" t="s">
        <v>2177</v>
      </c>
    </row>
    <row r="16" spans="1:17">
      <c r="B16" t="s">
        <v>2182</v>
      </c>
      <c r="E16" t="s">
        <v>2179</v>
      </c>
      <c r="G16" t="s">
        <v>2185</v>
      </c>
    </row>
    <row r="17" spans="1:7">
      <c r="A17" t="s">
        <v>2181</v>
      </c>
      <c r="B17" t="s">
        <v>2178</v>
      </c>
      <c r="C17" t="s">
        <v>2183</v>
      </c>
      <c r="D17" t="s">
        <v>2184</v>
      </c>
    </row>
    <row r="18" spans="1:7">
      <c r="A18" t="s">
        <v>2015</v>
      </c>
      <c r="B18" s="21">
        <v>3493000</v>
      </c>
      <c r="C18">
        <v>372.4</v>
      </c>
      <c r="D18" s="456">
        <f>C18/21</f>
        <v>17.733333333333331</v>
      </c>
      <c r="G18" s="739">
        <f>A7-B7</f>
        <v>39453.180000000008</v>
      </c>
    </row>
    <row r="19" spans="1:7">
      <c r="A19" t="s">
        <v>2016</v>
      </c>
      <c r="B19" s="21">
        <v>11358000</v>
      </c>
      <c r="C19">
        <v>715.5</v>
      </c>
      <c r="D19" s="456">
        <f>C19/21</f>
        <v>34.071428571428569</v>
      </c>
    </row>
    <row r="20" spans="1:7">
      <c r="A20" t="s">
        <v>2180</v>
      </c>
      <c r="B20" s="21">
        <v>184722000</v>
      </c>
      <c r="C20">
        <v>302.5</v>
      </c>
      <c r="D20" s="456">
        <f>C20/21</f>
        <v>14.404761904761905</v>
      </c>
    </row>
    <row r="22" spans="1:7">
      <c r="A22" t="s">
        <v>2019</v>
      </c>
    </row>
    <row r="23" spans="1:7">
      <c r="B23" t="s">
        <v>2188</v>
      </c>
      <c r="F23" s="724" t="s">
        <v>2189</v>
      </c>
    </row>
    <row r="24" spans="1:7">
      <c r="B24" s="21" t="s">
        <v>2190</v>
      </c>
      <c r="C24" t="s">
        <v>2191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4"/>
      <c r="O8" s="294"/>
      <c r="P8" s="294"/>
      <c r="Q8" s="294"/>
    </row>
    <row r="9" spans="1:31">
      <c r="N9" s="294"/>
      <c r="O9" s="294"/>
      <c r="P9" s="294"/>
      <c r="Q9" s="294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50" t="s">
        <v>289</v>
      </c>
      <c r="L10" s="850"/>
      <c r="N10" s="878" t="s">
        <v>1152</v>
      </c>
      <c r="O10" s="878"/>
      <c r="P10" s="294"/>
      <c r="Q10" s="294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50"/>
      <c r="L11" s="850"/>
      <c r="N11" s="878"/>
      <c r="O11" s="878"/>
      <c r="P11" s="294"/>
      <c r="Q11" s="294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4"/>
      <c r="O12" s="294"/>
      <c r="P12" s="294"/>
      <c r="Q12" s="294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4"/>
      <c r="O13" s="294"/>
      <c r="P13" s="294"/>
      <c r="Q13" s="294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4"/>
      <c r="O14" s="294"/>
      <c r="P14" s="294"/>
      <c r="Q14" s="294"/>
      <c r="V14" s="855"/>
      <c r="W14" s="876" t="s">
        <v>173</v>
      </c>
      <c r="Y14" s="855"/>
      <c r="Z14" s="876" t="s">
        <v>174</v>
      </c>
      <c r="AA14" s="874" t="s">
        <v>1164</v>
      </c>
      <c r="AB14" s="759" t="s">
        <v>1165</v>
      </c>
      <c r="AC14" s="759"/>
      <c r="AD14" s="759"/>
      <c r="AE14" s="759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4"/>
      <c r="O15" s="294" t="s">
        <v>1166</v>
      </c>
      <c r="P15" s="294"/>
      <c r="Q15" s="294"/>
      <c r="V15" s="764"/>
      <c r="W15" s="877"/>
      <c r="Y15" s="764"/>
      <c r="Z15" s="877"/>
      <c r="AA15" s="759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4"/>
      <c r="O16" s="294"/>
      <c r="P16" s="294"/>
      <c r="Q16" s="294"/>
      <c r="V16" s="33" t="s">
        <v>91</v>
      </c>
      <c r="W16" s="295">
        <f t="shared" ref="W16:W21" si="1">E15</f>
        <v>75316.327074713801</v>
      </c>
      <c r="Y16" s="33" t="s">
        <v>91</v>
      </c>
      <c r="Z16" s="295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4"/>
      <c r="O17" s="296">
        <f>B25</f>
        <v>0.31738482215596348</v>
      </c>
      <c r="P17" s="294"/>
      <c r="Q17" s="294"/>
      <c r="V17" s="33" t="s">
        <v>111</v>
      </c>
      <c r="W17" s="295">
        <f t="shared" si="1"/>
        <v>25.583404457144969</v>
      </c>
      <c r="Y17" s="33" t="s">
        <v>1170</v>
      </c>
      <c r="Z17" s="295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4"/>
      <c r="O18" s="294"/>
      <c r="P18" s="294"/>
      <c r="Q18" s="294"/>
      <c r="V18" s="33" t="s">
        <v>112</v>
      </c>
      <c r="W18" s="295">
        <f t="shared" si="1"/>
        <v>36935.023776497197</v>
      </c>
      <c r="Y18" s="33" t="s">
        <v>1171</v>
      </c>
      <c r="Z18" s="295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4"/>
      <c r="O19" s="294"/>
      <c r="P19" s="294"/>
      <c r="Q19" s="294"/>
      <c r="V19" s="33" t="s">
        <v>172</v>
      </c>
      <c r="W19" s="295">
        <f t="shared" si="1"/>
        <v>101.26939205509589</v>
      </c>
      <c r="Y19" s="33" t="s">
        <v>1172</v>
      </c>
      <c r="Z19" s="295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5">
        <f t="shared" si="1"/>
        <v>36317.090751485768</v>
      </c>
      <c r="Y20" s="33" t="s">
        <v>82</v>
      </c>
      <c r="Z20" s="295">
        <f>C53</f>
        <v>1136144.7020036143</v>
      </c>
      <c r="AA20" s="875">
        <f>W16</f>
        <v>75316.327074713801</v>
      </c>
      <c r="AB20" s="875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7">
        <f t="shared" si="1"/>
        <v>1937.3597502186033</v>
      </c>
      <c r="Y21" s="68" t="s">
        <v>1174</v>
      </c>
      <c r="Z21" s="297">
        <f>C51</f>
        <v>16770.57659583744</v>
      </c>
      <c r="AA21" s="759"/>
      <c r="AB21" s="875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8" t="s">
        <v>1180</v>
      </c>
      <c r="O23" s="299">
        <f>C25</f>
        <v>0.68261517784403658</v>
      </c>
      <c r="AH23" s="30">
        <v>56</v>
      </c>
      <c r="AI23" s="30" t="s">
        <v>532</v>
      </c>
    </row>
    <row r="24" spans="1:35">
      <c r="A24" s="25"/>
      <c r="B24" s="300">
        <f>농어촌지역형_자료!C17/농어촌지역형_자료!B19*'농어촌지역형(농촌)'!B10*0.996</f>
        <v>19.900028349178911</v>
      </c>
      <c r="C24" s="300">
        <f>F10-B24</f>
        <v>42.799971650821092</v>
      </c>
      <c r="D24" s="301" t="s">
        <v>1181</v>
      </c>
      <c r="E24" s="25"/>
      <c r="F24" s="25"/>
      <c r="Y24" s="294" t="s">
        <v>1182</v>
      </c>
      <c r="Z24" s="294"/>
      <c r="AA24" s="294"/>
      <c r="AB24" s="294" t="s">
        <v>1183</v>
      </c>
      <c r="AC24" s="294"/>
      <c r="AD24" s="294"/>
      <c r="AE24" s="302">
        <f>AB22+AE22</f>
        <v>19756.991990809616</v>
      </c>
      <c r="AF24" s="294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3">
        <f>B24/$F$10</f>
        <v>0.31738482215596348</v>
      </c>
      <c r="C25" s="303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4"/>
      <c r="C26" s="304"/>
      <c r="D26" s="25"/>
      <c r="E26" s="25"/>
      <c r="F26" s="25" t="s">
        <v>1185</v>
      </c>
    </row>
    <row r="27" spans="1:35">
      <c r="A27" s="25" t="s">
        <v>1186</v>
      </c>
      <c r="B27" s="304"/>
      <c r="C27" s="304"/>
      <c r="D27" s="25"/>
      <c r="E27" s="25"/>
      <c r="F27" s="25"/>
    </row>
    <row r="28" spans="1:35">
      <c r="A28" s="25" t="s">
        <v>1187</v>
      </c>
      <c r="B28" s="304"/>
      <c r="C28" s="304"/>
      <c r="D28" s="25"/>
      <c r="E28" s="25"/>
      <c r="F28" s="25"/>
      <c r="V28" s="30" t="s">
        <v>1188</v>
      </c>
    </row>
    <row r="29" spans="1:35">
      <c r="A29" s="25"/>
      <c r="B29" s="304"/>
      <c r="C29" s="304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5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5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5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6">
        <f>SUM(F34:F36)</f>
        <v>14330336</v>
      </c>
      <c r="G37" s="306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759" t="s">
        <v>1205</v>
      </c>
      <c r="M40" s="759"/>
      <c r="S40" s="30" t="s">
        <v>1206</v>
      </c>
    </row>
    <row r="41" spans="1:19">
      <c r="A41" s="25" t="s">
        <v>1153</v>
      </c>
      <c r="B41" s="25" t="s">
        <v>1207</v>
      </c>
      <c r="C41" s="307">
        <f>I34*$F$10*1000</f>
        <v>85890.895132478545</v>
      </c>
      <c r="D41" s="308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7">
        <f>I35*$F$10*1000</f>
        <v>25974.907258974377</v>
      </c>
      <c r="D42" s="25"/>
      <c r="E42" s="307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7">
        <f>I36*$F$10*1000</f>
        <v>13056.848147495368</v>
      </c>
      <c r="D43" s="25"/>
      <c r="E43" s="25"/>
      <c r="F43" s="309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0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0" t="s">
        <v>1215</v>
      </c>
    </row>
    <row r="46" spans="1:19">
      <c r="A46" s="25" t="s">
        <v>1216</v>
      </c>
      <c r="B46" s="25"/>
      <c r="C46" s="311">
        <v>0.2</v>
      </c>
      <c r="D46" s="312">
        <f>$C$24*C46</f>
        <v>8.5599943301642192</v>
      </c>
      <c r="E46" s="25"/>
      <c r="F46" s="313">
        <f>F43*'환경연계형(물재생센터)'!C49</f>
        <v>514.15357072500706</v>
      </c>
      <c r="G46" s="314" t="s">
        <v>1217</v>
      </c>
    </row>
    <row r="47" spans="1:19">
      <c r="A47" s="25" t="s">
        <v>83</v>
      </c>
      <c r="B47" s="25"/>
      <c r="C47" s="311">
        <v>0.05</v>
      </c>
      <c r="D47" s="312">
        <f>$C$24*C47</f>
        <v>2.1399985825410548</v>
      </c>
      <c r="E47" s="25"/>
      <c r="F47" s="25"/>
    </row>
    <row r="48" spans="1:19">
      <c r="A48" s="25" t="s">
        <v>82</v>
      </c>
      <c r="B48" s="25"/>
      <c r="C48" s="311">
        <v>0.15</v>
      </c>
      <c r="D48" s="312">
        <f>$C$24*C48</f>
        <v>6.4199957476231635</v>
      </c>
      <c r="E48" s="25"/>
      <c r="F48" s="471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8" t="s">
        <v>1219</v>
      </c>
    </row>
    <row r="50" spans="1:17">
      <c r="A50" s="25" t="s">
        <v>83</v>
      </c>
      <c r="B50" s="25"/>
      <c r="C50" s="312">
        <f>C24*C47*O71</f>
        <v>7.5585697333351867</v>
      </c>
      <c r="D50" s="25" t="s">
        <v>453</v>
      </c>
      <c r="E50" s="25"/>
      <c r="F50" s="310">
        <f>C50/F10</f>
        <v>0.12055135140885465</v>
      </c>
    </row>
    <row r="51" spans="1:17">
      <c r="A51" s="25"/>
      <c r="B51" s="25"/>
      <c r="C51" s="307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7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7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5">
        <v>2108812</v>
      </c>
      <c r="B58" s="315">
        <v>513198</v>
      </c>
      <c r="C58" s="315">
        <v>211545</v>
      </c>
      <c r="D58" s="315">
        <f>B58-C58</f>
        <v>301653</v>
      </c>
      <c r="E58" s="26" t="s">
        <v>1228</v>
      </c>
      <c r="F58" s="26" t="s">
        <v>1229</v>
      </c>
    </row>
    <row r="59" spans="1:17">
      <c r="A59" s="25"/>
      <c r="B59" s="316">
        <f>B58/100</f>
        <v>5131.9799999999996</v>
      </c>
      <c r="C59" s="316">
        <f>C58/100</f>
        <v>2115.4499999999998</v>
      </c>
      <c r="D59" s="316">
        <f>D58/100</f>
        <v>3016.53</v>
      </c>
      <c r="E59" s="317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6">
        <f>A58-B58</f>
        <v>1595614</v>
      </c>
      <c r="B61" s="318">
        <f>D58</f>
        <v>301653</v>
      </c>
      <c r="C61" s="318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19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21" t="s">
        <v>333</v>
      </c>
      <c r="B75" s="821"/>
      <c r="C75" s="821"/>
      <c r="D75" s="821"/>
      <c r="E75" s="821"/>
      <c r="F75" s="821"/>
      <c r="G75" s="821"/>
      <c r="H75" s="821"/>
      <c r="I75" s="821"/>
    </row>
    <row r="76" spans="1:19">
      <c r="A76" s="458"/>
      <c r="B76" s="458" t="s">
        <v>111</v>
      </c>
      <c r="C76" s="458" t="s">
        <v>112</v>
      </c>
      <c r="D76" s="458" t="s">
        <v>172</v>
      </c>
      <c r="E76" s="458" t="s">
        <v>114</v>
      </c>
      <c r="F76" s="458" t="s">
        <v>117</v>
      </c>
      <c r="G76" s="458" t="s">
        <v>96</v>
      </c>
      <c r="H76" s="458" t="s">
        <v>105</v>
      </c>
      <c r="I76" s="458" t="s">
        <v>91</v>
      </c>
    </row>
    <row r="77" spans="1:19">
      <c r="A77" s="458" t="s">
        <v>173</v>
      </c>
      <c r="B77" s="459">
        <f>W17/$F$10</f>
        <v>0.40802877922081288</v>
      </c>
      <c r="C77" s="459">
        <f>W18/$F$10</f>
        <v>589.07533933807326</v>
      </c>
      <c r="D77" s="459">
        <f>W19/$F$10</f>
        <v>1.6151418190605404</v>
      </c>
      <c r="E77" s="459">
        <f>W20/$F$10</f>
        <v>579.21994818956568</v>
      </c>
      <c r="F77" s="459">
        <v>0</v>
      </c>
      <c r="G77" s="459">
        <v>0</v>
      </c>
      <c r="H77" s="459">
        <f>W21/F10</f>
        <v>30.898879588813447</v>
      </c>
      <c r="I77" s="459">
        <f>SUM(B77:H77)</f>
        <v>1201.2173377147337</v>
      </c>
    </row>
    <row r="78" spans="1:19">
      <c r="A78" s="458" t="s">
        <v>174</v>
      </c>
      <c r="B78" s="459">
        <v>0</v>
      </c>
      <c r="C78" s="459">
        <v>0</v>
      </c>
      <c r="D78" s="459">
        <v>0</v>
      </c>
      <c r="E78" s="459">
        <f>Z22/F10</f>
        <v>18387.803486434637</v>
      </c>
      <c r="F78" s="459">
        <v>0</v>
      </c>
      <c r="G78" s="459">
        <f>AE22/F10</f>
        <v>8.2002164389953283</v>
      </c>
      <c r="H78" s="459">
        <f>(Z17+Z18)/F10</f>
        <v>1784.1435788110512</v>
      </c>
      <c r="I78" s="459">
        <f>SUM(B78:H78)</f>
        <v>20180.147281684684</v>
      </c>
    </row>
    <row r="81" spans="1:4">
      <c r="A81" s="30" t="s">
        <v>2167</v>
      </c>
      <c r="C81" s="30" t="s">
        <v>2168</v>
      </c>
      <c r="D81" s="462" t="s">
        <v>2169</v>
      </c>
    </row>
    <row r="82" spans="1:4">
      <c r="B82" s="736" t="s">
        <v>2011</v>
      </c>
      <c r="C82" s="737">
        <v>0.52700000000000002</v>
      </c>
    </row>
    <row r="83" spans="1:4">
      <c r="A83" s="102"/>
      <c r="B83" s="736" t="s">
        <v>2012</v>
      </c>
      <c r="C83" s="737">
        <v>0.47299999999999998</v>
      </c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0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1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2" t="s">
        <v>1261</v>
      </c>
      <c r="C22" s="322" t="s">
        <v>1262</v>
      </c>
      <c r="D22" s="30" t="s">
        <v>84</v>
      </c>
      <c r="R22" s="77" t="s">
        <v>1263</v>
      </c>
    </row>
    <row r="23" spans="1:22">
      <c r="A23" s="25"/>
      <c r="B23" s="307">
        <f>B10*R27</f>
        <v>1275.5186584615383</v>
      </c>
      <c r="C23" s="312">
        <f>R32*B10/농어촌지역형_자료!B20</f>
        <v>63.749418461538454</v>
      </c>
      <c r="D23" s="307">
        <f>B23*V17</f>
        <v>65.523514013948954</v>
      </c>
      <c r="E23" s="25"/>
      <c r="Q23" s="298"/>
      <c r="R23" s="77" t="s">
        <v>1264</v>
      </c>
    </row>
    <row r="24" spans="1:22">
      <c r="A24" s="25"/>
      <c r="B24" s="300"/>
      <c r="C24" s="300"/>
      <c r="D24" s="301"/>
      <c r="E24" s="25"/>
      <c r="Q24" s="25"/>
      <c r="R24" s="30" t="s">
        <v>1265</v>
      </c>
    </row>
    <row r="25" spans="1:22">
      <c r="A25" s="25"/>
      <c r="B25" s="304"/>
      <c r="C25" s="304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4"/>
      <c r="C26" s="304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3"/>
      <c r="R26" s="324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4"/>
      <c r="C27" s="304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5" t="s">
        <v>319</v>
      </c>
      <c r="C28" s="304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6">
        <f>C23/10</f>
        <v>6.3749418461538454</v>
      </c>
      <c r="C29" s="327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1">
        <f>B29/F10</f>
        <v>0.10167371365476627</v>
      </c>
      <c r="G29" s="301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6">
        <f>D23</f>
        <v>65.523514013948954</v>
      </c>
      <c r="C30" s="307">
        <f>R29*1000*B30/R30</f>
        <v>327.61757006974477</v>
      </c>
      <c r="D30" s="307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6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2164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855"/>
      <c r="B34" s="876" t="s">
        <v>173</v>
      </c>
      <c r="D34" s="855"/>
      <c r="E34" s="876" t="s">
        <v>174</v>
      </c>
      <c r="F34" s="874" t="s">
        <v>1164</v>
      </c>
      <c r="G34" s="50" t="s">
        <v>1165</v>
      </c>
      <c r="Q34" s="301" t="s">
        <v>1275</v>
      </c>
    </row>
    <row r="35" spans="1:21">
      <c r="A35" s="764"/>
      <c r="B35" s="877"/>
      <c r="D35" s="764"/>
      <c r="E35" s="877"/>
      <c r="F35" s="759"/>
      <c r="G35" s="50" t="s">
        <v>114</v>
      </c>
      <c r="H35" s="50"/>
      <c r="I35" s="50"/>
      <c r="J35" s="50"/>
    </row>
    <row r="36" spans="1:21">
      <c r="A36" s="33" t="s">
        <v>91</v>
      </c>
      <c r="B36" s="295">
        <f t="shared" ref="B36:B41" si="1">F15</f>
        <v>454230.82325652067</v>
      </c>
      <c r="D36" s="33" t="s">
        <v>91</v>
      </c>
      <c r="E36" s="295">
        <f>SUM(E37:E41)</f>
        <v>2123722.5923515805</v>
      </c>
    </row>
    <row r="37" spans="1:21">
      <c r="A37" s="33" t="s">
        <v>111</v>
      </c>
      <c r="B37" s="295">
        <f t="shared" si="1"/>
        <v>0</v>
      </c>
      <c r="D37" s="33"/>
      <c r="E37" s="295"/>
      <c r="F37" s="30">
        <v>0</v>
      </c>
      <c r="G37" s="86"/>
      <c r="H37" s="82" t="s">
        <v>1276</v>
      </c>
    </row>
    <row r="38" spans="1:21">
      <c r="A38" s="33" t="s">
        <v>112</v>
      </c>
      <c r="B38" s="295">
        <f t="shared" si="1"/>
        <v>410703.56422768859</v>
      </c>
      <c r="D38" s="33" t="s">
        <v>112</v>
      </c>
      <c r="E38" s="295"/>
      <c r="F38" s="82">
        <f>B38/2</f>
        <v>205351.7821138443</v>
      </c>
      <c r="H38" s="263">
        <f>F38/D52</f>
        <v>19449.618129725342</v>
      </c>
      <c r="I38" s="328" t="s">
        <v>1277</v>
      </c>
      <c r="J38" s="263">
        <f>D54</f>
        <v>6166.7201835989299</v>
      </c>
      <c r="K38" s="294" t="s">
        <v>524</v>
      </c>
      <c r="M38" s="77" t="s">
        <v>1278</v>
      </c>
    </row>
    <row r="39" spans="1:21">
      <c r="A39" s="33" t="s">
        <v>172</v>
      </c>
      <c r="B39" s="295">
        <f t="shared" si="1"/>
        <v>0</v>
      </c>
      <c r="D39" s="33"/>
      <c r="E39" s="295"/>
      <c r="F39" s="30">
        <v>0</v>
      </c>
      <c r="J39" s="86"/>
    </row>
    <row r="40" spans="1:21">
      <c r="A40" s="33" t="s">
        <v>124</v>
      </c>
      <c r="B40" s="295">
        <f t="shared" si="1"/>
        <v>40742.695196809778</v>
      </c>
      <c r="D40" s="33" t="s">
        <v>82</v>
      </c>
      <c r="E40" s="295">
        <f>D29</f>
        <v>1128171.5267132865</v>
      </c>
      <c r="F40" s="820">
        <f>B38/2+B40+B41</f>
        <v>248879.04114267632</v>
      </c>
      <c r="G40" s="875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7">
        <f t="shared" si="1"/>
        <v>2784.5638320222602</v>
      </c>
      <c r="D41" s="68" t="s">
        <v>1174</v>
      </c>
      <c r="E41" s="297">
        <f>D30</f>
        <v>995551.06563829409</v>
      </c>
      <c r="F41" s="820"/>
      <c r="G41" s="875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60" t="s">
        <v>1563</v>
      </c>
    </row>
    <row r="44" spans="1:21">
      <c r="D44" s="294" t="s">
        <v>1182</v>
      </c>
      <c r="E44" s="294"/>
      <c r="F44" s="294"/>
      <c r="G44" s="294" t="s">
        <v>1183</v>
      </c>
      <c r="H44" s="294"/>
      <c r="I44" s="294"/>
      <c r="J44" s="302">
        <f>G42</f>
        <v>33479.349128730435</v>
      </c>
      <c r="K44" s="294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1">
        <f>E42-R44</f>
        <v>1911350.3331164224</v>
      </c>
    </row>
    <row r="45" spans="1:21">
      <c r="A45" s="305"/>
      <c r="B45" s="315"/>
      <c r="C45" s="315"/>
      <c r="D45" s="315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1">
        <f>R45</f>
        <v>127423.35554109483</v>
      </c>
    </row>
    <row r="46" spans="1:21">
      <c r="A46" s="25"/>
      <c r="B46" s="316"/>
      <c r="C46" s="316"/>
      <c r="D46" s="329" t="s">
        <v>1281</v>
      </c>
      <c r="E46" s="317"/>
      <c r="F46" s="26"/>
      <c r="H46" s="30" t="s">
        <v>1282</v>
      </c>
      <c r="J46" s="330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8" t="s">
        <v>1283</v>
      </c>
      <c r="E47" s="26"/>
      <c r="F47" s="26"/>
    </row>
    <row r="48" spans="1:21">
      <c r="A48" s="306"/>
      <c r="B48" s="318"/>
      <c r="C48" s="318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1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2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1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21" t="s">
        <v>333</v>
      </c>
      <c r="B75" s="821"/>
      <c r="C75" s="821"/>
      <c r="D75" s="821"/>
      <c r="E75" s="821"/>
      <c r="F75" s="821"/>
      <c r="G75" s="821"/>
      <c r="H75" s="821"/>
      <c r="I75" s="821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7">
        <f>B37/F10</f>
        <v>0</v>
      </c>
      <c r="C77" s="457">
        <f>B38/F10</f>
        <v>6550.296080186421</v>
      </c>
      <c r="D77" s="457">
        <f>B39/F10</f>
        <v>0</v>
      </c>
      <c r="E77" s="457">
        <f>B40/F10</f>
        <v>649.80375114529147</v>
      </c>
      <c r="F77" s="457">
        <v>0</v>
      </c>
      <c r="G77" s="457">
        <v>0</v>
      </c>
      <c r="H77" s="457">
        <f>B41/F10</f>
        <v>44.410906411838276</v>
      </c>
      <c r="I77" s="457">
        <f>SUM(B77:H77)</f>
        <v>7244.5107377435506</v>
      </c>
    </row>
    <row r="78" spans="1:9">
      <c r="A78" s="160" t="s">
        <v>174</v>
      </c>
      <c r="B78" s="457">
        <v>0</v>
      </c>
      <c r="C78" s="457">
        <v>0</v>
      </c>
      <c r="D78" s="457">
        <v>0</v>
      </c>
      <c r="E78" s="457">
        <f>U44/F10</f>
        <v>30484.056349544215</v>
      </c>
      <c r="F78" s="457">
        <v>0</v>
      </c>
      <c r="G78" s="457">
        <f>U45/F10</f>
        <v>2032.2704233029478</v>
      </c>
      <c r="H78" s="457">
        <v>0</v>
      </c>
      <c r="I78" s="457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4" bestFit="1" customWidth="1"/>
    <col min="2" max="2" width="11.5" style="524" customWidth="1"/>
    <col min="3" max="3" width="12.75" style="524" bestFit="1" customWidth="1"/>
    <col min="4" max="4" width="9" style="524"/>
    <col min="5" max="5" width="11.375" style="524" customWidth="1"/>
    <col min="6" max="6" width="11.5" style="524" bestFit="1" customWidth="1"/>
    <col min="7" max="7" width="10" style="524" customWidth="1"/>
    <col min="8" max="8" width="12.25" style="524" customWidth="1"/>
    <col min="9" max="9" width="12" style="524" customWidth="1"/>
    <col min="10" max="10" width="12.875" style="529" customWidth="1"/>
    <col min="11" max="11" width="12.25" style="529" customWidth="1"/>
    <col min="12" max="16384" width="9" style="529"/>
  </cols>
  <sheetData>
    <row r="1" spans="1:24">
      <c r="A1" s="879" t="s">
        <v>1956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1" t="s">
        <v>1754</v>
      </c>
      <c r="Q2" s="294"/>
      <c r="R2" s="294"/>
      <c r="S2" s="294"/>
      <c r="T2" s="294"/>
      <c r="U2" s="294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2" t="s">
        <v>1755</v>
      </c>
      <c r="Q3" s="294"/>
      <c r="R3" s="294"/>
      <c r="S3" s="294"/>
      <c r="T3" s="294"/>
      <c r="U3" s="294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3" t="s">
        <v>1758</v>
      </c>
      <c r="B20" s="30"/>
      <c r="C20" s="30"/>
      <c r="D20" s="30"/>
      <c r="E20" s="30" t="s">
        <v>1759</v>
      </c>
      <c r="F20" s="30"/>
      <c r="G20" s="30"/>
      <c r="H20" s="654" t="s">
        <v>1760</v>
      </c>
      <c r="I20" s="655"/>
      <c r="J20" s="656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6">
        <v>596.97719546742212</v>
      </c>
      <c r="B22" s="636">
        <v>889.01843949008514</v>
      </c>
      <c r="C22" s="30"/>
      <c r="D22" s="30"/>
      <c r="E22" s="657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5" t="s">
        <v>1766</v>
      </c>
      <c r="B25" s="30"/>
      <c r="C25" s="30"/>
      <c r="D25" s="30"/>
      <c r="E25" s="635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6">
        <v>535.17705382436259</v>
      </c>
      <c r="B26" s="30"/>
      <c r="C26" s="30"/>
      <c r="D26" s="30"/>
      <c r="E26" s="650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8" t="s">
        <v>1772</v>
      </c>
      <c r="F32" s="30"/>
      <c r="G32" s="30"/>
      <c r="H32" s="659" t="s">
        <v>1773</v>
      </c>
      <c r="I32" s="659"/>
      <c r="J32" s="660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4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8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4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8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4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879" t="s">
        <v>1952</v>
      </c>
      <c r="B45" s="879"/>
      <c r="C45" s="879"/>
      <c r="D45" s="879"/>
      <c r="E45" s="879"/>
      <c r="F45" s="879"/>
      <c r="G45" s="879"/>
      <c r="H45" s="879"/>
      <c r="I45" s="879"/>
      <c r="J45" s="879"/>
      <c r="K45" s="879"/>
      <c r="L45" s="879"/>
      <c r="M45" s="879"/>
      <c r="N45" s="879"/>
      <c r="O45" s="879"/>
      <c r="P45" s="879"/>
      <c r="Q45" s="879"/>
      <c r="R45" s="879"/>
      <c r="S45" s="879"/>
    </row>
    <row r="47" spans="1:24">
      <c r="A47" s="521" t="s">
        <v>1640</v>
      </c>
      <c r="B47" s="522" t="s">
        <v>91</v>
      </c>
      <c r="C47" s="522" t="s">
        <v>81</v>
      </c>
      <c r="D47" s="522" t="s">
        <v>1641</v>
      </c>
      <c r="E47" s="522" t="s">
        <v>1642</v>
      </c>
      <c r="F47" s="523" t="s">
        <v>1643</v>
      </c>
      <c r="H47" s="525" t="s">
        <v>1644</v>
      </c>
      <c r="I47" s="526"/>
      <c r="J47" s="527"/>
      <c r="K47" s="527"/>
      <c r="L47" s="528"/>
    </row>
    <row r="48" spans="1:24">
      <c r="A48" s="530"/>
      <c r="C48" s="524" t="s">
        <v>1645</v>
      </c>
      <c r="D48" s="524" t="s">
        <v>1646</v>
      </c>
      <c r="F48" s="531" t="s">
        <v>1645</v>
      </c>
      <c r="G48" s="529"/>
      <c r="H48" s="532" t="s">
        <v>1647</v>
      </c>
      <c r="I48" s="533"/>
      <c r="J48" s="533"/>
      <c r="K48" s="533"/>
      <c r="L48" s="534"/>
    </row>
    <row r="49" spans="1:12">
      <c r="A49" s="535" t="s">
        <v>1648</v>
      </c>
      <c r="B49" s="522">
        <v>232</v>
      </c>
      <c r="C49" s="536">
        <v>5085840</v>
      </c>
      <c r="D49" s="537">
        <v>15455.6</v>
      </c>
      <c r="E49" s="536">
        <v>2292761</v>
      </c>
      <c r="F49" s="538">
        <v>6536</v>
      </c>
      <c r="H49" s="532" t="s">
        <v>1649</v>
      </c>
      <c r="I49" s="533"/>
      <c r="J49" s="539"/>
      <c r="K49" s="539"/>
      <c r="L49" s="534"/>
    </row>
    <row r="50" spans="1:12">
      <c r="A50" s="530" t="s">
        <v>1299</v>
      </c>
      <c r="B50" s="540">
        <v>1180</v>
      </c>
      <c r="C50" s="540">
        <v>4628923</v>
      </c>
      <c r="D50" s="541">
        <v>74285.58</v>
      </c>
      <c r="E50" s="540">
        <v>2415370</v>
      </c>
      <c r="F50" s="542">
        <v>18673</v>
      </c>
      <c r="H50" s="532" t="s">
        <v>1650</v>
      </c>
      <c r="I50" s="533"/>
      <c r="J50" s="539"/>
      <c r="K50" s="539"/>
      <c r="L50" s="534"/>
    </row>
    <row r="51" spans="1:12">
      <c r="A51" s="530" t="s">
        <v>99</v>
      </c>
      <c r="B51" s="524">
        <f>SUM(B49:B50)</f>
        <v>1412</v>
      </c>
      <c r="C51" s="524">
        <f t="shared" ref="C51:F51" si="0">SUM(C49:C50)</f>
        <v>9714763</v>
      </c>
      <c r="D51" s="524">
        <f t="shared" si="0"/>
        <v>89741.180000000008</v>
      </c>
      <c r="E51" s="524">
        <f t="shared" si="0"/>
        <v>4708131</v>
      </c>
      <c r="F51" s="531">
        <f t="shared" si="0"/>
        <v>25209</v>
      </c>
      <c r="H51" s="543" t="s">
        <v>1651</v>
      </c>
      <c r="I51" s="544"/>
      <c r="J51" s="539"/>
      <c r="K51" s="539"/>
      <c r="L51" s="534"/>
    </row>
    <row r="52" spans="1:12">
      <c r="A52" s="545" t="s">
        <v>1652</v>
      </c>
      <c r="B52" s="546"/>
      <c r="C52" s="547">
        <f>C51/$B$51</f>
        <v>6880.1437677053827</v>
      </c>
      <c r="D52" s="547">
        <f>D51/$B$51</f>
        <v>63.556076487252128</v>
      </c>
      <c r="E52" s="547">
        <f>E51/$B$51</f>
        <v>3334.3703966005664</v>
      </c>
      <c r="F52" s="548">
        <f>F51/$B$51</f>
        <v>17.853399433427761</v>
      </c>
      <c r="H52" s="549"/>
      <c r="I52" s="550" t="s">
        <v>1653</v>
      </c>
      <c r="J52" s="550" t="s">
        <v>1654</v>
      </c>
      <c r="K52" s="551" t="s">
        <v>1655</v>
      </c>
      <c r="L52" s="534"/>
    </row>
    <row r="53" spans="1:12">
      <c r="A53" s="530" t="s">
        <v>1656</v>
      </c>
      <c r="C53" s="552">
        <f>C49/$B$49</f>
        <v>21921.724137931036</v>
      </c>
      <c r="D53" s="552">
        <f>D49/$B$49</f>
        <v>66.618965517241378</v>
      </c>
      <c r="E53" s="552">
        <f>E49/$B$49</f>
        <v>9882.5905172413786</v>
      </c>
      <c r="F53" s="553">
        <f>F49/$B$49</f>
        <v>28.172413793103448</v>
      </c>
      <c r="H53" s="549"/>
      <c r="I53" s="554">
        <v>10041</v>
      </c>
      <c r="J53" s="554">
        <v>1565</v>
      </c>
      <c r="K53" s="554">
        <v>776</v>
      </c>
      <c r="L53" s="534"/>
    </row>
    <row r="54" spans="1:12">
      <c r="A54" s="555" t="s">
        <v>1657</v>
      </c>
      <c r="B54" s="556"/>
      <c r="C54" s="557">
        <f>C50/$B$50</f>
        <v>3922.8161016949152</v>
      </c>
      <c r="D54" s="557">
        <f>D50/$B$50</f>
        <v>62.953881355932204</v>
      </c>
      <c r="E54" s="557">
        <f>E50/$B$50</f>
        <v>2046.9237288135594</v>
      </c>
      <c r="F54" s="558">
        <f>F50/$B$50</f>
        <v>15.824576271186441</v>
      </c>
      <c r="H54" s="559" t="s">
        <v>1658</v>
      </c>
      <c r="I54" s="560"/>
      <c r="J54" s="561"/>
      <c r="K54" s="561"/>
      <c r="L54" s="562"/>
    </row>
    <row r="56" spans="1:12">
      <c r="A56" s="563" t="s">
        <v>1659</v>
      </c>
    </row>
    <row r="57" spans="1:12">
      <c r="A57" s="524" t="s">
        <v>1660</v>
      </c>
    </row>
    <row r="58" spans="1:12">
      <c r="A58" s="564" t="s">
        <v>388</v>
      </c>
      <c r="B58" s="564" t="s">
        <v>1661</v>
      </c>
      <c r="C58" s="564" t="s">
        <v>1662</v>
      </c>
      <c r="D58" s="564" t="s">
        <v>1663</v>
      </c>
      <c r="E58" s="564" t="s">
        <v>1664</v>
      </c>
      <c r="F58" s="564" t="s">
        <v>1665</v>
      </c>
      <c r="G58" s="564" t="s">
        <v>1666</v>
      </c>
      <c r="H58" s="564" t="s">
        <v>1667</v>
      </c>
      <c r="I58" s="564" t="s">
        <v>1668</v>
      </c>
      <c r="J58" s="564" t="s">
        <v>1669</v>
      </c>
      <c r="K58" s="564" t="s">
        <v>1670</v>
      </c>
    </row>
    <row r="59" spans="1:12">
      <c r="A59" s="565">
        <f>I53*10</f>
        <v>100410</v>
      </c>
      <c r="B59" s="564">
        <f>D51</f>
        <v>89741.180000000008</v>
      </c>
      <c r="C59" s="565">
        <f>J53*10</f>
        <v>15650</v>
      </c>
      <c r="D59" s="565">
        <f>K53*10</f>
        <v>7760</v>
      </c>
      <c r="E59" s="564">
        <f>C51</f>
        <v>9714763</v>
      </c>
      <c r="F59" s="566">
        <v>2314000</v>
      </c>
      <c r="G59" s="554">
        <v>1035000</v>
      </c>
      <c r="H59" s="567">
        <v>97000</v>
      </c>
      <c r="I59" s="567">
        <v>43000</v>
      </c>
      <c r="J59" s="568">
        <f>C51-F59-H59</f>
        <v>7303763</v>
      </c>
      <c r="K59" s="569">
        <f>E51-G59-I59</f>
        <v>3630131</v>
      </c>
    </row>
    <row r="60" spans="1:12">
      <c r="B60" s="674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70" t="s">
        <v>1671</v>
      </c>
      <c r="B61" s="524" t="s">
        <v>1660</v>
      </c>
    </row>
    <row r="62" spans="1:12">
      <c r="A62" s="571" t="s">
        <v>167</v>
      </c>
      <c r="B62" s="572" t="s">
        <v>1672</v>
      </c>
      <c r="C62" s="571" t="s">
        <v>1673</v>
      </c>
      <c r="D62" s="571" t="s">
        <v>399</v>
      </c>
      <c r="E62" s="571" t="s">
        <v>1674</v>
      </c>
      <c r="F62" s="571" t="s">
        <v>1675</v>
      </c>
      <c r="G62" s="571" t="s">
        <v>1676</v>
      </c>
      <c r="H62" s="572" t="s">
        <v>1669</v>
      </c>
      <c r="I62" s="571" t="s">
        <v>1670</v>
      </c>
      <c r="J62" s="572" t="s">
        <v>1677</v>
      </c>
    </row>
    <row r="63" spans="1:12">
      <c r="A63" s="564">
        <f>D52</f>
        <v>63.556076487252128</v>
      </c>
      <c r="B63" s="564">
        <f>(C59-D59)/B51</f>
        <v>5.5878186968838524</v>
      </c>
      <c r="C63" s="564">
        <f>A63-B63</f>
        <v>57.968257790368277</v>
      </c>
      <c r="D63" s="564">
        <f>C52</f>
        <v>6880.1437677053827</v>
      </c>
      <c r="E63" s="564">
        <f>E52</f>
        <v>3334.3703966005664</v>
      </c>
      <c r="F63" s="564">
        <f>(F59+H59)/B51</f>
        <v>1707.5070821529746</v>
      </c>
      <c r="G63" s="564">
        <f>(G59+I59)/B51</f>
        <v>763.45609065155804</v>
      </c>
      <c r="H63" s="564">
        <f>(E59-F59-H59)/B51</f>
        <v>5172.6366855524084</v>
      </c>
      <c r="I63" s="564">
        <f>(E63-G63)</f>
        <v>2570.9143059490084</v>
      </c>
      <c r="J63" s="573">
        <v>28.848681580633858</v>
      </c>
    </row>
    <row r="65" spans="1:19" ht="27">
      <c r="A65" s="574" t="s" ph="1">
        <v>1678</v>
      </c>
      <c r="L65" s="575" t="s">
        <v>1679</v>
      </c>
      <c r="M65" s="576"/>
      <c r="N65" s="576"/>
      <c r="O65" s="576"/>
      <c r="P65" s="576"/>
      <c r="Q65" s="576"/>
      <c r="R65" s="576"/>
      <c r="S65" s="577"/>
    </row>
    <row r="66" spans="1:19">
      <c r="A66" s="578" t="s">
        <v>1307</v>
      </c>
      <c r="B66" s="529"/>
      <c r="C66" s="529"/>
      <c r="D66" s="529"/>
      <c r="E66" s="529"/>
      <c r="G66" s="529"/>
      <c r="H66" s="529"/>
      <c r="I66" s="529"/>
      <c r="L66" s="532" t="s">
        <v>1680</v>
      </c>
      <c r="M66" s="533"/>
      <c r="N66" s="533"/>
      <c r="O66" s="533"/>
      <c r="P66" s="533"/>
      <c r="Q66" s="533"/>
      <c r="R66" s="533"/>
      <c r="S66" s="579"/>
    </row>
    <row r="67" spans="1:19">
      <c r="A67" s="580" t="s">
        <v>1308</v>
      </c>
      <c r="B67" s="581" t="s">
        <v>50</v>
      </c>
      <c r="C67" s="581" t="s">
        <v>1309</v>
      </c>
      <c r="D67" s="581" t="s">
        <v>1310</v>
      </c>
      <c r="E67" s="581" t="s">
        <v>1311</v>
      </c>
      <c r="F67" s="582"/>
      <c r="G67" s="583" t="s">
        <v>1681</v>
      </c>
      <c r="H67" s="581" t="s">
        <v>1309</v>
      </c>
      <c r="I67" s="581" t="s">
        <v>1310</v>
      </c>
      <c r="J67" s="581" t="s">
        <v>1311</v>
      </c>
      <c r="L67" s="584" t="s">
        <v>1682</v>
      </c>
      <c r="M67" s="533"/>
      <c r="N67" s="533"/>
      <c r="O67" s="533"/>
      <c r="P67" s="539"/>
      <c r="Q67" s="539"/>
      <c r="R67" s="539"/>
      <c r="S67" s="585"/>
    </row>
    <row r="68" spans="1:19">
      <c r="A68" s="586" t="s">
        <v>85</v>
      </c>
      <c r="B68" s="587">
        <v>24422406.300000001</v>
      </c>
      <c r="C68" s="588">
        <v>11150586</v>
      </c>
      <c r="D68" s="588">
        <v>3174132.7</v>
      </c>
      <c r="E68" s="588">
        <v>10097687.6</v>
      </c>
      <c r="F68" s="586" t="s">
        <v>69</v>
      </c>
      <c r="G68" s="589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90" t="s">
        <v>1683</v>
      </c>
      <c r="M68" s="591"/>
      <c r="N68" s="591"/>
      <c r="O68" s="591"/>
      <c r="P68" s="592"/>
      <c r="Q68" s="593"/>
      <c r="R68" s="593"/>
      <c r="S68" s="594"/>
    </row>
    <row r="69" spans="1:19">
      <c r="A69" s="595" t="s">
        <v>1314</v>
      </c>
      <c r="B69" s="596">
        <v>13161.6</v>
      </c>
      <c r="C69" s="597">
        <v>0</v>
      </c>
      <c r="D69" s="597">
        <v>0</v>
      </c>
      <c r="E69" s="588">
        <v>13161.6</v>
      </c>
      <c r="F69" s="595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5" t="s">
        <v>1315</v>
      </c>
      <c r="B70" s="596">
        <v>10738727.300000001</v>
      </c>
      <c r="C70" s="588">
        <v>7683303.4000000004</v>
      </c>
      <c r="D70" s="588">
        <v>579506.4</v>
      </c>
      <c r="E70" s="588">
        <v>2475917.4</v>
      </c>
      <c r="F70" s="595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5" t="s">
        <v>113</v>
      </c>
      <c r="B71" s="596">
        <v>30980.6</v>
      </c>
      <c r="C71" s="597">
        <v>0</v>
      </c>
      <c r="D71" s="588">
        <v>21118.3</v>
      </c>
      <c r="E71" s="588">
        <v>9862.2999999999993</v>
      </c>
      <c r="F71" s="595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5" t="s">
        <v>124</v>
      </c>
      <c r="B72" s="596">
        <v>12805093.800000001</v>
      </c>
      <c r="C72" s="588">
        <v>3467282.5</v>
      </c>
      <c r="D72" s="588">
        <v>2411259.9</v>
      </c>
      <c r="E72" s="588">
        <v>6926551.2999999998</v>
      </c>
      <c r="F72" s="595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5" t="s">
        <v>110</v>
      </c>
      <c r="B73" s="596">
        <v>834443.1</v>
      </c>
      <c r="C73" s="597">
        <v>0</v>
      </c>
      <c r="D73" s="588">
        <v>162248.1</v>
      </c>
      <c r="E73" s="588">
        <v>672195</v>
      </c>
      <c r="F73" s="595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8" t="s">
        <v>1319</v>
      </c>
      <c r="B75" s="529"/>
      <c r="C75" s="529"/>
      <c r="D75" s="529"/>
      <c r="E75" s="529"/>
      <c r="F75" s="529"/>
      <c r="G75" s="529"/>
      <c r="H75" s="529"/>
      <c r="I75" s="529"/>
    </row>
    <row r="76" spans="1:19">
      <c r="A76" s="598"/>
      <c r="B76" s="599" t="s">
        <v>1684</v>
      </c>
      <c r="C76" s="600" t="s">
        <v>1248</v>
      </c>
      <c r="D76" s="600"/>
      <c r="E76" s="600"/>
      <c r="F76" s="599" t="s">
        <v>1249</v>
      </c>
      <c r="G76" s="599" t="s">
        <v>1250</v>
      </c>
      <c r="H76" s="599" t="s">
        <v>1162</v>
      </c>
      <c r="I76" s="598"/>
      <c r="J76" s="599" t="s">
        <v>1685</v>
      </c>
      <c r="K76" s="600" t="s">
        <v>1248</v>
      </c>
      <c r="L76" s="600"/>
      <c r="M76" s="600"/>
      <c r="N76" s="599" t="s">
        <v>1249</v>
      </c>
      <c r="O76" s="599" t="s">
        <v>1250</v>
      </c>
      <c r="P76" s="880" t="s">
        <v>1162</v>
      </c>
    </row>
    <row r="77" spans="1:19">
      <c r="A77" s="601"/>
      <c r="B77" s="599"/>
      <c r="C77" s="600" t="s">
        <v>1322</v>
      </c>
      <c r="D77" s="600" t="s">
        <v>1323</v>
      </c>
      <c r="E77" s="600" t="s">
        <v>1324</v>
      </c>
      <c r="F77" s="599"/>
      <c r="G77" s="599"/>
      <c r="H77" s="599"/>
      <c r="I77" s="602"/>
      <c r="J77" s="599"/>
      <c r="K77" s="600" t="s">
        <v>1322</v>
      </c>
      <c r="L77" s="600" t="s">
        <v>1323</v>
      </c>
      <c r="M77" s="600" t="s">
        <v>1324</v>
      </c>
      <c r="N77" s="599"/>
      <c r="O77" s="599"/>
      <c r="P77" s="880"/>
    </row>
    <row r="78" spans="1:19">
      <c r="A78" s="603" t="s">
        <v>85</v>
      </c>
      <c r="B78" s="604">
        <v>9809497</v>
      </c>
      <c r="C78" s="588">
        <v>8626675.3000000007</v>
      </c>
      <c r="D78" s="588">
        <v>-58808.5</v>
      </c>
      <c r="E78" s="588">
        <v>-1443177.1</v>
      </c>
      <c r="F78" s="605">
        <v>653088.19999999995</v>
      </c>
      <c r="G78" s="605">
        <v>489632.5</v>
      </c>
      <c r="H78" s="605">
        <v>40101</v>
      </c>
      <c r="I78" s="606" t="s">
        <v>69</v>
      </c>
      <c r="J78" s="589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7" t="s">
        <v>1314</v>
      </c>
      <c r="B79" s="608">
        <v>0</v>
      </c>
      <c r="C79" s="595">
        <v>0</v>
      </c>
      <c r="D79" s="595">
        <v>0</v>
      </c>
      <c r="E79" s="595">
        <v>0</v>
      </c>
      <c r="F79" s="595">
        <v>0</v>
      </c>
      <c r="G79" s="595">
        <v>0</v>
      </c>
      <c r="H79" s="595">
        <v>0</v>
      </c>
      <c r="I79" s="607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7" t="s">
        <v>1315</v>
      </c>
      <c r="B80" s="609">
        <v>8869489.1999999993</v>
      </c>
      <c r="C80" s="605">
        <v>8626675.3000000007</v>
      </c>
      <c r="D80" s="610">
        <v>-58808.5</v>
      </c>
      <c r="E80" s="610">
        <v>-1443177.1</v>
      </c>
      <c r="F80" s="595">
        <v>0</v>
      </c>
      <c r="G80" s="605">
        <v>211949.7</v>
      </c>
      <c r="H80" s="605">
        <v>30864.2</v>
      </c>
      <c r="I80" s="607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7" t="s">
        <v>113</v>
      </c>
      <c r="B81" s="608">
        <v>0</v>
      </c>
      <c r="C81" s="595">
        <v>0</v>
      </c>
      <c r="D81" s="595">
        <v>0</v>
      </c>
      <c r="E81" s="595">
        <v>0</v>
      </c>
      <c r="F81" s="595">
        <v>0</v>
      </c>
      <c r="G81" s="595">
        <v>0</v>
      </c>
      <c r="H81" s="595">
        <v>0</v>
      </c>
      <c r="I81" s="607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7" t="s">
        <v>124</v>
      </c>
      <c r="B82" s="609">
        <v>879872.9</v>
      </c>
      <c r="C82" s="595">
        <v>0</v>
      </c>
      <c r="D82" s="595">
        <v>0</v>
      </c>
      <c r="E82" s="595">
        <v>0</v>
      </c>
      <c r="F82" s="605">
        <v>653088.19999999995</v>
      </c>
      <c r="G82" s="605">
        <v>217711.7</v>
      </c>
      <c r="H82" s="605">
        <v>9072.9</v>
      </c>
      <c r="I82" s="607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7" t="s">
        <v>110</v>
      </c>
      <c r="B83" s="609">
        <v>60135</v>
      </c>
      <c r="C83" s="595">
        <v>0</v>
      </c>
      <c r="D83" s="595">
        <v>0</v>
      </c>
      <c r="E83" s="595">
        <v>0</v>
      </c>
      <c r="F83" s="595">
        <v>0</v>
      </c>
      <c r="G83" s="605">
        <v>59971.1</v>
      </c>
      <c r="H83" s="611">
        <v>163.9</v>
      </c>
      <c r="I83" s="612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3"/>
      <c r="B84" s="613"/>
      <c r="C84" s="613"/>
      <c r="D84" s="613"/>
    </row>
    <row r="85" spans="1:24">
      <c r="A85" s="563" t="s">
        <v>1686</v>
      </c>
      <c r="B85" s="613"/>
      <c r="C85" s="613"/>
      <c r="D85" s="613"/>
    </row>
    <row r="86" spans="1:24">
      <c r="A86" s="614" t="s">
        <v>1687</v>
      </c>
      <c r="B86" s="614" t="s">
        <v>1688</v>
      </c>
      <c r="C86" s="614" t="s">
        <v>1689</v>
      </c>
      <c r="D86" s="614" t="s">
        <v>91</v>
      </c>
      <c r="F86" s="524" t="s">
        <v>1552</v>
      </c>
      <c r="G86" s="524" t="s">
        <v>1553</v>
      </c>
    </row>
    <row r="87" spans="1:24">
      <c r="A87" s="564">
        <f>G68</f>
        <v>28398.146860465116</v>
      </c>
      <c r="B87" s="564">
        <f>J78</f>
        <v>11406.391860465117</v>
      </c>
      <c r="C87" s="564">
        <f>(J59*'참고_농어촌연계형 자료'!F173)/1000000</f>
        <v>929.79967092477636</v>
      </c>
      <c r="D87" s="564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5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5" t="s">
        <v>1677</v>
      </c>
      <c r="B89" s="616"/>
    </row>
    <row r="90" spans="1:24">
      <c r="A90" s="617" t="s">
        <v>1687</v>
      </c>
      <c r="B90" s="617" t="s">
        <v>1688</v>
      </c>
      <c r="C90" s="617" t="s">
        <v>1689</v>
      </c>
      <c r="D90" s="618" t="s">
        <v>91</v>
      </c>
    </row>
    <row r="91" spans="1:24">
      <c r="A91" s="618">
        <f>A87/1412</f>
        <v>20.112002025825152</v>
      </c>
      <c r="B91" s="618">
        <f t="shared" ref="B91:C91" si="3">B87/1412</f>
        <v>8.078181204295408</v>
      </c>
      <c r="C91" s="618">
        <f t="shared" si="3"/>
        <v>0.65849835051329775</v>
      </c>
      <c r="D91" s="618">
        <f>D87/(B51)</f>
        <v>28.848681580633858</v>
      </c>
    </row>
    <row r="94" spans="1:24">
      <c r="A94" s="879" t="s">
        <v>1953</v>
      </c>
      <c r="B94" s="879"/>
      <c r="C94" s="879"/>
      <c r="D94" s="879"/>
      <c r="E94" s="879"/>
      <c r="F94" s="879"/>
      <c r="G94" s="879"/>
      <c r="H94" s="879"/>
      <c r="I94" s="879"/>
      <c r="J94" s="879"/>
      <c r="K94" s="879"/>
      <c r="L94" s="879"/>
      <c r="M94" s="879"/>
      <c r="N94" s="879"/>
      <c r="O94" s="879"/>
      <c r="P94" s="879"/>
      <c r="Q94" s="879"/>
      <c r="R94" s="879"/>
      <c r="S94" s="879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19" t="s">
        <v>1691</v>
      </c>
      <c r="M95" s="619"/>
      <c r="N95" s="619"/>
      <c r="O95" s="619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20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19" t="s">
        <v>1693</v>
      </c>
      <c r="M96" s="619"/>
      <c r="N96" s="619"/>
      <c r="O96" s="619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1" t="s">
        <v>1661</v>
      </c>
      <c r="B97" s="621" t="s">
        <v>1694</v>
      </c>
      <c r="C97" s="622" t="s">
        <v>1695</v>
      </c>
      <c r="D97" s="621" t="s">
        <v>1696</v>
      </c>
      <c r="E97" s="621" t="s">
        <v>1697</v>
      </c>
      <c r="F97" s="124" t="s">
        <v>1698</v>
      </c>
      <c r="G97" s="30"/>
      <c r="H97" s="30"/>
      <c r="I97" s="30"/>
      <c r="J97" s="30"/>
      <c r="K97" s="30"/>
      <c r="L97" s="619" t="s">
        <v>1699</v>
      </c>
      <c r="M97" s="619"/>
      <c r="N97" s="619"/>
      <c r="O97" s="619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3">
        <f>'참고_농어촌연계형 자료'!B59</f>
        <v>89741.180000000008</v>
      </c>
      <c r="B98" s="622">
        <f>'참고_농어촌연계형 자료'!D59</f>
        <v>7760</v>
      </c>
      <c r="C98" s="622">
        <f>62860*0.8</f>
        <v>50288</v>
      </c>
      <c r="D98" s="622">
        <f>(A98-C98-B98)*0.1</f>
        <v>3169.3180000000011</v>
      </c>
      <c r="E98" s="622">
        <f>(D98*1000000)/10000</f>
        <v>316931.8000000001</v>
      </c>
      <c r="F98" s="624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19" t="s">
        <v>1700</v>
      </c>
      <c r="M98" s="619"/>
      <c r="N98" s="619"/>
      <c r="O98" s="619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5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4" t="s">
        <v>1702</v>
      </c>
      <c r="B100" s="624" t="s">
        <v>1694</v>
      </c>
      <c r="C100" s="624" t="s">
        <v>1696</v>
      </c>
      <c r="D100" s="624" t="s">
        <v>1697</v>
      </c>
      <c r="E100" s="624" t="s">
        <v>1698</v>
      </c>
      <c r="F100" s="30"/>
      <c r="G100" s="30"/>
      <c r="H100" s="30"/>
      <c r="I100" s="30"/>
      <c r="J100" s="30"/>
      <c r="K100" s="30"/>
      <c r="L100" s="619" t="s">
        <v>1703</v>
      </c>
      <c r="M100" s="619"/>
      <c r="N100" s="619"/>
      <c r="O100" s="619"/>
      <c r="P100" s="619" t="s">
        <v>1704</v>
      </c>
      <c r="Q100" s="619"/>
      <c r="R100" s="619"/>
      <c r="S100" s="619"/>
      <c r="T100" s="30"/>
      <c r="U100" s="30"/>
      <c r="V100" s="30"/>
      <c r="W100" s="30"/>
      <c r="X100" s="30"/>
    </row>
    <row r="101" spans="1:24">
      <c r="A101" s="624">
        <f>'참고_농어촌연계형 자료'!C59</f>
        <v>15650</v>
      </c>
      <c r="B101" s="624">
        <f>'참고_농어촌연계형 자료'!D59</f>
        <v>7760</v>
      </c>
      <c r="C101" s="624">
        <f>A101-B101</f>
        <v>7890</v>
      </c>
      <c r="D101" s="624">
        <f>(C101*1000000)/15000</f>
        <v>526000</v>
      </c>
      <c r="E101" s="624">
        <f>(D101*8760*0.17)/1000</f>
        <v>783319.2</v>
      </c>
      <c r="F101" s="30"/>
      <c r="G101" s="375"/>
      <c r="H101" s="30"/>
      <c r="I101" s="24">
        <f>C101/A98</f>
        <v>8.7919503621414374E-2</v>
      </c>
      <c r="J101" s="30"/>
      <c r="K101" s="30"/>
      <c r="L101" s="626" t="s">
        <v>1705</v>
      </c>
      <c r="M101" s="626"/>
      <c r="N101" s="626"/>
      <c r="O101" s="619"/>
      <c r="P101" s="619"/>
      <c r="Q101" s="619"/>
      <c r="R101" s="619"/>
      <c r="S101" s="619"/>
      <c r="T101" s="30"/>
      <c r="U101" s="30"/>
      <c r="V101" s="30"/>
      <c r="W101" s="30"/>
      <c r="X101" s="30"/>
    </row>
    <row r="102" spans="1:24">
      <c r="A102" s="627" t="s">
        <v>1706</v>
      </c>
      <c r="B102" s="628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29" t="s">
        <v>1707</v>
      </c>
      <c r="M102" s="630" t="s">
        <v>1708</v>
      </c>
      <c r="N102" s="619"/>
      <c r="O102" s="619"/>
      <c r="P102" s="619"/>
      <c r="Q102" s="619"/>
      <c r="R102" s="619"/>
      <c r="S102" s="619"/>
      <c r="T102" s="30"/>
      <c r="U102" s="30"/>
      <c r="V102" s="30"/>
      <c r="W102" s="30"/>
      <c r="X102" s="30"/>
    </row>
    <row r="103" spans="1:24">
      <c r="A103" s="631" t="s">
        <v>1709</v>
      </c>
      <c r="B103" s="632" t="s">
        <v>1269</v>
      </c>
      <c r="C103" s="632" t="s">
        <v>1698</v>
      </c>
      <c r="D103" s="30"/>
      <c r="E103" s="30"/>
      <c r="F103" s="30"/>
      <c r="G103" s="30"/>
      <c r="H103" s="30"/>
      <c r="I103" s="30"/>
      <c r="J103" s="30"/>
      <c r="K103" s="30"/>
      <c r="L103" s="629" t="s">
        <v>1710</v>
      </c>
      <c r="M103" s="630" t="s">
        <v>1711</v>
      </c>
      <c r="N103" s="619"/>
      <c r="O103" s="619"/>
      <c r="P103" s="619"/>
      <c r="Q103" s="619"/>
      <c r="R103" s="619"/>
      <c r="S103" s="619"/>
      <c r="T103" s="30"/>
      <c r="U103" s="30"/>
      <c r="V103" s="30"/>
      <c r="W103" s="30"/>
      <c r="X103" s="30"/>
    </row>
    <row r="104" spans="1:24">
      <c r="A104" s="633"/>
      <c r="B104" s="634">
        <f>B102/1412</f>
        <v>596.97719546742212</v>
      </c>
      <c r="C104" s="634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19" t="s">
        <v>1712</v>
      </c>
      <c r="M104" s="619"/>
      <c r="N104" s="619"/>
      <c r="O104" s="619"/>
      <c r="P104" s="619"/>
      <c r="Q104" s="619"/>
      <c r="R104" s="619"/>
      <c r="S104" s="619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19" t="s">
        <v>1713</v>
      </c>
      <c r="M105" s="619"/>
      <c r="N105" s="619"/>
      <c r="O105" s="619"/>
      <c r="P105" s="619"/>
      <c r="Q105" s="619"/>
      <c r="R105" s="619"/>
      <c r="S105" s="619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19" t="s">
        <v>1716</v>
      </c>
      <c r="M106" s="619"/>
      <c r="N106" s="619"/>
      <c r="O106" s="619"/>
      <c r="P106" s="619"/>
      <c r="Q106" s="619"/>
      <c r="R106" s="619"/>
      <c r="S106" s="619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5" t="s">
        <v>1719</v>
      </c>
      <c r="D107" s="30"/>
      <c r="E107" s="30"/>
      <c r="F107" s="30"/>
      <c r="G107" s="30"/>
      <c r="H107" s="30"/>
      <c r="I107" s="30"/>
      <c r="J107" s="30"/>
      <c r="K107" s="30"/>
      <c r="L107" s="619">
        <v>0.71430000000000005</v>
      </c>
      <c r="M107" s="619" t="s">
        <v>526</v>
      </c>
      <c r="N107" s="619" t="s">
        <v>682</v>
      </c>
      <c r="O107" s="619"/>
      <c r="P107" s="619"/>
      <c r="Q107" s="619"/>
      <c r="R107" s="619"/>
      <c r="S107" s="619"/>
      <c r="T107" s="30"/>
      <c r="U107" s="30"/>
      <c r="V107" s="30"/>
      <c r="W107" s="30"/>
      <c r="X107" s="30"/>
    </row>
    <row r="108" spans="1:24">
      <c r="A108" s="124">
        <v>352</v>
      </c>
      <c r="B108" s="624">
        <v>755670</v>
      </c>
      <c r="C108" s="636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7" t="s">
        <v>1721</v>
      </c>
      <c r="B111" s="637" t="s">
        <v>1722</v>
      </c>
      <c r="C111" s="637" t="s">
        <v>1723</v>
      </c>
      <c r="D111" s="637" t="s">
        <v>1724</v>
      </c>
      <c r="E111" s="637" t="s">
        <v>1725</v>
      </c>
      <c r="F111" s="638" t="s">
        <v>1726</v>
      </c>
      <c r="G111" s="639" t="s">
        <v>1727</v>
      </c>
      <c r="H111" s="639" t="s">
        <v>1728</v>
      </c>
      <c r="I111" s="640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2">
        <v>2028575.0088160003</v>
      </c>
      <c r="B112" s="622">
        <v>576162.24603100005</v>
      </c>
      <c r="C112" s="622">
        <v>166636776.40635198</v>
      </c>
      <c r="D112" s="622">
        <v>13572.393599999998</v>
      </c>
      <c r="E112" s="622">
        <v>10066.442257000002</v>
      </c>
      <c r="F112" s="622">
        <v>169265152.49705607</v>
      </c>
      <c r="G112" s="622">
        <f>F112/860</f>
        <v>196819.94476401867</v>
      </c>
      <c r="H112" s="622">
        <f>G112*0.1</f>
        <v>19681.994476401869</v>
      </c>
      <c r="I112" s="624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1" t="s">
        <v>1731</v>
      </c>
      <c r="B114" s="641" t="s">
        <v>1681</v>
      </c>
      <c r="C114" s="640" t="s">
        <v>1732</v>
      </c>
      <c r="D114" s="640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2">
        <f>A112+B112+D112+E112</f>
        <v>2628376.0907040006</v>
      </c>
      <c r="B115" s="622">
        <f>A115/860</f>
        <v>3056.2512682604656</v>
      </c>
      <c r="C115" s="624">
        <f>B115*0.1</f>
        <v>305.6251268260466</v>
      </c>
      <c r="D115" s="624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2"/>
      <c r="B116" s="642"/>
      <c r="C116" s="375"/>
      <c r="D116" s="375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3" t="s">
        <v>1733</v>
      </c>
      <c r="B117" s="642"/>
      <c r="C117" s="375"/>
      <c r="D117" s="375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1" t="s">
        <v>1734</v>
      </c>
      <c r="B118" s="641" t="s">
        <v>1735</v>
      </c>
      <c r="C118" s="640" t="s">
        <v>1736</v>
      </c>
      <c r="D118" s="640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2">
        <v>169265152.49705607</v>
      </c>
      <c r="B119" s="622">
        <f>B112+D112</f>
        <v>589734.639631</v>
      </c>
      <c r="C119" s="624">
        <f>A119-B119</f>
        <v>168675417.85742506</v>
      </c>
      <c r="D119" s="624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2"/>
      <c r="B120" s="642"/>
      <c r="C120" s="375"/>
      <c r="D120" s="375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5" t="s">
        <v>1738</v>
      </c>
      <c r="B122" s="635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4">
        <v>576162</v>
      </c>
      <c r="B123" s="634">
        <v>13572</v>
      </c>
      <c r="C123" s="634">
        <f>A123+B123</f>
        <v>589734</v>
      </c>
      <c r="D123" s="634">
        <f>(C123*10)/860</f>
        <v>6857.3720930232557</v>
      </c>
      <c r="E123" s="634">
        <f>D123*0.1</f>
        <v>685.7372093023256</v>
      </c>
      <c r="F123" s="644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5"/>
      <c r="B124" s="645"/>
      <c r="C124" s="645"/>
      <c r="D124" s="645"/>
      <c r="E124" s="645"/>
      <c r="F124" s="646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5" t="s">
        <v>1741</v>
      </c>
      <c r="B126" s="635" t="s">
        <v>1742</v>
      </c>
      <c r="C126" s="635" t="s">
        <v>1743</v>
      </c>
      <c r="D126" s="635" t="s">
        <v>1744</v>
      </c>
      <c r="E126" s="647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4">
        <v>946135067.06588709</v>
      </c>
      <c r="B127" s="634">
        <f>A127*0.7143</f>
        <v>675824278.40516317</v>
      </c>
      <c r="C127" s="634">
        <f>B127*(76.4/100)</f>
        <v>516329748.70154464</v>
      </c>
      <c r="D127" s="634">
        <f>C127*0.1</f>
        <v>51632974.87015447</v>
      </c>
      <c r="E127" s="430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20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8" t="s">
        <v>1747</v>
      </c>
      <c r="C130" s="648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2">
        <f>(F112-A123)+F123</f>
        <v>168689514.40028396</v>
      </c>
      <c r="B131" s="634">
        <f>A131/860</f>
        <v>196150.59813986506</v>
      </c>
      <c r="C131" s="634">
        <f>B131*0.1</f>
        <v>19615.059813986507</v>
      </c>
      <c r="D131" s="634">
        <f>C131/1412</f>
        <v>13.891685420670331</v>
      </c>
      <c r="E131" s="649">
        <f>(F123)/1412</f>
        <v>0.37103628038737735</v>
      </c>
      <c r="F131" s="650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20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8" t="s">
        <v>1747</v>
      </c>
      <c r="C134" s="648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2">
        <f>F112</f>
        <v>169265152.49705607</v>
      </c>
      <c r="B135" s="634">
        <f>A135/860</f>
        <v>196819.94476401867</v>
      </c>
      <c r="C135" s="634">
        <f>B135*0.1</f>
        <v>19681.994476401869</v>
      </c>
      <c r="D135" s="634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879" t="s">
        <v>1954</v>
      </c>
      <c r="B138" s="879"/>
      <c r="C138" s="879"/>
      <c r="D138" s="879"/>
      <c r="E138" s="879"/>
      <c r="F138" s="879"/>
      <c r="G138" s="879"/>
      <c r="H138" s="879"/>
      <c r="I138" s="879"/>
      <c r="J138" s="879"/>
      <c r="K138" s="879"/>
      <c r="L138" s="879"/>
      <c r="M138" s="879"/>
      <c r="N138" s="879"/>
      <c r="O138" s="879"/>
      <c r="P138" s="879"/>
      <c r="Q138" s="879"/>
      <c r="R138" s="879"/>
      <c r="S138" s="879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1" t="s">
        <v>1781</v>
      </c>
      <c r="G139" s="30"/>
      <c r="H139" s="30"/>
      <c r="I139" s="662" t="s">
        <v>1782</v>
      </c>
      <c r="J139" s="662"/>
      <c r="K139" s="662"/>
      <c r="L139" s="662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1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1">
        <f t="shared" si="4"/>
        <v>527.18790000000001</v>
      </c>
      <c r="G141" s="30"/>
      <c r="H141" s="663">
        <v>27</v>
      </c>
      <c r="I141" s="663">
        <v>3</v>
      </c>
      <c r="J141" s="664">
        <v>3589</v>
      </c>
      <c r="K141" s="663" t="s">
        <v>1784</v>
      </c>
      <c r="L141" s="663">
        <v>38.9</v>
      </c>
      <c r="M141" s="663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1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1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1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1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1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1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1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1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1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1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1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1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1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1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1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1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1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1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1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1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1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1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1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1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1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1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1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1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1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4">
        <f>SUM(B140:B170)</f>
        <v>84</v>
      </c>
      <c r="C171" s="634">
        <f>SUM(C140:C170)</f>
        <v>79861</v>
      </c>
      <c r="D171" s="634">
        <f>SUM(D140:D170)</f>
        <v>22230</v>
      </c>
      <c r="E171" s="634">
        <f>SUM(E140:E170)</f>
        <v>919.48000000000013</v>
      </c>
      <c r="F171" s="634">
        <f>SUM(F140:F170)</f>
        <v>10693.552400000002</v>
      </c>
      <c r="G171" s="456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4">
        <f>B171/31</f>
        <v>2.7096774193548385</v>
      </c>
      <c r="C172" s="634">
        <f>C171/31</f>
        <v>2576.1612903225805</v>
      </c>
      <c r="D172" s="634">
        <f>D171/31</f>
        <v>717.09677419354841</v>
      </c>
      <c r="E172" s="634">
        <f>E171/31</f>
        <v>29.660645161290326</v>
      </c>
      <c r="F172" s="634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4"/>
      <c r="C173" s="634">
        <f>C171/84</f>
        <v>950.72619047619048</v>
      </c>
      <c r="D173" s="634">
        <f>D171/84</f>
        <v>264.64285714285717</v>
      </c>
      <c r="E173" s="634">
        <f>E171/84</f>
        <v>10.946190476190477</v>
      </c>
      <c r="F173" s="665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879" t="s">
        <v>1955</v>
      </c>
      <c r="B176" s="879"/>
      <c r="C176" s="879"/>
      <c r="D176" s="879"/>
      <c r="E176" s="879"/>
      <c r="F176" s="879"/>
      <c r="G176" s="879"/>
      <c r="H176" s="879"/>
      <c r="I176" s="879"/>
      <c r="J176" s="879"/>
      <c r="K176" s="879"/>
      <c r="L176" s="879"/>
      <c r="M176" s="879"/>
      <c r="N176" s="879"/>
      <c r="O176" s="879"/>
      <c r="P176" s="879"/>
      <c r="Q176" s="879"/>
      <c r="R176" s="879"/>
      <c r="S176" s="879"/>
    </row>
    <row r="177" spans="1:8">
      <c r="A177" s="666" t="s">
        <v>1787</v>
      </c>
      <c r="B177" s="666" t="s">
        <v>1788</v>
      </c>
      <c r="C177" s="667" t="s">
        <v>1721</v>
      </c>
      <c r="D177" s="667" t="s">
        <v>1722</v>
      </c>
      <c r="E177" s="667" t="s">
        <v>1723</v>
      </c>
      <c r="F177" s="667" t="s">
        <v>1724</v>
      </c>
      <c r="G177" s="667" t="s">
        <v>1725</v>
      </c>
      <c r="H177" s="668" t="s">
        <v>1726</v>
      </c>
    </row>
    <row r="178" spans="1:8">
      <c r="A178" s="669" t="s">
        <v>1789</v>
      </c>
      <c r="B178" s="669" t="s">
        <v>1790</v>
      </c>
      <c r="C178" s="670">
        <v>55.234867999999999</v>
      </c>
      <c r="D178" s="670">
        <v>460.032262</v>
      </c>
      <c r="E178" s="670">
        <v>741126.78102400003</v>
      </c>
      <c r="F178" s="670">
        <v>449.91359999999997</v>
      </c>
      <c r="G178" s="670">
        <v>236.3416</v>
      </c>
      <c r="H178" s="670">
        <f t="shared" ref="H178:H209" si="5">SUM(C178:G178)</f>
        <v>742328.30335400009</v>
      </c>
    </row>
    <row r="179" spans="1:8">
      <c r="A179" s="669" t="s">
        <v>1791</v>
      </c>
      <c r="B179" s="669" t="s">
        <v>1792</v>
      </c>
      <c r="C179" s="670">
        <v>35457.898647000002</v>
      </c>
      <c r="D179" s="670">
        <v>6531.1084680000004</v>
      </c>
      <c r="E179" s="670">
        <v>742396.524401</v>
      </c>
      <c r="F179" s="670">
        <v>206.21039999999999</v>
      </c>
      <c r="G179" s="670">
        <v>79.394000000000005</v>
      </c>
      <c r="H179" s="670">
        <f t="shared" si="5"/>
        <v>784671.135916</v>
      </c>
    </row>
    <row r="180" spans="1:8">
      <c r="A180" s="669" t="s">
        <v>1793</v>
      </c>
      <c r="B180" s="669" t="s">
        <v>1794</v>
      </c>
      <c r="C180" s="670">
        <v>4247.8416420000003</v>
      </c>
      <c r="D180" s="670">
        <v>102.576514</v>
      </c>
      <c r="E180" s="670">
        <v>522348.64679199998</v>
      </c>
      <c r="F180" s="670">
        <v>74.985600000000005</v>
      </c>
      <c r="G180" s="670">
        <v>1.57504</v>
      </c>
      <c r="H180" s="670">
        <f t="shared" si="5"/>
        <v>526775.62558800005</v>
      </c>
    </row>
    <row r="181" spans="1:8">
      <c r="A181" s="669" t="s">
        <v>1795</v>
      </c>
      <c r="B181" s="669" t="s">
        <v>1796</v>
      </c>
      <c r="C181" s="670">
        <v>0</v>
      </c>
      <c r="D181" s="670">
        <v>5610.9785410000004</v>
      </c>
      <c r="E181" s="670">
        <v>1142207.08357</v>
      </c>
      <c r="F181" s="670">
        <v>674.87040000000002</v>
      </c>
      <c r="G181" s="670">
        <v>50.414119999999997</v>
      </c>
      <c r="H181" s="670">
        <f t="shared" si="5"/>
        <v>1148543.3466310001</v>
      </c>
    </row>
    <row r="182" spans="1:8">
      <c r="A182" s="669" t="s">
        <v>1797</v>
      </c>
      <c r="B182" s="669" t="s">
        <v>1798</v>
      </c>
      <c r="C182" s="670">
        <v>19797.568913999999</v>
      </c>
      <c r="D182" s="670">
        <v>7457.7293810000001</v>
      </c>
      <c r="E182" s="670">
        <v>2488780.1936900001</v>
      </c>
      <c r="F182" s="670">
        <v>993.55920000000003</v>
      </c>
      <c r="G182" s="670">
        <v>3827.7653559999999</v>
      </c>
      <c r="H182" s="670">
        <f t="shared" si="5"/>
        <v>2520856.8165410003</v>
      </c>
    </row>
    <row r="183" spans="1:8">
      <c r="A183" s="669" t="s">
        <v>1799</v>
      </c>
      <c r="B183" s="669" t="s">
        <v>1800</v>
      </c>
      <c r="C183" s="670">
        <v>15397.746336</v>
      </c>
      <c r="D183" s="670">
        <v>13595.052626999999</v>
      </c>
      <c r="E183" s="670">
        <v>1658444.9206300001</v>
      </c>
      <c r="F183" s="670">
        <v>93.731999999999999</v>
      </c>
      <c r="G183" s="670">
        <v>67.579915999999997</v>
      </c>
      <c r="H183" s="670">
        <f t="shared" si="5"/>
        <v>1687599.0315090001</v>
      </c>
    </row>
    <row r="184" spans="1:8">
      <c r="A184" s="669" t="s">
        <v>1801</v>
      </c>
      <c r="B184" s="669" t="s">
        <v>1802</v>
      </c>
      <c r="C184" s="670">
        <v>15783.074371999999</v>
      </c>
      <c r="D184" s="670">
        <v>5300.1522130000003</v>
      </c>
      <c r="E184" s="670">
        <v>3443589.42985</v>
      </c>
      <c r="F184" s="670">
        <v>262.44959999999998</v>
      </c>
      <c r="G184" s="670">
        <v>220.20214799999999</v>
      </c>
      <c r="H184" s="670">
        <f t="shared" si="5"/>
        <v>3465155.3081829995</v>
      </c>
    </row>
    <row r="185" spans="1:8">
      <c r="A185" s="669" t="s">
        <v>1803</v>
      </c>
      <c r="B185" s="669" t="s">
        <v>1804</v>
      </c>
      <c r="C185" s="670">
        <v>18117.720950999999</v>
      </c>
      <c r="D185" s="670">
        <v>10322.430834999999</v>
      </c>
      <c r="E185" s="670">
        <v>3126080.0054600001</v>
      </c>
      <c r="F185" s="670">
        <v>262.44959999999998</v>
      </c>
      <c r="G185" s="670">
        <v>409.31480399999998</v>
      </c>
      <c r="H185" s="670">
        <f t="shared" si="5"/>
        <v>3155191.9216499999</v>
      </c>
    </row>
    <row r="186" spans="1:8">
      <c r="A186" s="669" t="s">
        <v>1805</v>
      </c>
      <c r="B186" s="669" t="s">
        <v>1806</v>
      </c>
      <c r="C186" s="670">
        <v>16311.595733</v>
      </c>
      <c r="D186" s="670">
        <v>9679.4503499999992</v>
      </c>
      <c r="E186" s="670">
        <v>8461259.5134100001</v>
      </c>
      <c r="F186" s="670">
        <v>206.21039999999999</v>
      </c>
      <c r="G186" s="670">
        <v>87.611599999999996</v>
      </c>
      <c r="H186" s="670">
        <f t="shared" si="5"/>
        <v>8487544.3814930003</v>
      </c>
    </row>
    <row r="187" spans="1:8">
      <c r="A187" s="669" t="s">
        <v>1807</v>
      </c>
      <c r="B187" s="669" t="s">
        <v>1808</v>
      </c>
      <c r="C187" s="670">
        <v>16228.951564999999</v>
      </c>
      <c r="D187" s="670">
        <v>12054.995080999999</v>
      </c>
      <c r="E187" s="670">
        <v>3521432.0813699998</v>
      </c>
      <c r="F187" s="670">
        <v>187.464</v>
      </c>
      <c r="G187" s="670">
        <v>35.477347999999999</v>
      </c>
      <c r="H187" s="670">
        <f t="shared" si="5"/>
        <v>3549938.9693639996</v>
      </c>
    </row>
    <row r="188" spans="1:8">
      <c r="A188" s="669" t="s">
        <v>1809</v>
      </c>
      <c r="B188" s="669" t="s">
        <v>1810</v>
      </c>
      <c r="C188" s="670">
        <v>8216.5580439999994</v>
      </c>
      <c r="D188" s="670">
        <v>2747.6986729999999</v>
      </c>
      <c r="E188" s="670">
        <v>4441775.3568399996</v>
      </c>
      <c r="F188" s="670">
        <v>131.22479999999999</v>
      </c>
      <c r="G188" s="670">
        <v>0</v>
      </c>
      <c r="H188" s="670">
        <f t="shared" si="5"/>
        <v>4452870.8383569997</v>
      </c>
    </row>
    <row r="189" spans="1:8">
      <c r="A189" s="669" t="s">
        <v>1811</v>
      </c>
      <c r="B189" s="669" t="s">
        <v>1812</v>
      </c>
      <c r="C189" s="670">
        <v>15237.998163</v>
      </c>
      <c r="D189" s="670">
        <v>3188.7889249999998</v>
      </c>
      <c r="E189" s="670">
        <v>5784042.6457700003</v>
      </c>
      <c r="F189" s="670">
        <v>187.464</v>
      </c>
      <c r="G189" s="670">
        <v>63.147976</v>
      </c>
      <c r="H189" s="670">
        <f t="shared" si="5"/>
        <v>5802720.0448340001</v>
      </c>
    </row>
    <row r="190" spans="1:8">
      <c r="A190" s="669" t="s">
        <v>1813</v>
      </c>
      <c r="B190" s="669" t="s">
        <v>1814</v>
      </c>
      <c r="C190" s="670">
        <v>10311.608279</v>
      </c>
      <c r="D190" s="670">
        <v>1763.861746</v>
      </c>
      <c r="E190" s="670">
        <v>5591651.6941299997</v>
      </c>
      <c r="F190" s="670">
        <v>168.7176</v>
      </c>
      <c r="G190" s="670">
        <v>93.132800000000003</v>
      </c>
      <c r="H190" s="670">
        <f t="shared" si="5"/>
        <v>5603989.0145549998</v>
      </c>
    </row>
    <row r="191" spans="1:8">
      <c r="A191" s="669" t="s">
        <v>1815</v>
      </c>
      <c r="B191" s="669" t="s">
        <v>1816</v>
      </c>
      <c r="C191" s="670">
        <v>34337.986582999998</v>
      </c>
      <c r="D191" s="670">
        <v>11475.762291999999</v>
      </c>
      <c r="E191" s="670">
        <v>2401260.9834199999</v>
      </c>
      <c r="F191" s="670">
        <v>93.731999999999999</v>
      </c>
      <c r="G191" s="670">
        <v>22.71396</v>
      </c>
      <c r="H191" s="670">
        <f t="shared" si="5"/>
        <v>2447191.1782549997</v>
      </c>
    </row>
    <row r="192" spans="1:8">
      <c r="A192" s="669" t="s">
        <v>1817</v>
      </c>
      <c r="B192" s="669" t="s">
        <v>1818</v>
      </c>
      <c r="C192" s="670">
        <v>4873.2150110000002</v>
      </c>
      <c r="D192" s="670">
        <v>2472.5918139999999</v>
      </c>
      <c r="E192" s="670">
        <v>4263620.6933500003</v>
      </c>
      <c r="F192" s="670">
        <v>56.239199999999997</v>
      </c>
      <c r="G192" s="670">
        <v>18.237079999999999</v>
      </c>
      <c r="H192" s="670">
        <f t="shared" si="5"/>
        <v>4271040.9764550002</v>
      </c>
    </row>
    <row r="193" spans="1:8">
      <c r="A193" s="669" t="s">
        <v>1819</v>
      </c>
      <c r="B193" s="669" t="s">
        <v>1820</v>
      </c>
      <c r="C193" s="670">
        <v>21114.507345000002</v>
      </c>
      <c r="D193" s="670">
        <v>2382.1800269999999</v>
      </c>
      <c r="E193" s="670">
        <v>2465203.3096599998</v>
      </c>
      <c r="F193" s="670">
        <v>18.746400000000001</v>
      </c>
      <c r="G193" s="670">
        <v>38.759680000000003</v>
      </c>
      <c r="H193" s="670">
        <f t="shared" si="5"/>
        <v>2488757.5031119999</v>
      </c>
    </row>
    <row r="194" spans="1:8">
      <c r="A194" s="669" t="s">
        <v>1821</v>
      </c>
      <c r="B194" s="669" t="s">
        <v>1822</v>
      </c>
      <c r="C194" s="670">
        <v>5522.4638590000004</v>
      </c>
      <c r="D194" s="670">
        <v>1994.8305660000001</v>
      </c>
      <c r="E194" s="670">
        <v>8992052.8346999995</v>
      </c>
      <c r="F194" s="670">
        <v>74.985600000000005</v>
      </c>
      <c r="G194" s="670">
        <v>28.092635999999999</v>
      </c>
      <c r="H194" s="670">
        <f t="shared" si="5"/>
        <v>8999673.2073609997</v>
      </c>
    </row>
    <row r="195" spans="1:8">
      <c r="A195" s="669" t="s">
        <v>1823</v>
      </c>
      <c r="B195" s="669" t="s">
        <v>1824</v>
      </c>
      <c r="C195" s="670">
        <v>11397.594158</v>
      </c>
      <c r="D195" s="670">
        <v>1698.4041319999999</v>
      </c>
      <c r="E195" s="670">
        <v>2232060.7672299999</v>
      </c>
      <c r="F195" s="670">
        <v>112.47839999999999</v>
      </c>
      <c r="G195" s="670">
        <v>49.125839999999997</v>
      </c>
      <c r="H195" s="670">
        <f t="shared" si="5"/>
        <v>2245318.3697599997</v>
      </c>
    </row>
    <row r="196" spans="1:8">
      <c r="A196" s="669" t="s">
        <v>1825</v>
      </c>
      <c r="B196" s="669" t="s">
        <v>1826</v>
      </c>
      <c r="C196" s="670">
        <v>9009.3942189999998</v>
      </c>
      <c r="D196" s="670">
        <v>2158.3928940000001</v>
      </c>
      <c r="E196" s="670">
        <v>3021607.46245</v>
      </c>
      <c r="F196" s="670">
        <v>112.47839999999999</v>
      </c>
      <c r="G196" s="670">
        <v>45.120187999999999</v>
      </c>
      <c r="H196" s="670">
        <f t="shared" si="5"/>
        <v>3032932.8481510002</v>
      </c>
    </row>
    <row r="197" spans="1:8">
      <c r="A197" s="669" t="s">
        <v>1827</v>
      </c>
      <c r="B197" s="669" t="s">
        <v>1828</v>
      </c>
      <c r="C197" s="670">
        <v>25018.596214000001</v>
      </c>
      <c r="D197" s="670">
        <v>8483.4752979999994</v>
      </c>
      <c r="E197" s="670">
        <v>1749735.40784</v>
      </c>
      <c r="F197" s="670">
        <v>149.97120000000001</v>
      </c>
      <c r="G197" s="670">
        <v>72.032399999999996</v>
      </c>
      <c r="H197" s="670">
        <f t="shared" si="5"/>
        <v>1783459.4829519999</v>
      </c>
    </row>
    <row r="198" spans="1:8">
      <c r="A198" s="669" t="s">
        <v>1829</v>
      </c>
      <c r="B198" s="669" t="s">
        <v>1830</v>
      </c>
      <c r="C198" s="670">
        <v>19736.703909</v>
      </c>
      <c r="D198" s="670">
        <v>4480.2449770000003</v>
      </c>
      <c r="E198" s="670">
        <v>1381227.9663199999</v>
      </c>
      <c r="F198" s="670">
        <v>112.47839999999999</v>
      </c>
      <c r="G198" s="670">
        <v>137.30240000000001</v>
      </c>
      <c r="H198" s="670">
        <f t="shared" si="5"/>
        <v>1405694.6960059998</v>
      </c>
    </row>
    <row r="199" spans="1:8">
      <c r="A199" s="669" t="s">
        <v>1831</v>
      </c>
      <c r="B199" s="669" t="s">
        <v>1832</v>
      </c>
      <c r="C199" s="670">
        <v>34793.976242999997</v>
      </c>
      <c r="D199" s="670">
        <v>3917.1514790000001</v>
      </c>
      <c r="E199" s="670">
        <v>2485464.1562899998</v>
      </c>
      <c r="F199" s="670">
        <v>112.47839999999999</v>
      </c>
      <c r="G199" s="670">
        <v>111.1516</v>
      </c>
      <c r="H199" s="670">
        <f t="shared" si="5"/>
        <v>2524398.9140119995</v>
      </c>
    </row>
    <row r="200" spans="1:8">
      <c r="A200" s="669" t="s">
        <v>1833</v>
      </c>
      <c r="B200" s="669" t="s">
        <v>1834</v>
      </c>
      <c r="C200" s="670">
        <v>4267.08788</v>
      </c>
      <c r="D200" s="670">
        <v>2580.803598</v>
      </c>
      <c r="E200" s="670">
        <v>178612.775311</v>
      </c>
      <c r="F200" s="670">
        <v>131.22479999999999</v>
      </c>
      <c r="G200" s="670">
        <v>187.3356</v>
      </c>
      <c r="H200" s="670">
        <f t="shared" si="5"/>
        <v>185779.227189</v>
      </c>
    </row>
    <row r="201" spans="1:8">
      <c r="A201" s="669" t="s">
        <v>1835</v>
      </c>
      <c r="B201" s="669" t="s">
        <v>1836</v>
      </c>
      <c r="C201" s="670">
        <v>19544.959352999998</v>
      </c>
      <c r="D201" s="670">
        <v>7622.5388320000002</v>
      </c>
      <c r="E201" s="670">
        <v>994275.98366899998</v>
      </c>
      <c r="F201" s="670">
        <v>243.70320000000001</v>
      </c>
      <c r="G201" s="670">
        <v>143.4228</v>
      </c>
      <c r="H201" s="670">
        <f t="shared" si="5"/>
        <v>1021830.6078539999</v>
      </c>
    </row>
    <row r="202" spans="1:8">
      <c r="A202" s="669" t="s">
        <v>1837</v>
      </c>
      <c r="B202" s="669" t="s">
        <v>1838</v>
      </c>
      <c r="C202" s="670">
        <v>30135.507076000002</v>
      </c>
      <c r="D202" s="670">
        <v>8232.633887</v>
      </c>
      <c r="E202" s="670">
        <v>2909459.51945</v>
      </c>
      <c r="F202" s="670">
        <v>112.47839999999999</v>
      </c>
      <c r="G202" s="670">
        <v>12.09742</v>
      </c>
      <c r="H202" s="670">
        <f t="shared" si="5"/>
        <v>2947952.2362329997</v>
      </c>
    </row>
    <row r="203" spans="1:8">
      <c r="A203" s="669" t="s">
        <v>1839</v>
      </c>
      <c r="B203" s="669" t="s">
        <v>1840</v>
      </c>
      <c r="C203" s="670">
        <v>24787.916893000001</v>
      </c>
      <c r="D203" s="670">
        <v>10543.177863000001</v>
      </c>
      <c r="E203" s="670">
        <v>920926.31504300004</v>
      </c>
      <c r="F203" s="670">
        <v>299.94240000000002</v>
      </c>
      <c r="G203" s="670">
        <v>219.86359999999999</v>
      </c>
      <c r="H203" s="670">
        <f t="shared" si="5"/>
        <v>956777.21579900011</v>
      </c>
    </row>
    <row r="204" spans="1:8">
      <c r="A204" s="669" t="s">
        <v>1841</v>
      </c>
      <c r="B204" s="669" t="s">
        <v>1842</v>
      </c>
      <c r="C204" s="670">
        <v>6664.8724350000002</v>
      </c>
      <c r="D204" s="670">
        <v>1230.2090000000001</v>
      </c>
      <c r="E204" s="670">
        <v>2894193.4491699999</v>
      </c>
      <c r="F204" s="670">
        <v>74.985600000000005</v>
      </c>
      <c r="G204" s="670">
        <v>68.721819999999994</v>
      </c>
      <c r="H204" s="670">
        <f t="shared" si="5"/>
        <v>2902232.2380249999</v>
      </c>
    </row>
    <row r="205" spans="1:8">
      <c r="A205" s="669" t="s">
        <v>1843</v>
      </c>
      <c r="B205" s="669" t="s">
        <v>1844</v>
      </c>
      <c r="C205" s="670">
        <v>9529.5220399999998</v>
      </c>
      <c r="D205" s="670">
        <v>3813.5093459999998</v>
      </c>
      <c r="E205" s="670">
        <v>1487474.10669</v>
      </c>
      <c r="F205" s="670">
        <v>187.464</v>
      </c>
      <c r="G205" s="670">
        <v>235.14320000000001</v>
      </c>
      <c r="H205" s="670">
        <f t="shared" si="5"/>
        <v>1501239.7452760001</v>
      </c>
    </row>
    <row r="206" spans="1:8">
      <c r="A206" s="669" t="s">
        <v>1845</v>
      </c>
      <c r="B206" s="669" t="s">
        <v>1846</v>
      </c>
      <c r="C206" s="670">
        <v>41477.519806999997</v>
      </c>
      <c r="D206" s="670">
        <v>11492.835064000001</v>
      </c>
      <c r="E206" s="670">
        <v>1171022.9271</v>
      </c>
      <c r="F206" s="670">
        <v>149.97120000000001</v>
      </c>
      <c r="G206" s="670">
        <v>62.428080000000001</v>
      </c>
      <c r="H206" s="670">
        <f t="shared" si="5"/>
        <v>1224205.6812509999</v>
      </c>
    </row>
    <row r="207" spans="1:8">
      <c r="A207" s="669" t="s">
        <v>1847</v>
      </c>
      <c r="B207" s="669" t="s">
        <v>1848</v>
      </c>
      <c r="C207" s="670">
        <v>40597.960488999997</v>
      </c>
      <c r="D207" s="670">
        <v>5154.8059400000002</v>
      </c>
      <c r="E207" s="670">
        <v>489759.13327200001</v>
      </c>
      <c r="F207" s="670">
        <v>93.731999999999999</v>
      </c>
      <c r="G207" s="670">
        <v>75.233154999999996</v>
      </c>
      <c r="H207" s="670">
        <f t="shared" si="5"/>
        <v>535680.86485599994</v>
      </c>
    </row>
    <row r="208" spans="1:8">
      <c r="A208" s="669" t="s">
        <v>1849</v>
      </c>
      <c r="B208" s="669" t="s">
        <v>1850</v>
      </c>
      <c r="C208" s="670">
        <v>26282.619850999999</v>
      </c>
      <c r="D208" s="670">
        <v>8406.0495850000007</v>
      </c>
      <c r="E208" s="670">
        <v>1195442.3131899999</v>
      </c>
      <c r="F208" s="670">
        <v>149.97120000000001</v>
      </c>
      <c r="G208" s="670">
        <v>29.640712000000001</v>
      </c>
      <c r="H208" s="670">
        <f t="shared" si="5"/>
        <v>1230310.5945379999</v>
      </c>
    </row>
    <row r="209" spans="1:8">
      <c r="A209" s="669" t="s">
        <v>1851</v>
      </c>
      <c r="B209" s="669" t="s">
        <v>1852</v>
      </c>
      <c r="C209" s="670">
        <v>40036.600472999999</v>
      </c>
      <c r="D209" s="670">
        <v>36728.481939999998</v>
      </c>
      <c r="E209" s="670">
        <v>646351.36393899994</v>
      </c>
      <c r="F209" s="670">
        <v>243.70320000000001</v>
      </c>
      <c r="G209" s="670">
        <v>182.328</v>
      </c>
      <c r="H209" s="670">
        <f t="shared" si="5"/>
        <v>723542.47755199985</v>
      </c>
    </row>
    <row r="210" spans="1:8">
      <c r="A210" s="669" t="s">
        <v>1853</v>
      </c>
      <c r="B210" s="669" t="s">
        <v>1854</v>
      </c>
      <c r="C210" s="670">
        <v>53664.157650000001</v>
      </c>
      <c r="D210" s="670">
        <v>26508.137713</v>
      </c>
      <c r="E210" s="670">
        <v>880084.57797400001</v>
      </c>
      <c r="F210" s="670">
        <v>299.94240000000002</v>
      </c>
      <c r="G210" s="670">
        <v>67.654387999999997</v>
      </c>
      <c r="H210" s="670">
        <f t="shared" ref="H210:H259" si="6">SUM(C210:G210)</f>
        <v>960624.47012500011</v>
      </c>
    </row>
    <row r="211" spans="1:8">
      <c r="A211" s="669" t="s">
        <v>1855</v>
      </c>
      <c r="B211" s="669" t="s">
        <v>1856</v>
      </c>
      <c r="C211" s="670">
        <v>33174.856590000003</v>
      </c>
      <c r="D211" s="670">
        <v>4190.5745079999997</v>
      </c>
      <c r="E211" s="670">
        <v>698630.68827899999</v>
      </c>
      <c r="F211" s="670">
        <v>318.68880000000001</v>
      </c>
      <c r="G211" s="670">
        <v>15.6648</v>
      </c>
      <c r="H211" s="670">
        <f t="shared" si="6"/>
        <v>736330.47297700006</v>
      </c>
    </row>
    <row r="212" spans="1:8">
      <c r="A212" s="669" t="s">
        <v>1857</v>
      </c>
      <c r="B212" s="669" t="s">
        <v>1858</v>
      </c>
      <c r="C212" s="670">
        <v>19254.491976000001</v>
      </c>
      <c r="D212" s="670">
        <v>10035.164185</v>
      </c>
      <c r="E212" s="670">
        <v>2451856.5913499999</v>
      </c>
      <c r="F212" s="670">
        <v>318.68880000000001</v>
      </c>
      <c r="G212" s="670">
        <v>107.84102</v>
      </c>
      <c r="H212" s="670">
        <f t="shared" si="6"/>
        <v>2481572.7773310002</v>
      </c>
    </row>
    <row r="213" spans="1:8">
      <c r="A213" s="669" t="s">
        <v>1859</v>
      </c>
      <c r="B213" s="669" t="s">
        <v>1860</v>
      </c>
      <c r="C213" s="670">
        <v>16287.394345999999</v>
      </c>
      <c r="D213" s="670">
        <v>4497.8576540000004</v>
      </c>
      <c r="E213" s="670">
        <v>2606326.1817999999</v>
      </c>
      <c r="F213" s="670">
        <v>56.239199999999997</v>
      </c>
      <c r="G213" s="670">
        <v>21.051608000000002</v>
      </c>
      <c r="H213" s="670">
        <f t="shared" si="6"/>
        <v>2627188.7246079999</v>
      </c>
    </row>
    <row r="214" spans="1:8">
      <c r="A214" s="669" t="s">
        <v>1861</v>
      </c>
      <c r="B214" s="669" t="s">
        <v>1862</v>
      </c>
      <c r="C214" s="670">
        <v>11855.175117999999</v>
      </c>
      <c r="D214" s="670">
        <v>2090.4057170000001</v>
      </c>
      <c r="E214" s="670">
        <v>2516235.2291700002</v>
      </c>
      <c r="F214" s="670">
        <v>74.985600000000005</v>
      </c>
      <c r="G214" s="670">
        <v>58.715608000000003</v>
      </c>
      <c r="H214" s="670">
        <f t="shared" si="6"/>
        <v>2530314.5112129999</v>
      </c>
    </row>
    <row r="215" spans="1:8">
      <c r="A215" s="669" t="s">
        <v>1863</v>
      </c>
      <c r="B215" s="669" t="s">
        <v>1864</v>
      </c>
      <c r="C215" s="670">
        <v>12357.365565</v>
      </c>
      <c r="D215" s="670">
        <v>6009.9297420000003</v>
      </c>
      <c r="E215" s="670">
        <v>1836924.79786</v>
      </c>
      <c r="F215" s="670">
        <v>56.239199999999997</v>
      </c>
      <c r="G215" s="670">
        <v>17.184200000000001</v>
      </c>
      <c r="H215" s="670">
        <f t="shared" si="6"/>
        <v>1855365.516567</v>
      </c>
    </row>
    <row r="216" spans="1:8">
      <c r="A216" s="669" t="s">
        <v>1865</v>
      </c>
      <c r="B216" s="669" t="s">
        <v>1866</v>
      </c>
      <c r="C216" s="670">
        <v>19159.073337000002</v>
      </c>
      <c r="D216" s="670">
        <v>10006.813987</v>
      </c>
      <c r="E216" s="670">
        <v>1648741.29012</v>
      </c>
      <c r="F216" s="670">
        <v>74.985600000000005</v>
      </c>
      <c r="G216" s="670">
        <v>32.956000000000003</v>
      </c>
      <c r="H216" s="670">
        <f t="shared" si="6"/>
        <v>1678015.1190440001</v>
      </c>
    </row>
    <row r="217" spans="1:8">
      <c r="A217" s="669" t="s">
        <v>1867</v>
      </c>
      <c r="B217" s="669" t="s">
        <v>1868</v>
      </c>
      <c r="C217" s="670">
        <v>21050.600934999999</v>
      </c>
      <c r="D217" s="670">
        <v>6618.8165799999997</v>
      </c>
      <c r="E217" s="670">
        <v>1448512.8701599999</v>
      </c>
      <c r="F217" s="670">
        <v>74.985600000000005</v>
      </c>
      <c r="G217" s="670">
        <v>7.8003</v>
      </c>
      <c r="H217" s="670">
        <f t="shared" si="6"/>
        <v>1476265.073575</v>
      </c>
    </row>
    <row r="218" spans="1:8">
      <c r="A218" s="669" t="s">
        <v>1869</v>
      </c>
      <c r="B218" s="669" t="s">
        <v>1870</v>
      </c>
      <c r="C218" s="670">
        <v>56451.831127999998</v>
      </c>
      <c r="D218" s="670">
        <v>13579.048703</v>
      </c>
      <c r="E218" s="670">
        <v>938421.01857499999</v>
      </c>
      <c r="F218" s="670">
        <v>281.19600000000003</v>
      </c>
      <c r="G218" s="670">
        <v>105.0954</v>
      </c>
      <c r="H218" s="670">
        <f t="shared" si="6"/>
        <v>1008838.189806</v>
      </c>
    </row>
    <row r="219" spans="1:8">
      <c r="A219" s="669" t="s">
        <v>1871</v>
      </c>
      <c r="B219" s="669" t="s">
        <v>1872</v>
      </c>
      <c r="C219" s="670">
        <v>51431.846174999999</v>
      </c>
      <c r="D219" s="670">
        <v>6928.871322</v>
      </c>
      <c r="E219" s="670">
        <v>747249.47922600002</v>
      </c>
      <c r="F219" s="670">
        <v>206.21039999999999</v>
      </c>
      <c r="G219" s="670">
        <v>137.44107199999999</v>
      </c>
      <c r="H219" s="670">
        <f t="shared" si="6"/>
        <v>805953.84819499997</v>
      </c>
    </row>
    <row r="220" spans="1:8">
      <c r="A220" s="669" t="s">
        <v>1873</v>
      </c>
      <c r="B220" s="669" t="s">
        <v>1874</v>
      </c>
      <c r="C220" s="670">
        <v>30558.174611999999</v>
      </c>
      <c r="D220" s="670">
        <v>6831.969333</v>
      </c>
      <c r="E220" s="670">
        <v>1104840.7670700001</v>
      </c>
      <c r="F220" s="670">
        <v>131.22479999999999</v>
      </c>
      <c r="G220" s="670">
        <v>81.534000000000006</v>
      </c>
      <c r="H220" s="670">
        <f t="shared" si="6"/>
        <v>1142443.6698149999</v>
      </c>
    </row>
    <row r="221" spans="1:8">
      <c r="A221" s="669" t="s">
        <v>1875</v>
      </c>
      <c r="B221" s="669" t="s">
        <v>1876</v>
      </c>
      <c r="C221" s="670">
        <v>18227.881300000001</v>
      </c>
      <c r="D221" s="670">
        <v>5948.7504220000001</v>
      </c>
      <c r="E221" s="670">
        <v>1487832.2022899999</v>
      </c>
      <c r="F221" s="670">
        <v>56.239199999999997</v>
      </c>
      <c r="G221" s="670">
        <v>20.458400000000001</v>
      </c>
      <c r="H221" s="670">
        <f t="shared" si="6"/>
        <v>1512085.5316119997</v>
      </c>
    </row>
    <row r="222" spans="1:8">
      <c r="A222" s="669" t="s">
        <v>1877</v>
      </c>
      <c r="B222" s="669" t="s">
        <v>1878</v>
      </c>
      <c r="C222" s="670">
        <v>8540.0173049999994</v>
      </c>
      <c r="D222" s="670">
        <v>2948.5954609999999</v>
      </c>
      <c r="E222" s="670">
        <v>1531314.35195</v>
      </c>
      <c r="F222" s="670">
        <v>74.985600000000005</v>
      </c>
      <c r="G222" s="670">
        <v>66.8964</v>
      </c>
      <c r="H222" s="670">
        <f t="shared" si="6"/>
        <v>1542944.846716</v>
      </c>
    </row>
    <row r="223" spans="1:8">
      <c r="A223" s="669" t="s">
        <v>1879</v>
      </c>
      <c r="B223" s="669" t="s">
        <v>1880</v>
      </c>
      <c r="C223" s="670">
        <v>48093.429372999999</v>
      </c>
      <c r="D223" s="670">
        <v>7789.8774270000004</v>
      </c>
      <c r="E223" s="670">
        <v>1307079.5295599999</v>
      </c>
      <c r="F223" s="670">
        <v>149.97120000000001</v>
      </c>
      <c r="G223" s="670">
        <v>65.569599999999994</v>
      </c>
      <c r="H223" s="670">
        <f t="shared" si="6"/>
        <v>1363178.3771599999</v>
      </c>
    </row>
    <row r="224" spans="1:8">
      <c r="A224" s="669" t="s">
        <v>1881</v>
      </c>
      <c r="B224" s="669" t="s">
        <v>1882</v>
      </c>
      <c r="C224" s="670">
        <v>35197.111047999999</v>
      </c>
      <c r="D224" s="670">
        <v>6317.1602860000003</v>
      </c>
      <c r="E224" s="670">
        <v>1156344.51691</v>
      </c>
      <c r="F224" s="670">
        <v>112.47839999999999</v>
      </c>
      <c r="G224" s="670">
        <v>89.580399999999997</v>
      </c>
      <c r="H224" s="670">
        <f t="shared" si="6"/>
        <v>1198060.8470439999</v>
      </c>
    </row>
    <row r="225" spans="1:8">
      <c r="A225" s="669" t="s">
        <v>1883</v>
      </c>
      <c r="B225" s="669" t="s">
        <v>1884</v>
      </c>
      <c r="C225" s="670">
        <v>24384.470208999999</v>
      </c>
      <c r="D225" s="670">
        <v>6716.1806960000004</v>
      </c>
      <c r="E225" s="670">
        <v>2153227.48746</v>
      </c>
      <c r="F225" s="670">
        <v>243.70320000000001</v>
      </c>
      <c r="G225" s="670">
        <v>114.1048</v>
      </c>
      <c r="H225" s="670">
        <f t="shared" si="6"/>
        <v>2184685.9463649997</v>
      </c>
    </row>
    <row r="226" spans="1:8">
      <c r="A226" s="669" t="s">
        <v>1885</v>
      </c>
      <c r="B226" s="669" t="s">
        <v>1886</v>
      </c>
      <c r="C226" s="670">
        <v>27208.481222999999</v>
      </c>
      <c r="D226" s="670">
        <v>11634.720072</v>
      </c>
      <c r="E226" s="670">
        <v>1061151.5118199999</v>
      </c>
      <c r="F226" s="670">
        <v>112.47839999999999</v>
      </c>
      <c r="G226" s="670">
        <v>0</v>
      </c>
      <c r="H226" s="670">
        <f t="shared" si="6"/>
        <v>1100107.1915149998</v>
      </c>
    </row>
    <row r="227" spans="1:8">
      <c r="A227" s="669" t="s">
        <v>1887</v>
      </c>
      <c r="B227" s="669" t="s">
        <v>1888</v>
      </c>
      <c r="C227" s="670">
        <v>33443.263951000001</v>
      </c>
      <c r="D227" s="670">
        <v>5893.3897230000002</v>
      </c>
      <c r="E227" s="670">
        <v>847423.04538200004</v>
      </c>
      <c r="F227" s="670">
        <v>168.7176</v>
      </c>
      <c r="G227" s="670">
        <v>44.725999999999999</v>
      </c>
      <c r="H227" s="670">
        <f t="shared" si="6"/>
        <v>886973.14265599998</v>
      </c>
    </row>
    <row r="228" spans="1:8">
      <c r="A228" s="669" t="s">
        <v>1889</v>
      </c>
      <c r="B228" s="669" t="s">
        <v>1890</v>
      </c>
      <c r="C228" s="670">
        <v>82162.167952000003</v>
      </c>
      <c r="D228" s="670">
        <v>9010.8029310000002</v>
      </c>
      <c r="E228" s="670">
        <v>1171385.0090099999</v>
      </c>
      <c r="F228" s="670">
        <v>168.7176</v>
      </c>
      <c r="G228" s="670">
        <v>63.087200000000003</v>
      </c>
      <c r="H228" s="670">
        <f t="shared" si="6"/>
        <v>1262789.7846929999</v>
      </c>
    </row>
    <row r="229" spans="1:8">
      <c r="A229" s="669" t="s">
        <v>1891</v>
      </c>
      <c r="B229" s="669" t="s">
        <v>1892</v>
      </c>
      <c r="C229" s="670">
        <v>65401.775229999999</v>
      </c>
      <c r="D229" s="670">
        <v>11951.107738000001</v>
      </c>
      <c r="E229" s="670">
        <v>656835.49686099996</v>
      </c>
      <c r="F229" s="670">
        <v>224.95679999999999</v>
      </c>
      <c r="G229" s="670">
        <v>380.14960000000002</v>
      </c>
      <c r="H229" s="670">
        <f t="shared" si="6"/>
        <v>734793.48622900003</v>
      </c>
    </row>
    <row r="230" spans="1:8">
      <c r="A230" s="669" t="s">
        <v>1893</v>
      </c>
      <c r="B230" s="669" t="s">
        <v>1894</v>
      </c>
      <c r="C230" s="670">
        <v>37950.340181</v>
      </c>
      <c r="D230" s="670">
        <v>13978.852306000001</v>
      </c>
      <c r="E230" s="670">
        <v>371351.97925999999</v>
      </c>
      <c r="F230" s="670">
        <v>318.68880000000001</v>
      </c>
      <c r="G230" s="670">
        <v>27.391999999999999</v>
      </c>
      <c r="H230" s="670">
        <f t="shared" si="6"/>
        <v>423627.25254700001</v>
      </c>
    </row>
    <row r="231" spans="1:8">
      <c r="A231" s="669" t="s">
        <v>1895</v>
      </c>
      <c r="B231" s="669" t="s">
        <v>1896</v>
      </c>
      <c r="C231" s="670">
        <v>25170.476828999999</v>
      </c>
      <c r="D231" s="670">
        <v>16190.612356</v>
      </c>
      <c r="E231" s="670">
        <v>472982.82398400002</v>
      </c>
      <c r="F231" s="670">
        <v>74.985600000000005</v>
      </c>
      <c r="G231" s="670">
        <v>19.816400000000002</v>
      </c>
      <c r="H231" s="670">
        <f t="shared" si="6"/>
        <v>514438.71516900003</v>
      </c>
    </row>
    <row r="232" spans="1:8">
      <c r="A232" s="669" t="s">
        <v>1897</v>
      </c>
      <c r="B232" s="669" t="s">
        <v>1898</v>
      </c>
      <c r="C232" s="670">
        <v>37624.573450000004</v>
      </c>
      <c r="D232" s="670">
        <v>7189.4354990000002</v>
      </c>
      <c r="E232" s="670">
        <v>658434.058341</v>
      </c>
      <c r="F232" s="670">
        <v>131.22479999999999</v>
      </c>
      <c r="G232" s="670">
        <v>64.414000000000001</v>
      </c>
      <c r="H232" s="670">
        <f t="shared" si="6"/>
        <v>703443.70608999999</v>
      </c>
    </row>
    <row r="233" spans="1:8">
      <c r="A233" s="669" t="s">
        <v>1899</v>
      </c>
      <c r="B233" s="669" t="s">
        <v>1900</v>
      </c>
      <c r="C233" s="670">
        <v>20198.107122000001</v>
      </c>
      <c r="D233" s="670">
        <v>4540.9265869999999</v>
      </c>
      <c r="E233" s="670">
        <v>1280407.22695</v>
      </c>
      <c r="F233" s="670">
        <v>112.47839999999999</v>
      </c>
      <c r="G233" s="670">
        <v>6.2916E-2</v>
      </c>
      <c r="H233" s="670">
        <f t="shared" si="6"/>
        <v>1305258.801975</v>
      </c>
    </row>
    <row r="234" spans="1:8">
      <c r="A234" s="669" t="s">
        <v>1901</v>
      </c>
      <c r="B234" s="669" t="s">
        <v>1902</v>
      </c>
      <c r="C234" s="670">
        <v>9447.3342890000004</v>
      </c>
      <c r="D234" s="670">
        <v>2379.1546600000001</v>
      </c>
      <c r="E234" s="670">
        <v>624254.90214499994</v>
      </c>
      <c r="F234" s="670">
        <v>149.97120000000001</v>
      </c>
      <c r="G234" s="670">
        <v>9.3732000000000006</v>
      </c>
      <c r="H234" s="670">
        <f t="shared" si="6"/>
        <v>636240.73549400002</v>
      </c>
    </row>
    <row r="235" spans="1:8">
      <c r="A235" s="669" t="s">
        <v>1903</v>
      </c>
      <c r="B235" s="669" t="s">
        <v>1904</v>
      </c>
      <c r="C235" s="670">
        <v>25731.460479000001</v>
      </c>
      <c r="D235" s="670">
        <v>631.30755299999998</v>
      </c>
      <c r="E235" s="670">
        <v>606895.52089499997</v>
      </c>
      <c r="F235" s="670">
        <v>56.239199999999997</v>
      </c>
      <c r="G235" s="670">
        <v>16.349599999999999</v>
      </c>
      <c r="H235" s="670">
        <f t="shared" si="6"/>
        <v>633330.87772699993</v>
      </c>
    </row>
    <row r="236" spans="1:8">
      <c r="A236" s="669" t="s">
        <v>1905</v>
      </c>
      <c r="B236" s="669" t="s">
        <v>1906</v>
      </c>
      <c r="C236" s="670">
        <v>52897.625532999999</v>
      </c>
      <c r="D236" s="670">
        <v>2960.7140570000001</v>
      </c>
      <c r="E236" s="670">
        <v>492770.87757800001</v>
      </c>
      <c r="F236" s="670">
        <v>149.97120000000001</v>
      </c>
      <c r="G236" s="670">
        <v>2.5251999999999999</v>
      </c>
      <c r="H236" s="670">
        <f t="shared" si="6"/>
        <v>548781.71356800012</v>
      </c>
    </row>
    <row r="237" spans="1:8">
      <c r="A237" s="669" t="s">
        <v>1907</v>
      </c>
      <c r="B237" s="669" t="s">
        <v>1908</v>
      </c>
      <c r="C237" s="670">
        <v>15046.968177999999</v>
      </c>
      <c r="D237" s="670">
        <v>6816.365374</v>
      </c>
      <c r="E237" s="670">
        <v>1939637.0950199999</v>
      </c>
      <c r="F237" s="670">
        <v>37.492800000000003</v>
      </c>
      <c r="G237" s="670">
        <v>0</v>
      </c>
      <c r="H237" s="670">
        <f t="shared" si="6"/>
        <v>1961537.9213719999</v>
      </c>
    </row>
    <row r="238" spans="1:8">
      <c r="A238" s="669" t="s">
        <v>1909</v>
      </c>
      <c r="B238" s="669" t="s">
        <v>1910</v>
      </c>
      <c r="C238" s="670">
        <v>62776.607757999998</v>
      </c>
      <c r="D238" s="670">
        <v>12375.884614000001</v>
      </c>
      <c r="E238" s="670">
        <v>2737930.0699200002</v>
      </c>
      <c r="F238" s="670">
        <v>93.731999999999999</v>
      </c>
      <c r="G238" s="670">
        <v>63.523332000000003</v>
      </c>
      <c r="H238" s="670">
        <f t="shared" si="6"/>
        <v>2813239.8176239999</v>
      </c>
    </row>
    <row r="239" spans="1:8">
      <c r="A239" s="669" t="s">
        <v>1911</v>
      </c>
      <c r="B239" s="669" t="s">
        <v>1912</v>
      </c>
      <c r="C239" s="670">
        <v>26472.693911999999</v>
      </c>
      <c r="D239" s="670">
        <v>2089.2723609999998</v>
      </c>
      <c r="E239" s="670">
        <v>3007380.24058</v>
      </c>
      <c r="F239" s="670">
        <v>56.239199999999997</v>
      </c>
      <c r="G239" s="670">
        <v>1.8695040000000001</v>
      </c>
      <c r="H239" s="670">
        <f t="shared" si="6"/>
        <v>3036000.3155570002</v>
      </c>
    </row>
    <row r="240" spans="1:8">
      <c r="A240" s="669" t="s">
        <v>1913</v>
      </c>
      <c r="B240" s="669" t="s">
        <v>1914</v>
      </c>
      <c r="C240" s="670">
        <v>13708.801488999999</v>
      </c>
      <c r="D240" s="670">
        <v>926.07595800000001</v>
      </c>
      <c r="E240" s="670">
        <v>3071274.2958300002</v>
      </c>
      <c r="F240" s="670">
        <v>56.239199999999997</v>
      </c>
      <c r="G240" s="670">
        <v>0</v>
      </c>
      <c r="H240" s="670">
        <f t="shared" si="6"/>
        <v>3085965.4124770002</v>
      </c>
    </row>
    <row r="241" spans="1:8">
      <c r="A241" s="669" t="s">
        <v>1915</v>
      </c>
      <c r="B241" s="669" t="s">
        <v>1916</v>
      </c>
      <c r="C241" s="670">
        <v>16536.908438999999</v>
      </c>
      <c r="D241" s="670">
        <v>1735.5238159999999</v>
      </c>
      <c r="E241" s="670">
        <v>2601870.2035300001</v>
      </c>
      <c r="F241" s="670">
        <v>149.97120000000001</v>
      </c>
      <c r="G241" s="670">
        <v>136.25251600000001</v>
      </c>
      <c r="H241" s="670">
        <f t="shared" si="6"/>
        <v>2620428.859501</v>
      </c>
    </row>
    <row r="242" spans="1:8">
      <c r="A242" s="669" t="s">
        <v>1917</v>
      </c>
      <c r="B242" s="669" t="s">
        <v>1918</v>
      </c>
      <c r="C242" s="670">
        <v>25365.233571000001</v>
      </c>
      <c r="D242" s="670">
        <v>6568.7559709999996</v>
      </c>
      <c r="E242" s="670">
        <v>2204124.6834100001</v>
      </c>
      <c r="F242" s="670">
        <v>56.239199999999997</v>
      </c>
      <c r="G242" s="670">
        <v>73.859960000000001</v>
      </c>
      <c r="H242" s="670">
        <f t="shared" si="6"/>
        <v>2236188.7721120003</v>
      </c>
    </row>
    <row r="243" spans="1:8">
      <c r="A243" s="669" t="s">
        <v>1919</v>
      </c>
      <c r="B243" s="669" t="s">
        <v>1920</v>
      </c>
      <c r="C243" s="670">
        <v>14324.000247</v>
      </c>
      <c r="D243" s="670">
        <v>7601.7039940000004</v>
      </c>
      <c r="E243" s="670">
        <v>944373.06984899996</v>
      </c>
      <c r="F243" s="670">
        <v>56.239199999999997</v>
      </c>
      <c r="G243" s="670">
        <v>27.3064</v>
      </c>
      <c r="H243" s="670">
        <f t="shared" si="6"/>
        <v>966382.31968999992</v>
      </c>
    </row>
    <row r="244" spans="1:8">
      <c r="A244" s="669" t="s">
        <v>1921</v>
      </c>
      <c r="B244" s="669" t="s">
        <v>1922</v>
      </c>
      <c r="C244" s="670">
        <v>12996.336558999999</v>
      </c>
      <c r="D244" s="670">
        <v>6017.5905419999999</v>
      </c>
      <c r="E244" s="670">
        <v>1757534.0039299999</v>
      </c>
      <c r="F244" s="670">
        <v>56.239199999999997</v>
      </c>
      <c r="G244" s="670">
        <v>35.31</v>
      </c>
      <c r="H244" s="670">
        <f t="shared" si="6"/>
        <v>1776639.4802309999</v>
      </c>
    </row>
    <row r="245" spans="1:8">
      <c r="A245" s="669" t="s">
        <v>1923</v>
      </c>
      <c r="B245" s="669" t="s">
        <v>1924</v>
      </c>
      <c r="C245" s="670">
        <v>11869.460467999999</v>
      </c>
      <c r="D245" s="670">
        <v>5566.8367330000001</v>
      </c>
      <c r="E245" s="670">
        <v>1310507.6136099999</v>
      </c>
      <c r="F245" s="670">
        <v>431.16719999999998</v>
      </c>
      <c r="G245" s="670">
        <v>405.44482799999997</v>
      </c>
      <c r="H245" s="670">
        <f t="shared" si="6"/>
        <v>1328780.5228389998</v>
      </c>
    </row>
    <row r="246" spans="1:8">
      <c r="A246" s="669" t="s">
        <v>1925</v>
      </c>
      <c r="B246" s="669" t="s">
        <v>1926</v>
      </c>
      <c r="C246" s="670">
        <v>43247.918524000001</v>
      </c>
      <c r="D246" s="670">
        <v>10717.245018</v>
      </c>
      <c r="E246" s="670">
        <v>1359144.1962900001</v>
      </c>
      <c r="F246" s="670">
        <v>112.47839999999999</v>
      </c>
      <c r="G246" s="670">
        <v>56.111227999999997</v>
      </c>
      <c r="H246" s="670">
        <f t="shared" si="6"/>
        <v>1413277.94946</v>
      </c>
    </row>
    <row r="247" spans="1:8">
      <c r="A247" s="669" t="s">
        <v>1927</v>
      </c>
      <c r="B247" s="669" t="s">
        <v>1928</v>
      </c>
      <c r="C247" s="670">
        <v>50984.465874000001</v>
      </c>
      <c r="D247" s="670">
        <v>5616.6553549999999</v>
      </c>
      <c r="E247" s="670">
        <v>4670526.4501499999</v>
      </c>
      <c r="F247" s="670">
        <v>74.985600000000005</v>
      </c>
      <c r="G247" s="670">
        <v>0</v>
      </c>
      <c r="H247" s="670">
        <f t="shared" si="6"/>
        <v>4727202.5569790006</v>
      </c>
    </row>
    <row r="248" spans="1:8">
      <c r="A248" s="669" t="s">
        <v>1929</v>
      </c>
      <c r="B248" s="669" t="s">
        <v>1930</v>
      </c>
      <c r="C248" s="670">
        <v>11242.046743000001</v>
      </c>
      <c r="D248" s="670">
        <v>2322.8074310000002</v>
      </c>
      <c r="E248" s="670">
        <v>4655397.3201799998</v>
      </c>
      <c r="F248" s="670">
        <v>318.68880000000001</v>
      </c>
      <c r="G248" s="670">
        <v>44.670360000000002</v>
      </c>
      <c r="H248" s="670">
        <f t="shared" si="6"/>
        <v>4669325.5335139995</v>
      </c>
    </row>
    <row r="249" spans="1:8">
      <c r="A249" s="669" t="s">
        <v>1931</v>
      </c>
      <c r="B249" s="669" t="s">
        <v>1932</v>
      </c>
      <c r="C249" s="670">
        <v>39.529187</v>
      </c>
      <c r="D249" s="670">
        <v>141.752295</v>
      </c>
      <c r="E249" s="670">
        <v>404675.63123200001</v>
      </c>
      <c r="F249" s="670">
        <v>56.239199999999997</v>
      </c>
      <c r="G249" s="670">
        <v>0</v>
      </c>
      <c r="H249" s="670">
        <f t="shared" si="6"/>
        <v>404913.15191400005</v>
      </c>
    </row>
    <row r="250" spans="1:8">
      <c r="A250" s="669" t="s">
        <v>1933</v>
      </c>
      <c r="B250" s="669" t="s">
        <v>1934</v>
      </c>
      <c r="C250" s="670">
        <v>15255.812259</v>
      </c>
      <c r="D250" s="670">
        <v>5915.4060440000003</v>
      </c>
      <c r="E250" s="670">
        <v>1306190.3628100001</v>
      </c>
      <c r="F250" s="670">
        <v>93.731999999999999</v>
      </c>
      <c r="G250" s="670">
        <v>29.262360000000001</v>
      </c>
      <c r="H250" s="670">
        <f t="shared" si="6"/>
        <v>1327484.5754730003</v>
      </c>
    </row>
    <row r="251" spans="1:8">
      <c r="A251" s="669" t="s">
        <v>1935</v>
      </c>
      <c r="B251" s="669" t="s">
        <v>1936</v>
      </c>
      <c r="C251" s="670">
        <v>37439.683775999998</v>
      </c>
      <c r="D251" s="670">
        <v>7826.9875279999997</v>
      </c>
      <c r="E251" s="670">
        <v>887622.84815400001</v>
      </c>
      <c r="F251" s="670">
        <v>112.47839999999999</v>
      </c>
      <c r="G251" s="670">
        <v>63.276375999999999</v>
      </c>
      <c r="H251" s="670">
        <f t="shared" si="6"/>
        <v>933065.27423400001</v>
      </c>
    </row>
    <row r="252" spans="1:8">
      <c r="A252" s="669" t="s">
        <v>1937</v>
      </c>
      <c r="B252" s="669" t="s">
        <v>1938</v>
      </c>
      <c r="C252" s="670">
        <v>28132.668326999999</v>
      </c>
      <c r="D252" s="670">
        <v>9672.5177270000004</v>
      </c>
      <c r="E252" s="670">
        <v>1174530.5492799999</v>
      </c>
      <c r="F252" s="670">
        <v>281.19600000000003</v>
      </c>
      <c r="G252" s="670">
        <v>69.614199999999997</v>
      </c>
      <c r="H252" s="670">
        <f t="shared" si="6"/>
        <v>1212686.5455339998</v>
      </c>
    </row>
    <row r="253" spans="1:8">
      <c r="A253" s="669" t="s">
        <v>1939</v>
      </c>
      <c r="B253" s="669" t="s">
        <v>1824</v>
      </c>
      <c r="C253" s="670">
        <v>30567.370322999999</v>
      </c>
      <c r="D253" s="670">
        <v>9432.1808259999998</v>
      </c>
      <c r="E253" s="670">
        <v>1355918.9082800001</v>
      </c>
      <c r="F253" s="670">
        <v>187.464</v>
      </c>
      <c r="G253" s="670">
        <v>102.1208</v>
      </c>
      <c r="H253" s="670">
        <f t="shared" si="6"/>
        <v>1396208.0442289999</v>
      </c>
    </row>
    <row r="254" spans="1:8">
      <c r="A254" s="669" t="s">
        <v>1940</v>
      </c>
      <c r="B254" s="669" t="s">
        <v>1941</v>
      </c>
      <c r="C254" s="670">
        <v>10260.423518</v>
      </c>
      <c r="D254" s="670">
        <v>4220.3552140000002</v>
      </c>
      <c r="E254" s="670">
        <v>972506.69591600006</v>
      </c>
      <c r="F254" s="670">
        <v>168.7176</v>
      </c>
      <c r="G254" s="670">
        <v>62.536791999999998</v>
      </c>
      <c r="H254" s="670">
        <f t="shared" si="6"/>
        <v>987218.72904000012</v>
      </c>
    </row>
    <row r="255" spans="1:8">
      <c r="A255" s="669" t="s">
        <v>1942</v>
      </c>
      <c r="B255" s="669" t="s">
        <v>1943</v>
      </c>
      <c r="C255" s="670">
        <v>26608.326441000001</v>
      </c>
      <c r="D255" s="670">
        <v>5638.1906550000003</v>
      </c>
      <c r="E255" s="670">
        <v>2427898.5990399998</v>
      </c>
      <c r="F255" s="670">
        <v>131.22479999999999</v>
      </c>
      <c r="G255" s="670">
        <v>49.294257999999999</v>
      </c>
      <c r="H255" s="670">
        <f t="shared" si="6"/>
        <v>2460325.6351939994</v>
      </c>
    </row>
    <row r="256" spans="1:8">
      <c r="A256" s="669" t="s">
        <v>1944</v>
      </c>
      <c r="B256" s="669" t="s">
        <v>1945</v>
      </c>
      <c r="C256" s="670">
        <v>15220.744273</v>
      </c>
      <c r="D256" s="670">
        <v>7687.7666799999997</v>
      </c>
      <c r="E256" s="670">
        <v>2947778.6874799998</v>
      </c>
      <c r="F256" s="670">
        <v>56.239199999999997</v>
      </c>
      <c r="G256" s="670">
        <v>45.659467999999997</v>
      </c>
      <c r="H256" s="670">
        <f t="shared" si="6"/>
        <v>2970789.0971009997</v>
      </c>
    </row>
    <row r="257" spans="1:8">
      <c r="A257" s="669" t="s">
        <v>1946</v>
      </c>
      <c r="B257" s="669" t="s">
        <v>1947</v>
      </c>
      <c r="C257" s="670">
        <v>32609.360289</v>
      </c>
      <c r="D257" s="670">
        <v>5167.5603810000002</v>
      </c>
      <c r="E257" s="670">
        <v>2978331.5608399999</v>
      </c>
      <c r="F257" s="670">
        <v>56.239199999999997</v>
      </c>
      <c r="G257" s="670">
        <v>38.665520000000001</v>
      </c>
      <c r="H257" s="670">
        <f t="shared" si="6"/>
        <v>3016203.3862299998</v>
      </c>
    </row>
    <row r="258" spans="1:8">
      <c r="A258" s="669" t="s">
        <v>1948</v>
      </c>
      <c r="B258" s="669" t="s">
        <v>1949</v>
      </c>
      <c r="C258" s="670">
        <v>38093.628061000003</v>
      </c>
      <c r="D258" s="670">
        <v>10154.286673000001</v>
      </c>
      <c r="E258" s="670">
        <v>2777344.7465599999</v>
      </c>
      <c r="F258" s="670">
        <v>187.464</v>
      </c>
      <c r="G258" s="670">
        <v>184.66616400000001</v>
      </c>
      <c r="H258" s="670">
        <f t="shared" si="6"/>
        <v>2825964.791458</v>
      </c>
    </row>
    <row r="259" spans="1:8">
      <c r="A259" s="669" t="s">
        <v>1950</v>
      </c>
      <c r="B259" s="669" t="s">
        <v>1951</v>
      </c>
      <c r="C259" s="670">
        <v>28559.736342</v>
      </c>
      <c r="D259" s="670">
        <v>14888.413473000001</v>
      </c>
      <c r="E259" s="670">
        <v>2841878.1974499999</v>
      </c>
      <c r="F259" s="670">
        <v>112.47839999999999</v>
      </c>
      <c r="G259" s="670">
        <v>28.847200000000001</v>
      </c>
      <c r="H259" s="670">
        <f t="shared" si="6"/>
        <v>2885467.6728650001</v>
      </c>
    </row>
    <row r="260" spans="1:8">
      <c r="A260" s="671" t="s">
        <v>1726</v>
      </c>
      <c r="B260" s="672"/>
      <c r="C260" s="673">
        <f t="shared" ref="C260:H260" si="7">SUM(C178:C259)</f>
        <v>2028575.0088160003</v>
      </c>
      <c r="D260" s="673">
        <f t="shared" si="7"/>
        <v>576162.24603100005</v>
      </c>
      <c r="E260" s="673">
        <f t="shared" si="7"/>
        <v>166636776.40635198</v>
      </c>
      <c r="F260" s="673">
        <f t="shared" si="7"/>
        <v>13572.393599999998</v>
      </c>
      <c r="G260" s="673">
        <f t="shared" si="7"/>
        <v>10066.442257000002</v>
      </c>
      <c r="H260" s="673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882" t="s">
        <v>180</v>
      </c>
      <c r="B7" s="882"/>
      <c r="C7" s="882"/>
      <c r="D7" s="882"/>
      <c r="E7" s="882" t="s">
        <v>181</v>
      </c>
      <c r="F7" s="882"/>
      <c r="G7" s="882"/>
      <c r="H7" s="882"/>
      <c r="I7" s="881" t="s">
        <v>91</v>
      </c>
    </row>
    <row r="8" spans="1:13">
      <c r="A8" s="881" t="s">
        <v>51</v>
      </c>
      <c r="B8" s="881"/>
      <c r="C8" s="191" t="s">
        <v>78</v>
      </c>
      <c r="D8" s="881" t="s">
        <v>92</v>
      </c>
      <c r="E8" s="881" t="s">
        <v>51</v>
      </c>
      <c r="F8" s="881"/>
      <c r="G8" s="881" t="s">
        <v>560</v>
      </c>
      <c r="H8" s="881" t="s">
        <v>92</v>
      </c>
      <c r="I8" s="881"/>
    </row>
    <row r="9" spans="1:13">
      <c r="A9" s="191" t="s">
        <v>561</v>
      </c>
      <c r="B9" s="191" t="s">
        <v>562</v>
      </c>
      <c r="C9" s="191" t="s">
        <v>563</v>
      </c>
      <c r="D9" s="881"/>
      <c r="E9" s="191" t="s">
        <v>564</v>
      </c>
      <c r="F9" s="191" t="s">
        <v>565</v>
      </c>
      <c r="G9" s="881"/>
      <c r="H9" s="881"/>
      <c r="I9" s="881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881" t="s">
        <v>180</v>
      </c>
      <c r="B15" s="881"/>
      <c r="C15" s="881"/>
      <c r="D15" s="881"/>
      <c r="E15" s="881"/>
      <c r="F15" s="881"/>
      <c r="G15" s="881" t="s">
        <v>181</v>
      </c>
      <c r="H15" s="881"/>
      <c r="I15" s="881"/>
      <c r="J15" s="881" t="s">
        <v>91</v>
      </c>
    </row>
    <row r="16" spans="1:13">
      <c r="A16" s="881" t="s">
        <v>51</v>
      </c>
      <c r="B16" s="881"/>
      <c r="C16" s="881"/>
      <c r="D16" s="191" t="s">
        <v>117</v>
      </c>
      <c r="E16" s="191" t="s">
        <v>96</v>
      </c>
      <c r="F16" s="881" t="s">
        <v>92</v>
      </c>
      <c r="G16" s="191" t="s">
        <v>117</v>
      </c>
      <c r="H16" s="191" t="s">
        <v>96</v>
      </c>
      <c r="I16" s="881" t="s">
        <v>92</v>
      </c>
      <c r="J16" s="881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881"/>
      <c r="G17" s="191" t="s">
        <v>564</v>
      </c>
      <c r="H17" s="191" t="s">
        <v>565</v>
      </c>
      <c r="I17" s="881"/>
      <c r="J17" s="881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21" t="s">
        <v>333</v>
      </c>
      <c r="B21" s="821"/>
      <c r="C21" s="821"/>
      <c r="D21" s="821"/>
      <c r="E21" s="821"/>
      <c r="F21" s="821"/>
      <c r="G21" s="821"/>
      <c r="H21" s="821"/>
      <c r="I21" s="821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69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70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21" t="s">
        <v>333</v>
      </c>
      <c r="B17" s="821"/>
      <c r="C17" s="821"/>
      <c r="D17" s="821"/>
      <c r="E17" s="821"/>
      <c r="F17" s="821"/>
      <c r="G17" s="821"/>
      <c r="H17" s="821"/>
      <c r="I17" s="821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2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3"/>
      <c r="H17" s="333"/>
      <c r="I17" s="334" t="s">
        <v>50</v>
      </c>
      <c r="J17" s="334" t="s">
        <v>1309</v>
      </c>
      <c r="K17" s="334" t="s">
        <v>1310</v>
      </c>
      <c r="L17" s="334" t="s">
        <v>1311</v>
      </c>
      <c r="M17" s="333"/>
      <c r="U17" s="30" t="s">
        <v>161</v>
      </c>
      <c r="Z17" s="30" t="s">
        <v>1312</v>
      </c>
    </row>
    <row r="18" spans="1:33">
      <c r="G18" s="887" t="s">
        <v>85</v>
      </c>
      <c r="H18" s="888"/>
      <c r="I18" s="335">
        <v>24422406.300000001</v>
      </c>
      <c r="J18" s="336">
        <v>11150586</v>
      </c>
      <c r="K18" s="336">
        <v>3174132.7</v>
      </c>
      <c r="L18" s="337">
        <v>10097687.6</v>
      </c>
      <c r="M18" s="338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39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883" t="s">
        <v>1314</v>
      </c>
      <c r="H19" s="884"/>
      <c r="I19" s="335">
        <v>13161.6</v>
      </c>
      <c r="J19" s="340">
        <v>0</v>
      </c>
      <c r="K19" s="340">
        <v>0</v>
      </c>
      <c r="L19" s="337">
        <v>13161.6</v>
      </c>
      <c r="M19" s="341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883" t="s">
        <v>1315</v>
      </c>
      <c r="H20" s="884"/>
      <c r="I20" s="335">
        <v>10738727.300000001</v>
      </c>
      <c r="J20" s="336">
        <v>7683303.4000000004</v>
      </c>
      <c r="K20" s="336">
        <v>579506.4</v>
      </c>
      <c r="L20" s="337">
        <v>2475917.4</v>
      </c>
      <c r="M20" s="341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883" t="s">
        <v>113</v>
      </c>
      <c r="H21" s="884"/>
      <c r="I21" s="335">
        <v>30980.6</v>
      </c>
      <c r="J21" s="340">
        <v>0</v>
      </c>
      <c r="K21" s="336">
        <v>21118.3</v>
      </c>
      <c r="L21" s="337">
        <v>9862.2999999999993</v>
      </c>
      <c r="M21" s="341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883" t="s">
        <v>124</v>
      </c>
      <c r="H22" s="884"/>
      <c r="I22" s="335">
        <v>12805093.800000001</v>
      </c>
      <c r="J22" s="336">
        <v>3467282.5</v>
      </c>
      <c r="K22" s="336">
        <v>2411259.9</v>
      </c>
      <c r="L22" s="337">
        <v>6926551.2999999998</v>
      </c>
      <c r="M22" s="341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883" t="s">
        <v>110</v>
      </c>
      <c r="H23" s="884"/>
      <c r="I23" s="342">
        <v>834443.1</v>
      </c>
      <c r="J23" s="343">
        <v>0</v>
      </c>
      <c r="K23" s="344">
        <v>162248.1</v>
      </c>
      <c r="L23" s="345">
        <v>672195</v>
      </c>
      <c r="M23" s="346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7"/>
      <c r="H26" s="347"/>
      <c r="I26" s="885" t="s">
        <v>50</v>
      </c>
      <c r="J26" s="886" t="s">
        <v>1248</v>
      </c>
      <c r="K26" s="886"/>
      <c r="L26" s="886"/>
      <c r="M26" s="885" t="s">
        <v>1249</v>
      </c>
      <c r="N26" s="885" t="s">
        <v>1250</v>
      </c>
      <c r="O26" s="885" t="s">
        <v>1162</v>
      </c>
      <c r="P26" s="347"/>
    </row>
    <row r="27" spans="1:33">
      <c r="A27" s="30" t="s">
        <v>1320</v>
      </c>
      <c r="C27" s="77" t="s">
        <v>1321</v>
      </c>
      <c r="G27" s="348"/>
      <c r="H27" s="348"/>
      <c r="I27" s="885"/>
      <c r="J27" s="349" t="s">
        <v>1322</v>
      </c>
      <c r="K27" s="349" t="s">
        <v>1323</v>
      </c>
      <c r="L27" s="349" t="s">
        <v>1324</v>
      </c>
      <c r="M27" s="885"/>
      <c r="N27" s="885"/>
      <c r="O27" s="885"/>
      <c r="P27" s="349"/>
      <c r="X27" s="30" t="s">
        <v>161</v>
      </c>
      <c r="AF27" s="30" t="s">
        <v>1312</v>
      </c>
    </row>
    <row r="28" spans="1:33">
      <c r="G28" s="887" t="s">
        <v>85</v>
      </c>
      <c r="H28" s="888"/>
      <c r="I28" s="350">
        <v>9809497</v>
      </c>
      <c r="J28" s="336">
        <v>8626675.3000000007</v>
      </c>
      <c r="K28" s="336">
        <v>-58808.5</v>
      </c>
      <c r="L28" s="336">
        <v>-1443177.1</v>
      </c>
      <c r="M28" s="351">
        <v>653088.19999999995</v>
      </c>
      <c r="N28" s="351">
        <v>489632.5</v>
      </c>
      <c r="O28" s="352">
        <v>40101</v>
      </c>
      <c r="P28" s="353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4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883" t="s">
        <v>1314</v>
      </c>
      <c r="H29" s="884"/>
      <c r="I29" s="355">
        <v>0</v>
      </c>
      <c r="J29" s="356">
        <v>0</v>
      </c>
      <c r="K29" s="356">
        <v>0</v>
      </c>
      <c r="L29" s="356">
        <v>0</v>
      </c>
      <c r="M29" s="356">
        <v>0</v>
      </c>
      <c r="N29" s="356">
        <v>0</v>
      </c>
      <c r="O29" s="357">
        <v>0</v>
      </c>
      <c r="P29" s="341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883" t="s">
        <v>1315</v>
      </c>
      <c r="H30" s="884"/>
      <c r="I30" s="350">
        <v>8869489.1999999993</v>
      </c>
      <c r="J30" s="351">
        <v>8626675.3000000007</v>
      </c>
      <c r="K30" s="358">
        <v>-58808.5</v>
      </c>
      <c r="L30" s="358">
        <v>-1443177.1</v>
      </c>
      <c r="M30" s="356">
        <v>0</v>
      </c>
      <c r="N30" s="351">
        <v>211949.7</v>
      </c>
      <c r="O30" s="352">
        <v>30864.2</v>
      </c>
      <c r="P30" s="341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883" t="s">
        <v>113</v>
      </c>
      <c r="H31" s="884"/>
      <c r="I31" s="355">
        <v>0</v>
      </c>
      <c r="J31" s="356">
        <v>0</v>
      </c>
      <c r="K31" s="356">
        <v>0</v>
      </c>
      <c r="L31" s="356">
        <v>0</v>
      </c>
      <c r="M31" s="356">
        <v>0</v>
      </c>
      <c r="N31" s="356">
        <v>0</v>
      </c>
      <c r="O31" s="357">
        <v>0</v>
      </c>
      <c r="P31" s="341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883" t="s">
        <v>124</v>
      </c>
      <c r="H32" s="884"/>
      <c r="I32" s="350">
        <v>879872.9</v>
      </c>
      <c r="J32" s="356">
        <v>0</v>
      </c>
      <c r="K32" s="356">
        <v>0</v>
      </c>
      <c r="L32" s="356">
        <v>0</v>
      </c>
      <c r="M32" s="351">
        <v>653088.19999999995</v>
      </c>
      <c r="N32" s="351">
        <v>217711.7</v>
      </c>
      <c r="O32" s="352">
        <v>9072.9</v>
      </c>
      <c r="P32" s="341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883" t="s">
        <v>110</v>
      </c>
      <c r="H33" s="884"/>
      <c r="I33" s="359">
        <v>60135</v>
      </c>
      <c r="J33" s="360">
        <v>0</v>
      </c>
      <c r="K33" s="360">
        <v>0</v>
      </c>
      <c r="L33" s="360">
        <v>0</v>
      </c>
      <c r="M33" s="360">
        <v>0</v>
      </c>
      <c r="N33" s="361">
        <v>59971.1</v>
      </c>
      <c r="O33" s="362">
        <v>163.9</v>
      </c>
      <c r="P33" s="346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902" t="s">
        <v>576</v>
      </c>
      <c r="AN1" s="903"/>
      <c r="AO1" s="903"/>
      <c r="AP1" s="903"/>
      <c r="AQ1" s="903"/>
      <c r="AR1" s="903"/>
      <c r="AS1" s="903"/>
      <c r="AT1" s="903"/>
      <c r="AU1" s="903"/>
      <c r="AV1" s="903"/>
      <c r="AW1" s="904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899" t="s">
        <v>649</v>
      </c>
      <c r="X28" s="899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898" t="s">
        <v>663</v>
      </c>
      <c r="T33" s="899" t="s">
        <v>664</v>
      </c>
      <c r="U33" s="899" t="s">
        <v>665</v>
      </c>
      <c r="V33" s="899" t="s">
        <v>666</v>
      </c>
      <c r="W33" s="899"/>
      <c r="X33" s="899"/>
      <c r="Y33" s="905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759" t="s">
        <v>670</v>
      </c>
      <c r="D34" s="759"/>
      <c r="E34" s="30" t="s">
        <v>671</v>
      </c>
      <c r="F34" s="30" t="s">
        <v>672</v>
      </c>
      <c r="S34" s="898"/>
      <c r="T34" s="899"/>
      <c r="U34" s="899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759" t="s">
        <v>693</v>
      </c>
      <c r="D42" s="759"/>
      <c r="E42" s="759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4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895" t="s">
        <v>706</v>
      </c>
      <c r="T47" s="896"/>
      <c r="U47" s="896"/>
      <c r="V47" s="896"/>
      <c r="W47" s="896"/>
      <c r="X47" s="897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898" t="s">
        <v>710</v>
      </c>
      <c r="T48" s="899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898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898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898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900" t="s">
        <v>723</v>
      </c>
      <c r="T52" s="901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889" t="s">
        <v>173</v>
      </c>
      <c r="J54" s="890"/>
      <c r="K54" s="890"/>
      <c r="L54" s="890" t="s">
        <v>174</v>
      </c>
      <c r="M54" s="890"/>
      <c r="N54" s="890"/>
      <c r="O54" s="890"/>
      <c r="P54" s="890"/>
      <c r="S54" s="889" t="s">
        <v>173</v>
      </c>
      <c r="T54" s="890"/>
      <c r="U54" s="890"/>
      <c r="V54" s="890" t="s">
        <v>174</v>
      </c>
      <c r="W54" s="890"/>
      <c r="X54" s="890"/>
      <c r="Y54" s="890"/>
      <c r="Z54" s="890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890" t="s">
        <v>114</v>
      </c>
      <c r="J55" s="890"/>
      <c r="K55" s="237" t="s">
        <v>117</v>
      </c>
      <c r="L55" s="890" t="s">
        <v>114</v>
      </c>
      <c r="M55" s="890"/>
      <c r="N55" s="890"/>
      <c r="O55" s="237" t="s">
        <v>117</v>
      </c>
      <c r="P55" s="890" t="s">
        <v>96</v>
      </c>
      <c r="S55" s="890" t="s">
        <v>114</v>
      </c>
      <c r="T55" s="890"/>
      <c r="U55" s="237" t="s">
        <v>117</v>
      </c>
      <c r="V55" s="890" t="s">
        <v>114</v>
      </c>
      <c r="W55" s="890"/>
      <c r="X55" s="890"/>
      <c r="Y55" s="237" t="s">
        <v>117</v>
      </c>
      <c r="Z55" s="890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890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890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889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890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890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890" t="s">
        <v>91</v>
      </c>
      <c r="T62" s="890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891"/>
      <c r="D70" s="892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6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893" t="s">
        <v>173</v>
      </c>
      <c r="D71" s="894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892" t="s">
        <v>174</v>
      </c>
      <c r="D72" s="892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759" t="s">
        <v>769</v>
      </c>
      <c r="C95" s="759"/>
      <c r="D95" s="759"/>
      <c r="E95" s="759"/>
      <c r="F95" s="759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759" t="s">
        <v>798</v>
      </c>
      <c r="C8" s="759"/>
      <c r="D8" s="759"/>
      <c r="E8" s="759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5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759" t="s">
        <v>173</v>
      </c>
      <c r="E70" s="759"/>
      <c r="F70" s="759" t="s">
        <v>174</v>
      </c>
      <c r="G70" s="759"/>
      <c r="H70" s="759"/>
      <c r="M70" s="30">
        <v>2842</v>
      </c>
      <c r="N70" s="30" t="s">
        <v>761</v>
      </c>
    </row>
    <row r="71" spans="4:17">
      <c r="D71" s="759" t="s">
        <v>172</v>
      </c>
      <c r="E71" s="759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759"/>
      <c r="E72" s="759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889" t="s">
        <v>173</v>
      </c>
      <c r="E102" s="890"/>
      <c r="F102" s="890"/>
      <c r="G102" s="890" t="s">
        <v>174</v>
      </c>
      <c r="H102" s="890"/>
      <c r="I102" s="890"/>
      <c r="J102" s="890"/>
      <c r="K102" s="890"/>
    </row>
    <row r="103" spans="4:11">
      <c r="D103" s="890" t="s">
        <v>114</v>
      </c>
      <c r="E103" s="890"/>
      <c r="F103" s="906" t="s">
        <v>172</v>
      </c>
      <c r="G103" s="890"/>
      <c r="H103" s="890"/>
      <c r="I103" s="890"/>
      <c r="J103" s="906" t="s">
        <v>117</v>
      </c>
      <c r="K103" s="890" t="s">
        <v>96</v>
      </c>
    </row>
    <row r="104" spans="4:11">
      <c r="D104" s="237" t="s">
        <v>798</v>
      </c>
      <c r="E104" s="237" t="s">
        <v>912</v>
      </c>
      <c r="F104" s="907"/>
      <c r="G104" s="237"/>
      <c r="H104" s="237"/>
      <c r="I104" s="237"/>
      <c r="J104" s="907"/>
      <c r="K104" s="890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4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3" t="s">
        <v>1445</v>
      </c>
    </row>
    <row r="7" spans="2:20">
      <c r="L7" s="30" t="s">
        <v>1447</v>
      </c>
    </row>
    <row r="12" spans="2:20">
      <c r="S12" s="364" t="s">
        <v>1338</v>
      </c>
      <c r="T12" s="365"/>
    </row>
    <row r="13" spans="2:20">
      <c r="S13" s="369" t="s">
        <v>1069</v>
      </c>
      <c r="T13" s="370">
        <v>0.75</v>
      </c>
    </row>
    <row r="14" spans="2:20">
      <c r="S14" s="369" t="s">
        <v>1071</v>
      </c>
      <c r="T14" s="370">
        <v>0.13</v>
      </c>
    </row>
    <row r="15" spans="2:20">
      <c r="S15" s="369" t="s">
        <v>1070</v>
      </c>
      <c r="T15" s="370">
        <v>0.06</v>
      </c>
    </row>
    <row r="16" spans="2:20">
      <c r="S16" s="369" t="s">
        <v>1073</v>
      </c>
      <c r="T16" s="370">
        <v>0.03</v>
      </c>
    </row>
    <row r="17" spans="2:22">
      <c r="B17" s="417" t="s">
        <v>1448</v>
      </c>
      <c r="C17" s="219" t="s">
        <v>1449</v>
      </c>
      <c r="D17" s="219"/>
      <c r="E17" s="219"/>
      <c r="F17" s="220"/>
      <c r="S17" s="369" t="s">
        <v>1347</v>
      </c>
      <c r="T17" s="377">
        <v>171</v>
      </c>
    </row>
    <row r="18" spans="2:22">
      <c r="B18" s="418" t="s">
        <v>1450</v>
      </c>
      <c r="D18" s="419" t="s">
        <v>1451</v>
      </c>
      <c r="E18" s="368"/>
      <c r="F18" s="222"/>
      <c r="S18" s="378" t="s">
        <v>1348</v>
      </c>
      <c r="T18" s="379">
        <f>T17-24</f>
        <v>147</v>
      </c>
      <c r="V18" s="25" t="s">
        <v>1452</v>
      </c>
    </row>
    <row r="19" spans="2:22">
      <c r="B19" s="420" t="s">
        <v>1453</v>
      </c>
      <c r="D19" s="421" t="s">
        <v>1344</v>
      </c>
      <c r="E19" s="422">
        <f>T$18*(V22/100)</f>
        <v>50.036026458776284</v>
      </c>
      <c r="F19" s="222"/>
    </row>
    <row r="20" spans="2:22">
      <c r="B20" s="420" t="s">
        <v>1454</v>
      </c>
      <c r="D20" s="421" t="s">
        <v>1345</v>
      </c>
      <c r="E20" s="422">
        <f>T$18*(V23/100)</f>
        <v>72.822820694542884</v>
      </c>
      <c r="F20" s="222"/>
      <c r="S20" s="366" t="s">
        <v>1339</v>
      </c>
      <c r="T20" s="367"/>
      <c r="U20" s="367"/>
      <c r="V20" s="368" t="s">
        <v>1340</v>
      </c>
    </row>
    <row r="21" spans="2:22">
      <c r="B21" s="423" t="s">
        <v>1455</v>
      </c>
      <c r="D21" s="421" t="s">
        <v>1346</v>
      </c>
      <c r="E21" s="422">
        <f>T$18*(V24/100)</f>
        <v>15.453579021970237</v>
      </c>
      <c r="F21" s="222"/>
      <c r="S21" s="371" t="s">
        <v>1341</v>
      </c>
      <c r="T21" s="30" t="s">
        <v>1342</v>
      </c>
      <c r="U21" s="30" t="s">
        <v>1343</v>
      </c>
      <c r="V21" s="222"/>
    </row>
    <row r="22" spans="2:22">
      <c r="B22" s="424"/>
      <c r="C22" s="225"/>
      <c r="D22" s="424" t="s">
        <v>110</v>
      </c>
      <c r="E22" s="425">
        <f>T$18*(V25/100)</f>
        <v>8.6875738247106078</v>
      </c>
      <c r="F22" s="227"/>
      <c r="S22" s="371" t="s">
        <v>1344</v>
      </c>
      <c r="T22" s="375">
        <f>864500</f>
        <v>864500</v>
      </c>
      <c r="U22" s="375">
        <f>T22*0.089</f>
        <v>76940.5</v>
      </c>
      <c r="V22" s="376">
        <f>100*(U22/U$26)</f>
        <v>34.038113237262777</v>
      </c>
    </row>
    <row r="23" spans="2:22">
      <c r="S23" s="371" t="s">
        <v>1345</v>
      </c>
      <c r="T23" s="375">
        <v>1258200</v>
      </c>
      <c r="U23" s="375">
        <f>T23*0.089</f>
        <v>111979.79999999999</v>
      </c>
      <c r="V23" s="376">
        <f>100*(U23/U$26)</f>
        <v>49.539333805811481</v>
      </c>
    </row>
    <row r="24" spans="2:22">
      <c r="B24" s="426" t="s">
        <v>1456</v>
      </c>
      <c r="C24" s="219" t="s">
        <v>1457</v>
      </c>
      <c r="D24" s="219"/>
      <c r="E24" s="219"/>
      <c r="F24" s="220"/>
      <c r="S24" s="371" t="s">
        <v>1346</v>
      </c>
      <c r="T24" s="375">
        <v>267000</v>
      </c>
      <c r="U24" s="375">
        <f>T24*0.089</f>
        <v>23763</v>
      </c>
      <c r="V24" s="376">
        <f>100*(U24/U$26)</f>
        <v>10.512638790455943</v>
      </c>
    </row>
    <row r="25" spans="2:22">
      <c r="B25" s="427" t="s">
        <v>1458</v>
      </c>
      <c r="C25" s="428" t="s">
        <v>1459</v>
      </c>
      <c r="D25" s="428" t="s">
        <v>1460</v>
      </c>
      <c r="E25" s="428" t="s">
        <v>1461</v>
      </c>
      <c r="F25" s="429" t="s">
        <v>1462</v>
      </c>
      <c r="I25" s="30" t="s">
        <v>1463</v>
      </c>
      <c r="S25" s="371" t="s">
        <v>110</v>
      </c>
      <c r="T25" s="375">
        <v>150100</v>
      </c>
      <c r="U25" s="375">
        <f>T25*0.089</f>
        <v>13358.9</v>
      </c>
      <c r="V25" s="376">
        <f>100*(U25/U$26)</f>
        <v>5.9099141664698012</v>
      </c>
    </row>
    <row r="26" spans="2:22">
      <c r="B26" s="369" t="s">
        <v>1464</v>
      </c>
      <c r="C26" s="30" t="s">
        <v>1465</v>
      </c>
      <c r="D26" s="430">
        <v>1</v>
      </c>
      <c r="E26" s="431">
        <f>(100/85)*F26</f>
        <v>58.865913480913278</v>
      </c>
      <c r="F26" s="432">
        <f>E19</f>
        <v>50.036026458776284</v>
      </c>
      <c r="S26" s="380" t="s">
        <v>1349</v>
      </c>
      <c r="T26" s="381">
        <v>2539800</v>
      </c>
      <c r="U26" s="381">
        <f>T26*0.089</f>
        <v>226042.19999999998</v>
      </c>
      <c r="V26" s="382"/>
    </row>
    <row r="27" spans="2:22">
      <c r="B27" s="378" t="s">
        <v>1466</v>
      </c>
      <c r="C27" s="225" t="s">
        <v>1467</v>
      </c>
      <c r="D27" s="433">
        <v>1</v>
      </c>
      <c r="E27" s="434">
        <f>(100/95)*F27</f>
        <v>52.669501535553984</v>
      </c>
      <c r="F27" s="435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Demand</vt:lpstr>
      <vt:lpstr>Supply</vt:lpstr>
      <vt:lpstr>Scenario</vt:lpstr>
      <vt:lpstr>Rules</vt:lpstr>
      <vt:lpstr>유형화</vt:lpstr>
      <vt:lpstr>시나리오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2023-04-10T05:55:53Z</dcterms:modified>
</cp:coreProperties>
</file>