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기상학회_데이터논문_24시간\github\"/>
    </mc:Choice>
  </mc:AlternateContent>
  <xr:revisionPtr revIDLastSave="0" documentId="13_ncr:1_{BBCA2090-3BAC-48DB-9A31-813B5B514904}" xr6:coauthVersionLast="47" xr6:coauthVersionMax="47" xr10:uidLastSave="{00000000-0000-0000-0000-000000000000}"/>
  <bookViews>
    <workbookView xWindow="-108" yWindow="-108" windowWidth="23256" windowHeight="13896" xr2:uid="{43BC8B2F-CB15-410C-8D85-A9DE888D3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9" i="1" l="1"/>
  <c r="N48" i="1"/>
  <c r="N47" i="1"/>
  <c r="N46" i="1"/>
  <c r="N45" i="1"/>
  <c r="N44" i="1"/>
  <c r="N43" i="1"/>
  <c r="N42" i="1"/>
  <c r="N41" i="1"/>
  <c r="N40" i="1"/>
  <c r="N39" i="1"/>
  <c r="N38" i="1"/>
  <c r="N37" i="1"/>
  <c r="O37" i="1" s="1"/>
  <c r="G37" i="1"/>
  <c r="E37" i="1"/>
  <c r="H37" i="1" s="1"/>
  <c r="I37" i="1" s="1"/>
  <c r="N36" i="1"/>
  <c r="O36" i="1" s="1"/>
  <c r="G36" i="1"/>
  <c r="E36" i="1"/>
  <c r="N35" i="1"/>
  <c r="O35" i="1" s="1"/>
  <c r="G35" i="1"/>
  <c r="E35" i="1"/>
  <c r="N34" i="1"/>
  <c r="O34" i="1" s="1"/>
  <c r="G34" i="1"/>
  <c r="E34" i="1"/>
  <c r="N33" i="1"/>
  <c r="O33" i="1" s="1"/>
  <c r="G33" i="1"/>
  <c r="E33" i="1"/>
  <c r="N32" i="1"/>
  <c r="O32" i="1" s="1"/>
  <c r="G32" i="1"/>
  <c r="E32" i="1"/>
  <c r="N31" i="1"/>
  <c r="O31" i="1" s="1"/>
  <c r="G31" i="1"/>
  <c r="E31" i="1"/>
  <c r="N30" i="1"/>
  <c r="O30" i="1" s="1"/>
  <c r="G30" i="1"/>
  <c r="E30" i="1"/>
  <c r="N29" i="1"/>
  <c r="O29" i="1" s="1"/>
  <c r="G29" i="1"/>
  <c r="E29" i="1"/>
  <c r="N28" i="1"/>
  <c r="O28" i="1" s="1"/>
  <c r="G28" i="1"/>
  <c r="E28" i="1"/>
  <c r="N27" i="1"/>
  <c r="O27" i="1" s="1"/>
  <c r="G27" i="1"/>
  <c r="E27" i="1"/>
  <c r="N26" i="1"/>
  <c r="O26" i="1" s="1"/>
  <c r="G26" i="1"/>
  <c r="E26" i="1"/>
  <c r="N25" i="1"/>
  <c r="O25" i="1" s="1"/>
  <c r="G25" i="1"/>
  <c r="E25" i="1"/>
  <c r="N24" i="1"/>
  <c r="O24" i="1" s="1"/>
  <c r="G24" i="1"/>
  <c r="E24" i="1"/>
  <c r="N23" i="1"/>
  <c r="O23" i="1" s="1"/>
  <c r="G23" i="1"/>
  <c r="E23" i="1"/>
  <c r="N22" i="1"/>
  <c r="O22" i="1" s="1"/>
  <c r="G22" i="1"/>
  <c r="E22" i="1"/>
  <c r="N21" i="1"/>
  <c r="O21" i="1" s="1"/>
  <c r="G21" i="1"/>
  <c r="E21" i="1"/>
  <c r="N20" i="1"/>
  <c r="O20" i="1" s="1"/>
  <c r="G20" i="1"/>
  <c r="E20" i="1"/>
  <c r="N19" i="1"/>
  <c r="O19" i="1" s="1"/>
  <c r="G19" i="1"/>
  <c r="E19" i="1"/>
  <c r="N18" i="1"/>
  <c r="O18" i="1" s="1"/>
  <c r="G18" i="1"/>
  <c r="E18" i="1"/>
  <c r="N17" i="1"/>
  <c r="O17" i="1" s="1"/>
  <c r="G17" i="1"/>
  <c r="E17" i="1"/>
  <c r="N16" i="1"/>
  <c r="O16" i="1" s="1"/>
  <c r="G16" i="1"/>
  <c r="E16" i="1"/>
  <c r="H16" i="1" s="1"/>
  <c r="I16" i="1" s="1"/>
  <c r="N15" i="1"/>
  <c r="O15" i="1" s="1"/>
  <c r="G15" i="1"/>
  <c r="E15" i="1"/>
  <c r="N14" i="1"/>
  <c r="O14" i="1" s="1"/>
  <c r="G14" i="1"/>
  <c r="E14" i="1"/>
  <c r="N13" i="1"/>
  <c r="O13" i="1" s="1"/>
  <c r="G13" i="1"/>
  <c r="E13" i="1"/>
  <c r="N12" i="1"/>
  <c r="O12" i="1" s="1"/>
  <c r="G12" i="1"/>
  <c r="E12" i="1"/>
  <c r="N11" i="1"/>
  <c r="O11" i="1" s="1"/>
  <c r="G11" i="1"/>
  <c r="E11" i="1"/>
  <c r="N10" i="1"/>
  <c r="O10" i="1" s="1"/>
  <c r="G10" i="1"/>
  <c r="E10" i="1"/>
  <c r="N9" i="1"/>
  <c r="O9" i="1" s="1"/>
  <c r="G9" i="1"/>
  <c r="E9" i="1"/>
  <c r="N8" i="1"/>
  <c r="O8" i="1" s="1"/>
  <c r="G8" i="1"/>
  <c r="E8" i="1"/>
  <c r="H8" i="1" s="1"/>
  <c r="N7" i="1"/>
  <c r="O7" i="1" s="1"/>
  <c r="G7" i="1"/>
  <c r="E7" i="1"/>
  <c r="N6" i="1"/>
  <c r="O6" i="1" s="1"/>
  <c r="G6" i="1"/>
  <c r="E6" i="1"/>
  <c r="H6" i="1" s="1"/>
  <c r="I6" i="1" s="1"/>
  <c r="N5" i="1"/>
  <c r="O5" i="1" s="1"/>
  <c r="G5" i="1"/>
  <c r="E5" i="1"/>
  <c r="N4" i="1"/>
  <c r="O4" i="1" s="1"/>
  <c r="G4" i="1"/>
  <c r="E4" i="1"/>
  <c r="H4" i="1" s="1"/>
  <c r="I4" i="1" s="1"/>
  <c r="N3" i="1"/>
  <c r="O3" i="1" s="1"/>
  <c r="G3" i="1"/>
  <c r="E3" i="1"/>
  <c r="H3" i="1" s="1"/>
  <c r="I3" i="1" s="1"/>
  <c r="N2" i="1"/>
  <c r="O2" i="1" s="1"/>
  <c r="G2" i="1"/>
  <c r="E2" i="1"/>
  <c r="H31" i="1" l="1"/>
  <c r="I31" i="1" s="1"/>
  <c r="H2" i="1"/>
  <c r="H13" i="1"/>
  <c r="I13" i="1" s="1"/>
  <c r="H26" i="1"/>
  <c r="I26" i="1" s="1"/>
  <c r="Q26" i="1" s="1"/>
  <c r="H22" i="1"/>
  <c r="I22" i="1" s="1"/>
  <c r="Q22" i="1" s="1"/>
  <c r="H10" i="1"/>
  <c r="I10" i="1" s="1"/>
  <c r="Q10" i="1" s="1"/>
  <c r="H25" i="1"/>
  <c r="I25" i="1" s="1"/>
  <c r="H35" i="1"/>
  <c r="I35" i="1" s="1"/>
  <c r="Q35" i="1" s="1"/>
  <c r="H34" i="1"/>
  <c r="I34" i="1" s="1"/>
  <c r="Q34" i="1" s="1"/>
  <c r="H11" i="1"/>
  <c r="I11" i="1" s="1"/>
  <c r="Q11" i="1" s="1"/>
  <c r="H5" i="1"/>
  <c r="H21" i="1"/>
  <c r="I21" i="1" s="1"/>
  <c r="Q21" i="1" s="1"/>
  <c r="H30" i="1"/>
  <c r="I30" i="1" s="1"/>
  <c r="Q30" i="1" s="1"/>
  <c r="H14" i="1"/>
  <c r="I14" i="1" s="1"/>
  <c r="Q14" i="1" s="1"/>
  <c r="H18" i="1"/>
  <c r="I18" i="1" s="1"/>
  <c r="Q18" i="1" s="1"/>
  <c r="H27" i="1"/>
  <c r="I27" i="1" s="1"/>
  <c r="Q27" i="1" s="1"/>
  <c r="H15" i="1"/>
  <c r="I15" i="1" s="1"/>
  <c r="Q15" i="1" s="1"/>
  <c r="H19" i="1"/>
  <c r="I19" i="1" s="1"/>
  <c r="Q19" i="1" s="1"/>
  <c r="H23" i="1"/>
  <c r="I23" i="1" s="1"/>
  <c r="Q23" i="1" s="1"/>
  <c r="H28" i="1"/>
  <c r="I28" i="1" s="1"/>
  <c r="Q28" i="1" s="1"/>
  <c r="H9" i="1"/>
  <c r="I9" i="1" s="1"/>
  <c r="Q9" i="1" s="1"/>
  <c r="H7" i="1"/>
  <c r="I7" i="1" s="1"/>
  <c r="Q7" i="1" s="1"/>
  <c r="H32" i="1"/>
  <c r="I32" i="1" s="1"/>
  <c r="Q32" i="1" s="1"/>
  <c r="H20" i="1"/>
  <c r="I20" i="1" s="1"/>
  <c r="Q20" i="1" s="1"/>
  <c r="H12" i="1"/>
  <c r="I12" i="1" s="1"/>
  <c r="Q12" i="1" s="1"/>
  <c r="H24" i="1"/>
  <c r="I24" i="1" s="1"/>
  <c r="Q24" i="1" s="1"/>
  <c r="H36" i="1"/>
  <c r="I36" i="1" s="1"/>
  <c r="Q36" i="1" s="1"/>
  <c r="Q4" i="1"/>
  <c r="Q25" i="1"/>
  <c r="I5" i="1"/>
  <c r="Q5" i="1" s="1"/>
  <c r="I2" i="1"/>
  <c r="Q2" i="1" s="1"/>
  <c r="Q13" i="1"/>
  <c r="Q6" i="1"/>
  <c r="Q3" i="1"/>
  <c r="Q37" i="1"/>
  <c r="Q31" i="1"/>
  <c r="I8" i="1"/>
  <c r="Q8" i="1" s="1"/>
  <c r="Q16" i="1"/>
  <c r="H17" i="1"/>
  <c r="H29" i="1"/>
  <c r="H33" i="1"/>
  <c r="I33" i="1" s="1"/>
  <c r="Q33" i="1" s="1"/>
  <c r="I17" i="1" l="1"/>
  <c r="Q17" i="1" s="1"/>
  <c r="I29" i="1"/>
  <c r="Q29" i="1" s="1"/>
</calcChain>
</file>

<file path=xl/sharedStrings.xml><?xml version="1.0" encoding="utf-8"?>
<sst xmlns="http://schemas.openxmlformats.org/spreadsheetml/2006/main" count="65" uniqueCount="21">
  <si>
    <t>Temp_B</t>
    <phoneticPr fontId="1" type="noConversion"/>
  </si>
  <si>
    <t>B+273</t>
    <phoneticPr fontId="1" type="noConversion"/>
  </si>
  <si>
    <t>Temp_A</t>
    <phoneticPr fontId="1" type="noConversion"/>
  </si>
  <si>
    <t>A+273</t>
    <phoneticPr fontId="1" type="noConversion"/>
  </si>
  <si>
    <t>T_avg</t>
    <phoneticPr fontId="1" type="noConversion"/>
  </si>
  <si>
    <t>273/T</t>
    <phoneticPr fontId="1" type="noConversion"/>
  </si>
  <si>
    <t>V/A</t>
    <phoneticPr fontId="1" type="noConversion"/>
  </si>
  <si>
    <t>Δt</t>
  </si>
  <si>
    <t>CH4_B</t>
    <phoneticPr fontId="1" type="noConversion"/>
  </si>
  <si>
    <t>CH4_A</t>
    <phoneticPr fontId="1" type="noConversion"/>
  </si>
  <si>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61"/>
      </rPr>
      <t>CH4</t>
    </r>
    <phoneticPr fontId="1" type="noConversion"/>
  </si>
  <si>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</rPr>
      <t>CH4</t>
    </r>
    <r>
      <rPr>
        <sz val="11"/>
        <color rgb="FF000000"/>
        <rFont val="맑은 고딕"/>
        <family val="3"/>
        <charset val="129"/>
      </rPr>
      <t>/</t>
    </r>
    <r>
      <rPr>
        <sz val="11"/>
        <color theme="1"/>
        <rFont val="Calibri"/>
        <family val="2"/>
        <charset val="161"/>
      </rPr>
      <t>Δ</t>
    </r>
    <r>
      <rPr>
        <sz val="11"/>
        <color rgb="FF000000"/>
        <rFont val="맑은 고딕"/>
        <family val="3"/>
        <charset val="129"/>
      </rPr>
      <t>t</t>
    </r>
    <phoneticPr fontId="1" type="noConversion"/>
  </si>
  <si>
    <r>
      <rPr>
        <sz val="11"/>
        <color theme="1"/>
        <rFont val="Calibri"/>
        <family val="2"/>
        <charset val="161"/>
      </rPr>
      <t>ρ</t>
    </r>
    <r>
      <rPr>
        <sz val="11"/>
        <color theme="1"/>
        <rFont val="맑은 고딕"/>
        <family val="2"/>
        <charset val="129"/>
      </rPr>
      <t>CH4</t>
    </r>
    <phoneticPr fontId="1" type="noConversion"/>
  </si>
  <si>
    <t>FCH4</t>
    <phoneticPr fontId="1" type="noConversion"/>
  </si>
  <si>
    <t>Date</t>
    <phoneticPr fontId="1" type="noConversion"/>
  </si>
  <si>
    <t>Time</t>
    <phoneticPr fontId="1" type="noConversion"/>
  </si>
  <si>
    <t>Chamber</t>
    <phoneticPr fontId="1" type="noConversion"/>
  </si>
  <si>
    <t>1-1</t>
    <phoneticPr fontId="1" type="noConversion"/>
  </si>
  <si>
    <t>1-3</t>
  </si>
  <si>
    <t>1-2</t>
  </si>
  <si>
    <t>Ambient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</si>
</sst>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61"/>
    </font>
    <font>
      <sz val="11"/>
      <color theme="1"/>
      <name val="Calibri"/>
      <family val="2"/>
      <charset val="161"/>
    </font>
    <font>
      <sz val="11"/>
      <color theme="1"/>
      <name val="맑은 고딕"/>
      <family val="2"/>
      <charset val="161"/>
      <scheme val="minor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2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C264-C7E3-45F5-91C4-B127BE666D2A}">
  <dimension ref="A1:Q49"/>
  <sheetViews>
    <sheetView tabSelected="1" workbookViewId="0">
      <selection activeCell="A10" sqref="A10"/>
    </sheetView>
  </sheetViews>
  <sheetFormatPr defaultRowHeight="17.399999999999999" x14ac:dyDescent="0.4"/>
  <cols>
    <col min="1" max="3" width="13.19921875" style="3" customWidth="1"/>
    <col min="4" max="17" width="8.796875" style="2"/>
  </cols>
  <sheetData>
    <row r="1" spans="1:17" x14ac:dyDescent="0.4">
      <c r="A1" s="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7" t="s">
        <v>10</v>
      </c>
      <c r="O1" s="8" t="s">
        <v>11</v>
      </c>
      <c r="P1" s="7" t="s">
        <v>12</v>
      </c>
      <c r="Q1" s="1" t="s">
        <v>13</v>
      </c>
    </row>
    <row r="2" spans="1:17" x14ac:dyDescent="0.4">
      <c r="A2" s="6">
        <v>45468</v>
      </c>
      <c r="B2" s="4">
        <v>0.33333333333333331</v>
      </c>
      <c r="C2" s="5" t="s">
        <v>17</v>
      </c>
      <c r="D2">
        <v>23</v>
      </c>
      <c r="E2">
        <f t="shared" ref="E2:E37" si="0">D2+273</f>
        <v>296</v>
      </c>
      <c r="F2">
        <v>26</v>
      </c>
      <c r="G2">
        <f t="shared" ref="G2:G37" si="1">F2+273</f>
        <v>299</v>
      </c>
      <c r="H2">
        <f t="shared" ref="H2:H37" si="2">(E2+G2)/2</f>
        <v>297.5</v>
      </c>
      <c r="I2">
        <f t="shared" ref="I2:I37" si="3">273/H2</f>
        <v>0.91764705882352937</v>
      </c>
      <c r="J2">
        <v>1.2150000000000001</v>
      </c>
      <c r="K2">
        <v>0.5</v>
      </c>
      <c r="L2">
        <v>2.6528510288516496</v>
      </c>
      <c r="M2">
        <v>3.9123411090956477</v>
      </c>
      <c r="N2">
        <f>M2-L2</f>
        <v>1.2594900802439981</v>
      </c>
      <c r="O2">
        <f>N2/$K$2</f>
        <v>2.5189801604879962</v>
      </c>
      <c r="P2">
        <v>0.71399999999999997</v>
      </c>
      <c r="Q2">
        <f t="shared" ref="Q2:Q37" si="4">P2*J2*O2*I2</f>
        <v>2.005279498399358</v>
      </c>
    </row>
    <row r="3" spans="1:17" x14ac:dyDescent="0.4">
      <c r="A3" s="6">
        <v>45468</v>
      </c>
      <c r="B3" s="4">
        <v>0.33333333333333331</v>
      </c>
      <c r="C3" s="5" t="s">
        <v>19</v>
      </c>
      <c r="D3">
        <v>26</v>
      </c>
      <c r="E3">
        <f t="shared" si="0"/>
        <v>299</v>
      </c>
      <c r="F3">
        <v>30</v>
      </c>
      <c r="G3">
        <f t="shared" si="1"/>
        <v>303</v>
      </c>
      <c r="H3">
        <f t="shared" si="2"/>
        <v>301</v>
      </c>
      <c r="I3">
        <f t="shared" si="3"/>
        <v>0.90697674418604646</v>
      </c>
      <c r="J3">
        <v>1.2125000000000001</v>
      </c>
      <c r="K3">
        <v>0.5</v>
      </c>
      <c r="L3">
        <v>2.8188238400971843</v>
      </c>
      <c r="M3">
        <v>3.4565894905668562</v>
      </c>
      <c r="N3">
        <f t="shared" ref="N3:N49" si="5">M3-L3</f>
        <v>0.63776565046967182</v>
      </c>
      <c r="O3">
        <f t="shared" ref="O3:O37" si="6">N3/$K$2</f>
        <v>1.2755313009393436</v>
      </c>
      <c r="P3">
        <v>0.71399999999999997</v>
      </c>
      <c r="Q3">
        <f t="shared" si="4"/>
        <v>1.0015375368540189</v>
      </c>
    </row>
    <row r="4" spans="1:17" x14ac:dyDescent="0.4">
      <c r="A4" s="6">
        <v>45468</v>
      </c>
      <c r="B4" s="4">
        <v>0.33333333333333331</v>
      </c>
      <c r="C4" s="5" t="s">
        <v>18</v>
      </c>
      <c r="D4">
        <v>26</v>
      </c>
      <c r="E4">
        <f t="shared" si="0"/>
        <v>299</v>
      </c>
      <c r="F4">
        <v>28</v>
      </c>
      <c r="G4">
        <f t="shared" si="1"/>
        <v>301</v>
      </c>
      <c r="H4">
        <f t="shared" si="2"/>
        <v>300</v>
      </c>
      <c r="I4">
        <f t="shared" si="3"/>
        <v>0.91</v>
      </c>
      <c r="J4">
        <v>1.1950000000000001</v>
      </c>
      <c r="K4">
        <v>0.5</v>
      </c>
      <c r="L4">
        <v>2.5254656414525121</v>
      </c>
      <c r="M4">
        <v>3.2066528753194219</v>
      </c>
      <c r="N4">
        <f t="shared" si="5"/>
        <v>0.68118723386690982</v>
      </c>
      <c r="O4">
        <f t="shared" si="6"/>
        <v>1.3623744677338196</v>
      </c>
      <c r="P4">
        <v>0.71399999999999997</v>
      </c>
      <c r="Q4">
        <f t="shared" si="4"/>
        <v>1.0578010780651195</v>
      </c>
    </row>
    <row r="5" spans="1:17" x14ac:dyDescent="0.4">
      <c r="A5" s="6">
        <v>45468</v>
      </c>
      <c r="B5" s="4">
        <v>0.41666666666666669</v>
      </c>
      <c r="C5" s="5" t="s">
        <v>17</v>
      </c>
      <c r="D5">
        <v>28</v>
      </c>
      <c r="E5">
        <f t="shared" si="0"/>
        <v>301</v>
      </c>
      <c r="F5">
        <v>34</v>
      </c>
      <c r="G5">
        <f t="shared" si="1"/>
        <v>307</v>
      </c>
      <c r="H5">
        <f t="shared" si="2"/>
        <v>304</v>
      </c>
      <c r="I5">
        <f t="shared" si="3"/>
        <v>0.89802631578947367</v>
      </c>
      <c r="J5">
        <v>1.2150000000000001</v>
      </c>
      <c r="K5">
        <v>0.5</v>
      </c>
      <c r="L5">
        <v>2.3897261395290395</v>
      </c>
      <c r="M5">
        <v>4.0659775678261951</v>
      </c>
      <c r="N5">
        <f t="shared" si="5"/>
        <v>1.6762514282971557</v>
      </c>
      <c r="O5">
        <f t="shared" si="6"/>
        <v>3.3525028565943114</v>
      </c>
      <c r="P5">
        <v>0.71399999999999997</v>
      </c>
      <c r="Q5">
        <f t="shared" si="4"/>
        <v>2.6117566532989729</v>
      </c>
    </row>
    <row r="6" spans="1:17" x14ac:dyDescent="0.4">
      <c r="A6" s="6">
        <v>45468</v>
      </c>
      <c r="B6" s="4">
        <v>0.41666666666666669</v>
      </c>
      <c r="C6" s="5" t="s">
        <v>19</v>
      </c>
      <c r="D6">
        <v>32</v>
      </c>
      <c r="E6">
        <f t="shared" si="0"/>
        <v>305</v>
      </c>
      <c r="F6">
        <v>38</v>
      </c>
      <c r="G6">
        <f t="shared" si="1"/>
        <v>311</v>
      </c>
      <c r="H6">
        <f t="shared" si="2"/>
        <v>308</v>
      </c>
      <c r="I6">
        <f t="shared" si="3"/>
        <v>0.88636363636363635</v>
      </c>
      <c r="J6">
        <v>1.2125000000000001</v>
      </c>
      <c r="K6">
        <v>0.5</v>
      </c>
      <c r="L6">
        <v>3.0913991150991018</v>
      </c>
      <c r="M6">
        <v>3.8916968703580408</v>
      </c>
      <c r="N6">
        <f t="shared" si="5"/>
        <v>0.80029775525893898</v>
      </c>
      <c r="O6">
        <f t="shared" si="6"/>
        <v>1.600595510517878</v>
      </c>
      <c r="P6">
        <v>0.71399999999999997</v>
      </c>
      <c r="Q6">
        <f t="shared" si="4"/>
        <v>1.228212417849557</v>
      </c>
    </row>
    <row r="7" spans="1:17" x14ac:dyDescent="0.4">
      <c r="A7" s="6">
        <v>45468</v>
      </c>
      <c r="B7" s="4">
        <v>0.41666666666666669</v>
      </c>
      <c r="C7" s="5" t="s">
        <v>18</v>
      </c>
      <c r="D7">
        <v>31</v>
      </c>
      <c r="E7">
        <f t="shared" si="0"/>
        <v>304</v>
      </c>
      <c r="F7">
        <v>36</v>
      </c>
      <c r="G7">
        <f t="shared" si="1"/>
        <v>309</v>
      </c>
      <c r="H7">
        <f t="shared" si="2"/>
        <v>306.5</v>
      </c>
      <c r="I7">
        <f t="shared" si="3"/>
        <v>0.89070146818923324</v>
      </c>
      <c r="J7">
        <v>1.1950000000000001</v>
      </c>
      <c r="K7">
        <v>0.5</v>
      </c>
      <c r="L7">
        <v>3.3253341339098048</v>
      </c>
      <c r="M7">
        <v>4.305578855618621</v>
      </c>
      <c r="N7">
        <f t="shared" si="5"/>
        <v>0.98024472170881616</v>
      </c>
      <c r="O7">
        <f t="shared" si="6"/>
        <v>1.9604894434176323</v>
      </c>
      <c r="P7">
        <v>0.71399999999999997</v>
      </c>
      <c r="Q7">
        <f t="shared" si="4"/>
        <v>1.4899194627450989</v>
      </c>
    </row>
    <row r="8" spans="1:17" x14ac:dyDescent="0.4">
      <c r="A8" s="6">
        <v>45468</v>
      </c>
      <c r="B8" s="4">
        <v>0.5</v>
      </c>
      <c r="C8" s="5" t="s">
        <v>17</v>
      </c>
      <c r="D8" s="2">
        <v>30</v>
      </c>
      <c r="E8">
        <f t="shared" si="0"/>
        <v>303</v>
      </c>
      <c r="F8" s="2">
        <v>33</v>
      </c>
      <c r="G8">
        <f t="shared" si="1"/>
        <v>306</v>
      </c>
      <c r="H8">
        <f t="shared" si="2"/>
        <v>304.5</v>
      </c>
      <c r="I8">
        <f t="shared" si="3"/>
        <v>0.89655172413793105</v>
      </c>
      <c r="J8">
        <v>1.2150000000000001</v>
      </c>
      <c r="K8">
        <v>0.5</v>
      </c>
      <c r="L8">
        <v>3.4811829470796032</v>
      </c>
      <c r="M8">
        <v>6.5049563501736376</v>
      </c>
      <c r="N8">
        <f t="shared" si="5"/>
        <v>3.0237734030940344</v>
      </c>
      <c r="O8">
        <f t="shared" si="6"/>
        <v>6.0475468061880688</v>
      </c>
      <c r="P8">
        <v>0.71399999999999997</v>
      </c>
      <c r="Q8">
        <f t="shared" si="4"/>
        <v>4.7035858819221206</v>
      </c>
    </row>
    <row r="9" spans="1:17" x14ac:dyDescent="0.4">
      <c r="A9" s="6">
        <v>45468</v>
      </c>
      <c r="B9" s="4">
        <v>0.5</v>
      </c>
      <c r="C9" s="5" t="s">
        <v>19</v>
      </c>
      <c r="D9" s="2">
        <v>35</v>
      </c>
      <c r="E9">
        <f t="shared" si="0"/>
        <v>308</v>
      </c>
      <c r="F9" s="2">
        <v>37</v>
      </c>
      <c r="G9">
        <f t="shared" si="1"/>
        <v>310</v>
      </c>
      <c r="H9">
        <f t="shared" si="2"/>
        <v>309</v>
      </c>
      <c r="I9">
        <f t="shared" si="3"/>
        <v>0.88349514563106801</v>
      </c>
      <c r="J9">
        <v>1.2125000000000001</v>
      </c>
      <c r="K9">
        <v>0.5</v>
      </c>
      <c r="L9">
        <v>3.1914899923566753</v>
      </c>
      <c r="M9">
        <v>4.5405573132394776</v>
      </c>
      <c r="N9">
        <f t="shared" si="5"/>
        <v>1.3490673208828023</v>
      </c>
      <c r="O9">
        <f t="shared" si="6"/>
        <v>2.6981346417656047</v>
      </c>
      <c r="P9">
        <v>0.71399999999999997</v>
      </c>
      <c r="Q9">
        <f t="shared" si="4"/>
        <v>2.0637056093162145</v>
      </c>
    </row>
    <row r="10" spans="1:17" x14ac:dyDescent="0.4">
      <c r="A10" s="6">
        <v>45468</v>
      </c>
      <c r="B10" s="4">
        <v>0.5</v>
      </c>
      <c r="C10" s="5" t="s">
        <v>18</v>
      </c>
      <c r="D10" s="2">
        <v>32</v>
      </c>
      <c r="E10">
        <f t="shared" si="0"/>
        <v>305</v>
      </c>
      <c r="F10" s="2">
        <v>35</v>
      </c>
      <c r="G10">
        <f t="shared" si="1"/>
        <v>308</v>
      </c>
      <c r="H10">
        <f t="shared" si="2"/>
        <v>306.5</v>
      </c>
      <c r="I10">
        <f t="shared" si="3"/>
        <v>0.89070146818923324</v>
      </c>
      <c r="J10">
        <v>1.1950000000000001</v>
      </c>
      <c r="K10">
        <v>0.5</v>
      </c>
      <c r="L10">
        <v>2.9411307183506978</v>
      </c>
      <c r="M10">
        <v>4.6154669741482035</v>
      </c>
      <c r="N10">
        <f t="shared" si="5"/>
        <v>1.6743362557975057</v>
      </c>
      <c r="O10">
        <f t="shared" si="6"/>
        <v>3.3486725115950113</v>
      </c>
      <c r="P10">
        <v>0.71399999999999997</v>
      </c>
      <c r="Q10">
        <f t="shared" si="4"/>
        <v>2.5449014102760907</v>
      </c>
    </row>
    <row r="11" spans="1:17" x14ac:dyDescent="0.4">
      <c r="A11" s="6">
        <v>45468</v>
      </c>
      <c r="B11" s="4">
        <v>0.58333333333333337</v>
      </c>
      <c r="C11" s="5" t="s">
        <v>17</v>
      </c>
      <c r="D11" s="2">
        <v>27</v>
      </c>
      <c r="E11">
        <f t="shared" si="0"/>
        <v>300</v>
      </c>
      <c r="F11" s="2">
        <v>33</v>
      </c>
      <c r="G11">
        <f t="shared" si="1"/>
        <v>306</v>
      </c>
      <c r="H11">
        <f t="shared" si="2"/>
        <v>303</v>
      </c>
      <c r="I11">
        <f t="shared" si="3"/>
        <v>0.90099009900990101</v>
      </c>
      <c r="J11">
        <v>1.2150000000000001</v>
      </c>
      <c r="K11">
        <v>0.5</v>
      </c>
      <c r="L11">
        <v>2.7788891914579295</v>
      </c>
      <c r="M11">
        <v>4.7121633732512249</v>
      </c>
      <c r="N11">
        <f t="shared" si="5"/>
        <v>1.9332741817932955</v>
      </c>
      <c r="O11">
        <f t="shared" si="6"/>
        <v>3.8665483635865909</v>
      </c>
      <c r="P11">
        <v>0.71399999999999997</v>
      </c>
      <c r="Q11">
        <f t="shared" si="4"/>
        <v>3.0221634925885676</v>
      </c>
    </row>
    <row r="12" spans="1:17" x14ac:dyDescent="0.4">
      <c r="A12" s="6">
        <v>45468</v>
      </c>
      <c r="B12" s="4">
        <v>0.58333333333333337</v>
      </c>
      <c r="C12" s="5" t="s">
        <v>19</v>
      </c>
      <c r="D12" s="2">
        <v>32</v>
      </c>
      <c r="E12">
        <f t="shared" si="0"/>
        <v>305</v>
      </c>
      <c r="F12" s="2">
        <v>37</v>
      </c>
      <c r="G12">
        <f t="shared" si="1"/>
        <v>310</v>
      </c>
      <c r="H12">
        <f t="shared" si="2"/>
        <v>307.5</v>
      </c>
      <c r="I12">
        <f t="shared" si="3"/>
        <v>0.8878048780487805</v>
      </c>
      <c r="J12">
        <v>1.2125000000000001</v>
      </c>
      <c r="K12">
        <v>0.5</v>
      </c>
      <c r="L12">
        <v>2.9575087452442572</v>
      </c>
      <c r="M12">
        <v>4.0255079916956591</v>
      </c>
      <c r="N12">
        <f t="shared" si="5"/>
        <v>1.0679992464514019</v>
      </c>
      <c r="O12">
        <f t="shared" si="6"/>
        <v>2.1359984929028037</v>
      </c>
      <c r="P12">
        <v>0.71399999999999997</v>
      </c>
      <c r="Q12">
        <f t="shared" si="4"/>
        <v>1.6417175011650096</v>
      </c>
    </row>
    <row r="13" spans="1:17" x14ac:dyDescent="0.4">
      <c r="A13" s="6">
        <v>45468</v>
      </c>
      <c r="B13" s="4">
        <v>0.58333333333333337</v>
      </c>
      <c r="C13" s="5" t="s">
        <v>18</v>
      </c>
      <c r="D13" s="2">
        <v>30</v>
      </c>
      <c r="E13">
        <f t="shared" si="0"/>
        <v>303</v>
      </c>
      <c r="F13" s="2">
        <v>36</v>
      </c>
      <c r="G13">
        <f t="shared" si="1"/>
        <v>309</v>
      </c>
      <c r="H13">
        <f t="shared" si="2"/>
        <v>306</v>
      </c>
      <c r="I13">
        <f t="shared" si="3"/>
        <v>0.89215686274509809</v>
      </c>
      <c r="J13">
        <v>1.1950000000000001</v>
      </c>
      <c r="K13">
        <v>0.5</v>
      </c>
      <c r="L13">
        <v>4.1033564517848831</v>
      </c>
      <c r="M13">
        <v>4.8477840023988579</v>
      </c>
      <c r="N13">
        <f t="shared" si="5"/>
        <v>0.74442755061397481</v>
      </c>
      <c r="O13">
        <f t="shared" si="6"/>
        <v>1.4888551012279496</v>
      </c>
      <c r="P13">
        <v>0.71399999999999997</v>
      </c>
      <c r="Q13">
        <f t="shared" si="4"/>
        <v>1.1333388358812337</v>
      </c>
    </row>
    <row r="14" spans="1:17" x14ac:dyDescent="0.4">
      <c r="A14" s="6">
        <v>45468</v>
      </c>
      <c r="B14" s="4">
        <v>0.66666666666666663</v>
      </c>
      <c r="C14" s="5" t="s">
        <v>17</v>
      </c>
      <c r="D14" s="2">
        <v>29</v>
      </c>
      <c r="E14">
        <f t="shared" si="0"/>
        <v>302</v>
      </c>
      <c r="F14" s="2">
        <v>32</v>
      </c>
      <c r="G14">
        <f t="shared" si="1"/>
        <v>305</v>
      </c>
      <c r="H14">
        <f t="shared" si="2"/>
        <v>303.5</v>
      </c>
      <c r="I14">
        <f t="shared" si="3"/>
        <v>0.89950576606260302</v>
      </c>
      <c r="J14">
        <v>1.2150000000000001</v>
      </c>
      <c r="K14">
        <v>0.5</v>
      </c>
      <c r="L14">
        <v>3.1269420750753665</v>
      </c>
      <c r="M14">
        <v>4.2270567831329693</v>
      </c>
      <c r="N14">
        <f t="shared" si="5"/>
        <v>1.1001147080576028</v>
      </c>
      <c r="O14">
        <f t="shared" si="6"/>
        <v>2.2002294161152056</v>
      </c>
      <c r="P14">
        <v>0.71399999999999997</v>
      </c>
      <c r="Q14">
        <f t="shared" si="4"/>
        <v>1.7169055639912023</v>
      </c>
    </row>
    <row r="15" spans="1:17" x14ac:dyDescent="0.4">
      <c r="A15" s="6">
        <v>45468</v>
      </c>
      <c r="B15" s="4">
        <v>0.66666666666666663</v>
      </c>
      <c r="C15" s="5" t="s">
        <v>19</v>
      </c>
      <c r="D15" s="2">
        <v>34</v>
      </c>
      <c r="E15">
        <f t="shared" si="0"/>
        <v>307</v>
      </c>
      <c r="F15" s="2">
        <v>37</v>
      </c>
      <c r="G15">
        <f t="shared" si="1"/>
        <v>310</v>
      </c>
      <c r="H15">
        <f t="shared" si="2"/>
        <v>308.5</v>
      </c>
      <c r="I15">
        <f t="shared" si="3"/>
        <v>0.88492706645056729</v>
      </c>
      <c r="J15">
        <v>1.2125000000000001</v>
      </c>
      <c r="K15">
        <v>0.5</v>
      </c>
      <c r="L15">
        <v>3.1233758918001557</v>
      </c>
      <c r="M15">
        <v>3.8809653003168982</v>
      </c>
      <c r="N15">
        <f t="shared" si="5"/>
        <v>0.7575894085167425</v>
      </c>
      <c r="O15">
        <f t="shared" si="6"/>
        <v>1.515178817033485</v>
      </c>
      <c r="P15">
        <v>0.71399999999999997</v>
      </c>
      <c r="Q15">
        <f t="shared" si="4"/>
        <v>1.1607837715258791</v>
      </c>
    </row>
    <row r="16" spans="1:17" x14ac:dyDescent="0.4">
      <c r="A16" s="6">
        <v>45468</v>
      </c>
      <c r="B16" s="4">
        <v>0.66666666666666663</v>
      </c>
      <c r="C16" s="5" t="s">
        <v>18</v>
      </c>
      <c r="D16" s="2">
        <v>33</v>
      </c>
      <c r="E16">
        <f t="shared" si="0"/>
        <v>306</v>
      </c>
      <c r="F16" s="2">
        <v>36</v>
      </c>
      <c r="G16">
        <f t="shared" si="1"/>
        <v>309</v>
      </c>
      <c r="H16">
        <f t="shared" si="2"/>
        <v>307.5</v>
      </c>
      <c r="I16">
        <f t="shared" si="3"/>
        <v>0.8878048780487805</v>
      </c>
      <c r="J16">
        <v>1.1950000000000001</v>
      </c>
      <c r="K16">
        <v>0.5</v>
      </c>
      <c r="L16">
        <v>3.1471966752699414</v>
      </c>
      <c r="M16">
        <v>3.9702717751885106</v>
      </c>
      <c r="N16">
        <f t="shared" si="5"/>
        <v>0.8230750999185692</v>
      </c>
      <c r="O16">
        <f t="shared" si="6"/>
        <v>1.6461501998371384</v>
      </c>
      <c r="P16">
        <v>0.71399999999999997</v>
      </c>
      <c r="Q16">
        <f t="shared" si="4"/>
        <v>1.2469616671769834</v>
      </c>
    </row>
    <row r="17" spans="1:17" x14ac:dyDescent="0.4">
      <c r="A17" s="6">
        <v>45468</v>
      </c>
      <c r="B17" s="4">
        <v>0.75</v>
      </c>
      <c r="C17" s="5" t="s">
        <v>17</v>
      </c>
      <c r="D17" s="2">
        <v>27.5</v>
      </c>
      <c r="E17">
        <f t="shared" si="0"/>
        <v>300.5</v>
      </c>
      <c r="F17" s="2">
        <v>29</v>
      </c>
      <c r="G17">
        <f t="shared" si="1"/>
        <v>302</v>
      </c>
      <c r="H17">
        <f t="shared" si="2"/>
        <v>301.25</v>
      </c>
      <c r="I17">
        <f t="shared" si="3"/>
        <v>0.90622406639004149</v>
      </c>
      <c r="J17" s="2">
        <v>1.2004999999999999</v>
      </c>
      <c r="K17">
        <v>0.5</v>
      </c>
      <c r="L17">
        <v>2.9254857402414878</v>
      </c>
      <c r="M17">
        <v>4.1280225527717551</v>
      </c>
      <c r="N17">
        <f t="shared" si="5"/>
        <v>1.2025368125302673</v>
      </c>
      <c r="O17">
        <f t="shared" si="6"/>
        <v>2.4050736250605347</v>
      </c>
      <c r="P17">
        <v>0.71399999999999997</v>
      </c>
      <c r="Q17">
        <f t="shared" si="4"/>
        <v>1.8682041966918883</v>
      </c>
    </row>
    <row r="18" spans="1:17" x14ac:dyDescent="0.4">
      <c r="A18" s="6">
        <v>45468</v>
      </c>
      <c r="B18" s="4">
        <v>0.75</v>
      </c>
      <c r="C18" s="5" t="s">
        <v>19</v>
      </c>
      <c r="D18" s="2">
        <v>31</v>
      </c>
      <c r="E18">
        <f t="shared" si="0"/>
        <v>304</v>
      </c>
      <c r="F18" s="2">
        <v>33</v>
      </c>
      <c r="G18">
        <f t="shared" si="1"/>
        <v>306</v>
      </c>
      <c r="H18">
        <f t="shared" si="2"/>
        <v>305</v>
      </c>
      <c r="I18">
        <f t="shared" si="3"/>
        <v>0.89508196721311473</v>
      </c>
      <c r="J18" s="2">
        <v>1.2025000000000001</v>
      </c>
      <c r="K18">
        <v>0.5</v>
      </c>
      <c r="L18">
        <v>2.7962578248168248</v>
      </c>
      <c r="M18">
        <v>3.792794720858871</v>
      </c>
      <c r="N18">
        <f t="shared" si="5"/>
        <v>0.99653689604204621</v>
      </c>
      <c r="O18">
        <f t="shared" si="6"/>
        <v>1.9930737920840924</v>
      </c>
      <c r="P18">
        <v>0.71399999999999997</v>
      </c>
      <c r="Q18">
        <f t="shared" si="4"/>
        <v>1.5316850834917708</v>
      </c>
    </row>
    <row r="19" spans="1:17" x14ac:dyDescent="0.4">
      <c r="A19" s="6">
        <v>45468</v>
      </c>
      <c r="B19" s="4">
        <v>0.75</v>
      </c>
      <c r="C19" s="5" t="s">
        <v>18</v>
      </c>
      <c r="D19" s="2">
        <v>30</v>
      </c>
      <c r="E19">
        <f t="shared" si="0"/>
        <v>303</v>
      </c>
      <c r="F19" s="2">
        <v>31</v>
      </c>
      <c r="G19">
        <f t="shared" si="1"/>
        <v>304</v>
      </c>
      <c r="H19">
        <f t="shared" si="2"/>
        <v>303.5</v>
      </c>
      <c r="I19">
        <f t="shared" si="3"/>
        <v>0.89950576606260302</v>
      </c>
      <c r="J19" s="2">
        <v>1.1825000000000001</v>
      </c>
      <c r="K19">
        <v>0.5</v>
      </c>
      <c r="L19">
        <v>2.8865218859382624</v>
      </c>
      <c r="M19">
        <v>3.9523682143383336</v>
      </c>
      <c r="N19">
        <f t="shared" si="5"/>
        <v>1.0658463284000712</v>
      </c>
      <c r="O19">
        <f t="shared" si="6"/>
        <v>2.1316926568001424</v>
      </c>
      <c r="P19">
        <v>0.71399999999999997</v>
      </c>
      <c r="Q19">
        <f t="shared" si="4"/>
        <v>1.6189293701077527</v>
      </c>
    </row>
    <row r="20" spans="1:17" x14ac:dyDescent="0.4">
      <c r="A20" s="6">
        <v>45468</v>
      </c>
      <c r="B20" s="4">
        <v>0.83333333333333337</v>
      </c>
      <c r="C20" s="5" t="s">
        <v>17</v>
      </c>
      <c r="D20" s="2">
        <v>22</v>
      </c>
      <c r="E20">
        <f t="shared" si="0"/>
        <v>295</v>
      </c>
      <c r="F20" s="2">
        <v>21</v>
      </c>
      <c r="G20">
        <f t="shared" si="1"/>
        <v>294</v>
      </c>
      <c r="H20">
        <f t="shared" si="2"/>
        <v>294.5</v>
      </c>
      <c r="I20">
        <f t="shared" si="3"/>
        <v>0.92699490662139217</v>
      </c>
      <c r="J20">
        <v>1.2004999999999999</v>
      </c>
      <c r="K20">
        <v>0.5</v>
      </c>
      <c r="L20">
        <v>2.8338876624133973</v>
      </c>
      <c r="M20">
        <v>3.8415193508672094</v>
      </c>
      <c r="N20">
        <f t="shared" si="5"/>
        <v>1.0076316884538121</v>
      </c>
      <c r="O20">
        <f t="shared" si="6"/>
        <v>2.0152633769076242</v>
      </c>
      <c r="P20">
        <v>0.71399999999999997</v>
      </c>
      <c r="Q20">
        <f t="shared" si="4"/>
        <v>1.6012883230162385</v>
      </c>
    </row>
    <row r="21" spans="1:17" x14ac:dyDescent="0.4">
      <c r="A21" s="6">
        <v>45468</v>
      </c>
      <c r="B21" s="4">
        <v>0.83333333333333337</v>
      </c>
      <c r="C21" s="5" t="s">
        <v>19</v>
      </c>
      <c r="D21" s="2">
        <v>26</v>
      </c>
      <c r="E21">
        <f t="shared" si="0"/>
        <v>299</v>
      </c>
      <c r="F21" s="2">
        <v>25</v>
      </c>
      <c r="G21">
        <f t="shared" si="1"/>
        <v>298</v>
      </c>
      <c r="H21">
        <f t="shared" si="2"/>
        <v>298.5</v>
      </c>
      <c r="I21">
        <f t="shared" si="3"/>
        <v>0.914572864321608</v>
      </c>
      <c r="J21">
        <v>1.2025000000000001</v>
      </c>
      <c r="K21">
        <v>0.5</v>
      </c>
      <c r="L21">
        <v>2.9055349260296155</v>
      </c>
      <c r="M21">
        <v>3.9066220077691067</v>
      </c>
      <c r="N21">
        <f t="shared" si="5"/>
        <v>1.0010870817394912</v>
      </c>
      <c r="O21">
        <f t="shared" si="6"/>
        <v>2.0021741634789825</v>
      </c>
      <c r="P21">
        <v>0.71399999999999997</v>
      </c>
      <c r="Q21">
        <f t="shared" si="4"/>
        <v>1.5721843223889931</v>
      </c>
    </row>
    <row r="22" spans="1:17" x14ac:dyDescent="0.4">
      <c r="A22" s="6">
        <v>45468</v>
      </c>
      <c r="B22" s="4">
        <v>0.83333333333333337</v>
      </c>
      <c r="C22" s="5" t="s">
        <v>18</v>
      </c>
      <c r="D22" s="2">
        <v>24</v>
      </c>
      <c r="E22">
        <f t="shared" si="0"/>
        <v>297</v>
      </c>
      <c r="F22" s="2">
        <v>23</v>
      </c>
      <c r="G22">
        <f t="shared" si="1"/>
        <v>296</v>
      </c>
      <c r="H22">
        <f t="shared" si="2"/>
        <v>296.5</v>
      </c>
      <c r="I22">
        <f t="shared" si="3"/>
        <v>0.9207419898819561</v>
      </c>
      <c r="J22">
        <v>1.1825000000000001</v>
      </c>
      <c r="K22">
        <v>0.5</v>
      </c>
      <c r="L22">
        <v>2.8323159001550642</v>
      </c>
      <c r="M22">
        <v>4.6446040123152939</v>
      </c>
      <c r="N22">
        <f t="shared" si="5"/>
        <v>1.8122881121602297</v>
      </c>
      <c r="O22">
        <f t="shared" si="6"/>
        <v>3.6245762243204593</v>
      </c>
      <c r="P22">
        <v>0.71399999999999997</v>
      </c>
      <c r="Q22">
        <f t="shared" si="4"/>
        <v>2.8176986756743463</v>
      </c>
    </row>
    <row r="23" spans="1:17" x14ac:dyDescent="0.4">
      <c r="A23" s="6">
        <v>45468</v>
      </c>
      <c r="B23" s="4">
        <v>0.91666666666666663</v>
      </c>
      <c r="C23" s="5" t="s">
        <v>17</v>
      </c>
      <c r="D23" s="2">
        <v>20</v>
      </c>
      <c r="E23">
        <f t="shared" si="0"/>
        <v>293</v>
      </c>
      <c r="F23" s="2">
        <v>20</v>
      </c>
      <c r="G23">
        <f t="shared" si="1"/>
        <v>293</v>
      </c>
      <c r="H23">
        <f t="shared" si="2"/>
        <v>293</v>
      </c>
      <c r="I23">
        <f t="shared" si="3"/>
        <v>0.93174061433447097</v>
      </c>
      <c r="J23">
        <v>1.2004999999999999</v>
      </c>
      <c r="K23">
        <v>0.5</v>
      </c>
      <c r="L23">
        <v>2.9451195603844518</v>
      </c>
      <c r="M23">
        <v>3.8666675470005454</v>
      </c>
      <c r="N23">
        <f t="shared" si="5"/>
        <v>0.92154798661609361</v>
      </c>
      <c r="O23">
        <f t="shared" si="6"/>
        <v>1.8430959732321872</v>
      </c>
      <c r="P23">
        <v>0.71399999999999997</v>
      </c>
      <c r="Q23">
        <f t="shared" si="4"/>
        <v>1.4719848939586497</v>
      </c>
    </row>
    <row r="24" spans="1:17" x14ac:dyDescent="0.4">
      <c r="A24" s="6">
        <v>45468</v>
      </c>
      <c r="B24" s="4">
        <v>0.91666666666666663</v>
      </c>
      <c r="C24" s="5" t="s">
        <v>19</v>
      </c>
      <c r="D24" s="2">
        <v>24</v>
      </c>
      <c r="E24">
        <f t="shared" si="0"/>
        <v>297</v>
      </c>
      <c r="F24" s="2">
        <v>24</v>
      </c>
      <c r="G24">
        <f t="shared" si="1"/>
        <v>297</v>
      </c>
      <c r="H24">
        <f t="shared" si="2"/>
        <v>297</v>
      </c>
      <c r="I24">
        <f t="shared" si="3"/>
        <v>0.91919191919191923</v>
      </c>
      <c r="J24">
        <v>1.2025000000000001</v>
      </c>
      <c r="K24">
        <v>0.5</v>
      </c>
      <c r="L24">
        <v>3.1343452073929789</v>
      </c>
      <c r="M24">
        <v>3.8649108715353493</v>
      </c>
      <c r="N24">
        <f t="shared" si="5"/>
        <v>0.73056566414237034</v>
      </c>
      <c r="O24">
        <f t="shared" si="6"/>
        <v>1.4611313282847407</v>
      </c>
      <c r="P24">
        <v>0.71399999999999997</v>
      </c>
      <c r="Q24">
        <f t="shared" si="4"/>
        <v>1.1531312644048204</v>
      </c>
    </row>
    <row r="25" spans="1:17" x14ac:dyDescent="0.4">
      <c r="A25" s="6">
        <v>45468</v>
      </c>
      <c r="B25" s="4">
        <v>0.91666666666666663</v>
      </c>
      <c r="C25" s="5" t="s">
        <v>18</v>
      </c>
      <c r="D25" s="2">
        <v>23</v>
      </c>
      <c r="E25">
        <f t="shared" si="0"/>
        <v>296</v>
      </c>
      <c r="F25" s="2">
        <v>24</v>
      </c>
      <c r="G25">
        <f t="shared" si="1"/>
        <v>297</v>
      </c>
      <c r="H25">
        <f t="shared" si="2"/>
        <v>296.5</v>
      </c>
      <c r="I25">
        <f t="shared" si="3"/>
        <v>0.9207419898819561</v>
      </c>
      <c r="J25">
        <v>1.1825000000000001</v>
      </c>
      <c r="K25">
        <v>0.5</v>
      </c>
      <c r="L25">
        <v>2.9409854294024482</v>
      </c>
      <c r="M25">
        <v>3.464745483798124</v>
      </c>
      <c r="N25">
        <f t="shared" si="5"/>
        <v>0.52376005439567574</v>
      </c>
      <c r="O25">
        <f t="shared" si="6"/>
        <v>1.0475201087913515</v>
      </c>
      <c r="P25">
        <v>0.71399999999999997</v>
      </c>
      <c r="Q25">
        <f t="shared" si="4"/>
        <v>0.81432858370553596</v>
      </c>
    </row>
    <row r="26" spans="1:17" x14ac:dyDescent="0.4">
      <c r="A26" s="6">
        <v>45469</v>
      </c>
      <c r="B26" s="4">
        <v>0</v>
      </c>
      <c r="C26" s="5" t="s">
        <v>17</v>
      </c>
      <c r="D26" s="2">
        <v>20</v>
      </c>
      <c r="E26">
        <f t="shared" si="0"/>
        <v>293</v>
      </c>
      <c r="F26" s="2">
        <v>19</v>
      </c>
      <c r="G26">
        <f t="shared" si="1"/>
        <v>292</v>
      </c>
      <c r="H26">
        <f t="shared" si="2"/>
        <v>292.5</v>
      </c>
      <c r="I26">
        <f t="shared" si="3"/>
        <v>0.93333333333333335</v>
      </c>
      <c r="J26">
        <v>1.2004999999999999</v>
      </c>
      <c r="K26">
        <v>0.5</v>
      </c>
      <c r="L26">
        <v>2.9816333146967455</v>
      </c>
      <c r="M26">
        <v>4.1170070088772164</v>
      </c>
      <c r="N26">
        <f t="shared" si="5"/>
        <v>1.1353736941804708</v>
      </c>
      <c r="O26">
        <f t="shared" si="6"/>
        <v>2.2707473883609417</v>
      </c>
      <c r="P26">
        <v>0.71399999999999997</v>
      </c>
      <c r="Q26">
        <f t="shared" si="4"/>
        <v>1.8166278845542796</v>
      </c>
    </row>
    <row r="27" spans="1:17" x14ac:dyDescent="0.4">
      <c r="A27" s="6">
        <v>45469</v>
      </c>
      <c r="B27" s="4">
        <v>0</v>
      </c>
      <c r="C27" s="5" t="s">
        <v>19</v>
      </c>
      <c r="D27" s="2">
        <v>23</v>
      </c>
      <c r="E27">
        <f t="shared" si="0"/>
        <v>296</v>
      </c>
      <c r="F27" s="2">
        <v>23</v>
      </c>
      <c r="G27">
        <f t="shared" si="1"/>
        <v>296</v>
      </c>
      <c r="H27">
        <f t="shared" si="2"/>
        <v>296</v>
      </c>
      <c r="I27">
        <f t="shared" si="3"/>
        <v>0.92229729729729726</v>
      </c>
      <c r="J27">
        <v>1.2025000000000001</v>
      </c>
      <c r="K27">
        <v>0.5</v>
      </c>
      <c r="L27">
        <v>2.8407096389380126</v>
      </c>
      <c r="M27">
        <v>3.5985632091788449</v>
      </c>
      <c r="N27">
        <f t="shared" si="5"/>
        <v>0.75785357024083222</v>
      </c>
      <c r="O27">
        <f t="shared" si="6"/>
        <v>1.5157071404816644</v>
      </c>
      <c r="P27">
        <v>0.71399999999999997</v>
      </c>
      <c r="Q27">
        <f t="shared" si="4"/>
        <v>1.2002439606501785</v>
      </c>
    </row>
    <row r="28" spans="1:17" x14ac:dyDescent="0.4">
      <c r="A28" s="6">
        <v>45469</v>
      </c>
      <c r="B28" s="4">
        <v>0</v>
      </c>
      <c r="C28" s="5" t="s">
        <v>18</v>
      </c>
      <c r="D28" s="2">
        <v>22</v>
      </c>
      <c r="E28">
        <f t="shared" si="0"/>
        <v>295</v>
      </c>
      <c r="F28" s="2">
        <v>23</v>
      </c>
      <c r="G28">
        <f t="shared" si="1"/>
        <v>296</v>
      </c>
      <c r="H28">
        <f t="shared" si="2"/>
        <v>295.5</v>
      </c>
      <c r="I28">
        <f t="shared" si="3"/>
        <v>0.92385786802030456</v>
      </c>
      <c r="J28">
        <v>1.1825000000000001</v>
      </c>
      <c r="K28">
        <v>0.5</v>
      </c>
      <c r="L28">
        <v>2.9605532091143902</v>
      </c>
      <c r="M28">
        <v>4.049176882174093</v>
      </c>
      <c r="N28">
        <f t="shared" si="5"/>
        <v>1.0886236730597028</v>
      </c>
      <c r="O28">
        <f t="shared" si="6"/>
        <v>2.1772473461194055</v>
      </c>
      <c r="P28">
        <v>0.71399999999999997</v>
      </c>
      <c r="Q28">
        <f t="shared" si="4"/>
        <v>1.6982917225527552</v>
      </c>
    </row>
    <row r="29" spans="1:17" x14ac:dyDescent="0.4">
      <c r="A29" s="6">
        <v>45469</v>
      </c>
      <c r="B29" s="4">
        <v>8.3333333333333329E-2</v>
      </c>
      <c r="C29" s="5" t="s">
        <v>17</v>
      </c>
      <c r="D29" s="2">
        <v>19</v>
      </c>
      <c r="E29">
        <f t="shared" si="0"/>
        <v>292</v>
      </c>
      <c r="F29" s="2">
        <v>19</v>
      </c>
      <c r="G29">
        <f t="shared" si="1"/>
        <v>292</v>
      </c>
      <c r="H29">
        <f t="shared" si="2"/>
        <v>292</v>
      </c>
      <c r="I29">
        <f t="shared" si="3"/>
        <v>0.93493150684931503</v>
      </c>
      <c r="J29">
        <v>1.2004999999999999</v>
      </c>
      <c r="K29">
        <v>0.5</v>
      </c>
      <c r="L29">
        <v>3.2028225303201219</v>
      </c>
      <c r="M29">
        <v>5.1221225569090745</v>
      </c>
      <c r="N29">
        <f t="shared" si="5"/>
        <v>1.9193000265889526</v>
      </c>
      <c r="O29">
        <f t="shared" si="6"/>
        <v>3.8386000531779052</v>
      </c>
      <c r="P29">
        <v>0.71399999999999997</v>
      </c>
      <c r="Q29">
        <f t="shared" si="4"/>
        <v>3.0761891550631333</v>
      </c>
    </row>
    <row r="30" spans="1:17" x14ac:dyDescent="0.4">
      <c r="A30" s="6">
        <v>45469</v>
      </c>
      <c r="B30" s="4">
        <v>8.3333333333333329E-2</v>
      </c>
      <c r="C30" s="5" t="s">
        <v>19</v>
      </c>
      <c r="D30" s="2">
        <v>21</v>
      </c>
      <c r="E30">
        <f t="shared" si="0"/>
        <v>294</v>
      </c>
      <c r="F30" s="2">
        <v>21</v>
      </c>
      <c r="G30">
        <f t="shared" si="1"/>
        <v>294</v>
      </c>
      <c r="H30">
        <f t="shared" si="2"/>
        <v>294</v>
      </c>
      <c r="I30">
        <f t="shared" si="3"/>
        <v>0.9285714285714286</v>
      </c>
      <c r="J30">
        <v>1.2025000000000001</v>
      </c>
      <c r="K30">
        <v>0.5</v>
      </c>
      <c r="L30">
        <v>2.9481970444700965</v>
      </c>
      <c r="M30">
        <v>3.7564658797534403</v>
      </c>
      <c r="N30">
        <f t="shared" si="5"/>
        <v>0.80826883528334381</v>
      </c>
      <c r="O30">
        <f t="shared" si="6"/>
        <v>1.6165376705666876</v>
      </c>
      <c r="P30">
        <v>0.71399999999999997</v>
      </c>
      <c r="Q30">
        <f t="shared" si="4"/>
        <v>1.2887967818918211</v>
      </c>
    </row>
    <row r="31" spans="1:17" x14ac:dyDescent="0.4">
      <c r="A31" s="6">
        <v>45469</v>
      </c>
      <c r="B31" s="4">
        <v>8.3333333333333329E-2</v>
      </c>
      <c r="C31" s="5" t="s">
        <v>18</v>
      </c>
      <c r="D31" s="2">
        <v>21</v>
      </c>
      <c r="E31">
        <f t="shared" si="0"/>
        <v>294</v>
      </c>
      <c r="F31" s="2">
        <v>20</v>
      </c>
      <c r="G31">
        <f t="shared" si="1"/>
        <v>293</v>
      </c>
      <c r="H31">
        <f t="shared" si="2"/>
        <v>293.5</v>
      </c>
      <c r="I31">
        <f t="shared" si="3"/>
        <v>0.93015332197614986</v>
      </c>
      <c r="J31">
        <v>1.1825000000000001</v>
      </c>
      <c r="K31">
        <v>0.5</v>
      </c>
      <c r="L31">
        <v>3.6415093014727216</v>
      </c>
      <c r="M31">
        <v>5.1131872865917405</v>
      </c>
      <c r="N31">
        <f t="shared" si="5"/>
        <v>1.4716779851190189</v>
      </c>
      <c r="O31">
        <f t="shared" si="6"/>
        <v>2.9433559702380379</v>
      </c>
      <c r="P31">
        <v>0.71399999999999997</v>
      </c>
      <c r="Q31">
        <f t="shared" si="4"/>
        <v>2.3115148700148165</v>
      </c>
    </row>
    <row r="32" spans="1:17" x14ac:dyDescent="0.4">
      <c r="A32" s="6">
        <v>45469</v>
      </c>
      <c r="B32" s="4">
        <v>0.16666666666666666</v>
      </c>
      <c r="C32" s="5" t="s">
        <v>17</v>
      </c>
      <c r="D32" s="2">
        <v>19</v>
      </c>
      <c r="E32">
        <f t="shared" si="0"/>
        <v>292</v>
      </c>
      <c r="F32" s="2">
        <v>17</v>
      </c>
      <c r="G32">
        <f t="shared" si="1"/>
        <v>290</v>
      </c>
      <c r="H32">
        <f t="shared" si="2"/>
        <v>291</v>
      </c>
      <c r="I32">
        <f t="shared" si="3"/>
        <v>0.93814432989690721</v>
      </c>
      <c r="J32">
        <v>1.2004999999999999</v>
      </c>
      <c r="K32">
        <v>0.5</v>
      </c>
      <c r="L32">
        <v>3.5745905327177079</v>
      </c>
      <c r="M32">
        <v>6.0239508708218743</v>
      </c>
      <c r="N32">
        <f t="shared" si="5"/>
        <v>2.4493603381041664</v>
      </c>
      <c r="O32">
        <f t="shared" si="6"/>
        <v>4.8987206762083328</v>
      </c>
      <c r="P32">
        <v>0.71399999999999997</v>
      </c>
      <c r="Q32">
        <f t="shared" si="4"/>
        <v>3.9392424473995895</v>
      </c>
    </row>
    <row r="33" spans="1:17" x14ac:dyDescent="0.4">
      <c r="A33" s="6">
        <v>45469</v>
      </c>
      <c r="B33" s="4">
        <v>0.16666666666666666</v>
      </c>
      <c r="C33" s="5" t="s">
        <v>19</v>
      </c>
      <c r="D33" s="2">
        <v>21</v>
      </c>
      <c r="E33">
        <f t="shared" si="0"/>
        <v>294</v>
      </c>
      <c r="F33" s="2">
        <v>22</v>
      </c>
      <c r="G33">
        <f t="shared" si="1"/>
        <v>295</v>
      </c>
      <c r="H33">
        <f t="shared" si="2"/>
        <v>294.5</v>
      </c>
      <c r="I33">
        <f t="shared" si="3"/>
        <v>0.92699490662139217</v>
      </c>
      <c r="J33">
        <v>1.2025000000000001</v>
      </c>
      <c r="K33">
        <v>0.5</v>
      </c>
      <c r="L33">
        <v>4.7606040294061671</v>
      </c>
      <c r="M33">
        <v>4.4264394484327436</v>
      </c>
      <c r="N33">
        <f t="shared" si="5"/>
        <v>-0.3341645809734235</v>
      </c>
      <c r="O33">
        <f t="shared" si="6"/>
        <v>-0.66832916194684699</v>
      </c>
      <c r="P33">
        <v>0.71399999999999997</v>
      </c>
      <c r="Q33">
        <f t="shared" si="4"/>
        <v>-0.53192580111465693</v>
      </c>
    </row>
    <row r="34" spans="1:17" x14ac:dyDescent="0.4">
      <c r="A34" s="6">
        <v>45469</v>
      </c>
      <c r="B34" s="4">
        <v>0.16666666666666666</v>
      </c>
      <c r="C34" s="5" t="s">
        <v>18</v>
      </c>
      <c r="D34" s="2">
        <v>20</v>
      </c>
      <c r="E34">
        <f t="shared" si="0"/>
        <v>293</v>
      </c>
      <c r="F34" s="2">
        <v>22</v>
      </c>
      <c r="G34">
        <f t="shared" si="1"/>
        <v>295</v>
      </c>
      <c r="H34">
        <f t="shared" si="2"/>
        <v>294</v>
      </c>
      <c r="I34">
        <f t="shared" si="3"/>
        <v>0.9285714285714286</v>
      </c>
      <c r="J34">
        <v>1.1825000000000001</v>
      </c>
      <c r="K34">
        <v>0.5</v>
      </c>
      <c r="L34">
        <v>4.4395418699475915</v>
      </c>
      <c r="M34">
        <v>5.563100931018151</v>
      </c>
      <c r="N34">
        <f t="shared" si="5"/>
        <v>1.1235590610705595</v>
      </c>
      <c r="O34">
        <f t="shared" si="6"/>
        <v>2.2471181221411189</v>
      </c>
      <c r="P34">
        <v>0.71399999999999997</v>
      </c>
      <c r="Q34">
        <f t="shared" si="4"/>
        <v>1.7617349899633321</v>
      </c>
    </row>
    <row r="35" spans="1:17" x14ac:dyDescent="0.4">
      <c r="A35" s="6">
        <v>45469</v>
      </c>
      <c r="B35" s="4">
        <v>0.25</v>
      </c>
      <c r="C35" s="5" t="s">
        <v>17</v>
      </c>
      <c r="D35" s="2">
        <v>18</v>
      </c>
      <c r="E35">
        <f t="shared" si="0"/>
        <v>291</v>
      </c>
      <c r="F35" s="2">
        <v>19</v>
      </c>
      <c r="G35">
        <f t="shared" si="1"/>
        <v>292</v>
      </c>
      <c r="H35">
        <f t="shared" si="2"/>
        <v>291.5</v>
      </c>
      <c r="I35">
        <f t="shared" si="3"/>
        <v>0.93653516295025729</v>
      </c>
      <c r="J35">
        <v>1.2004999999999999</v>
      </c>
      <c r="K35">
        <v>0.5</v>
      </c>
      <c r="L35">
        <v>3.0450651486937756</v>
      </c>
      <c r="M35">
        <v>4.2161601120142702</v>
      </c>
      <c r="N35">
        <f t="shared" si="5"/>
        <v>1.1710949633204946</v>
      </c>
      <c r="O35">
        <f t="shared" si="6"/>
        <v>2.3421899266409891</v>
      </c>
      <c r="P35">
        <v>0.71399999999999997</v>
      </c>
      <c r="Q35">
        <f t="shared" si="4"/>
        <v>1.8802109297746077</v>
      </c>
    </row>
    <row r="36" spans="1:17" x14ac:dyDescent="0.4">
      <c r="A36" s="6">
        <v>45469</v>
      </c>
      <c r="B36" s="4">
        <v>0.25</v>
      </c>
      <c r="C36" s="5" t="s">
        <v>19</v>
      </c>
      <c r="D36" s="2">
        <v>22</v>
      </c>
      <c r="E36">
        <f t="shared" si="0"/>
        <v>295</v>
      </c>
      <c r="F36" s="2">
        <v>23</v>
      </c>
      <c r="G36">
        <f t="shared" si="1"/>
        <v>296</v>
      </c>
      <c r="H36">
        <f t="shared" si="2"/>
        <v>295.5</v>
      </c>
      <c r="I36">
        <f t="shared" si="3"/>
        <v>0.92385786802030456</v>
      </c>
      <c r="J36">
        <v>1.2025000000000001</v>
      </c>
      <c r="K36">
        <v>0.5</v>
      </c>
      <c r="L36">
        <v>2.9357021949206552</v>
      </c>
      <c r="M36">
        <v>3.8854494455833199</v>
      </c>
      <c r="N36">
        <f t="shared" si="5"/>
        <v>0.94974725066266474</v>
      </c>
      <c r="O36">
        <f t="shared" si="6"/>
        <v>1.8994945013253295</v>
      </c>
      <c r="P36">
        <v>0.71399999999999997</v>
      </c>
      <c r="Q36">
        <f t="shared" si="4"/>
        <v>1.5066989976066714</v>
      </c>
    </row>
    <row r="37" spans="1:17" x14ac:dyDescent="0.4">
      <c r="A37" s="6">
        <v>45469</v>
      </c>
      <c r="B37" s="4">
        <v>0.25</v>
      </c>
      <c r="C37" s="5" t="s">
        <v>18</v>
      </c>
      <c r="D37" s="2">
        <v>21</v>
      </c>
      <c r="E37">
        <f t="shared" si="0"/>
        <v>294</v>
      </c>
      <c r="F37" s="2">
        <v>21</v>
      </c>
      <c r="G37">
        <f t="shared" si="1"/>
        <v>294</v>
      </c>
      <c r="H37">
        <f t="shared" si="2"/>
        <v>294</v>
      </c>
      <c r="I37">
        <f t="shared" si="3"/>
        <v>0.9285714285714286</v>
      </c>
      <c r="J37">
        <v>1.1825000000000001</v>
      </c>
      <c r="K37">
        <v>0.5</v>
      </c>
      <c r="L37">
        <v>2.9487782002630936</v>
      </c>
      <c r="M37">
        <v>3.4309658033301584</v>
      </c>
      <c r="N37">
        <f t="shared" si="5"/>
        <v>0.48218760306706487</v>
      </c>
      <c r="O37">
        <f t="shared" si="6"/>
        <v>0.96437520613412975</v>
      </c>
      <c r="P37">
        <v>0.71399999999999997</v>
      </c>
      <c r="Q37">
        <f t="shared" si="4"/>
        <v>0.7560677506711424</v>
      </c>
    </row>
    <row r="38" spans="1:17" x14ac:dyDescent="0.4">
      <c r="A38" s="6">
        <v>45468</v>
      </c>
      <c r="B38" s="4">
        <v>0.33333333333333331</v>
      </c>
      <c r="C38" s="5" t="s">
        <v>20</v>
      </c>
      <c r="E38"/>
      <c r="G38"/>
      <c r="H38"/>
      <c r="I38"/>
      <c r="K38"/>
      <c r="L38">
        <v>2.5672956504621105</v>
      </c>
      <c r="M38">
        <v>2.683275855423676</v>
      </c>
      <c r="N38">
        <f t="shared" si="5"/>
        <v>0.11598020496156547</v>
      </c>
      <c r="O38"/>
      <c r="P38"/>
      <c r="Q38"/>
    </row>
    <row r="39" spans="1:17" x14ac:dyDescent="0.4">
      <c r="A39" s="6">
        <v>45468</v>
      </c>
      <c r="B39" s="4">
        <v>0.41666666666666669</v>
      </c>
      <c r="C39" s="5" t="s">
        <v>20</v>
      </c>
      <c r="E39"/>
      <c r="G39"/>
      <c r="H39"/>
      <c r="I39"/>
      <c r="K39"/>
      <c r="L39">
        <v>2.9918233532035043</v>
      </c>
      <c r="M39">
        <v>2.9955150132976573</v>
      </c>
      <c r="N39">
        <f t="shared" si="5"/>
        <v>3.6916600941530042E-3</v>
      </c>
      <c r="O39"/>
      <c r="P39"/>
      <c r="Q39"/>
    </row>
    <row r="40" spans="1:17" x14ac:dyDescent="0.4">
      <c r="A40" s="6">
        <v>45468</v>
      </c>
      <c r="B40" s="4">
        <v>0.5</v>
      </c>
      <c r="C40" s="5" t="s">
        <v>20</v>
      </c>
      <c r="E40"/>
      <c r="G40"/>
      <c r="H40"/>
      <c r="I40"/>
      <c r="K40"/>
      <c r="L40">
        <v>3.88111719330825</v>
      </c>
      <c r="M40">
        <v>2.8587584887364388</v>
      </c>
      <c r="N40">
        <f t="shared" si="5"/>
        <v>-1.0223587045718112</v>
      </c>
      <c r="O40"/>
      <c r="P40"/>
      <c r="Q40"/>
    </row>
    <row r="41" spans="1:17" x14ac:dyDescent="0.4">
      <c r="A41" s="6">
        <v>45468</v>
      </c>
      <c r="B41" s="4">
        <v>0.58333333333333337</v>
      </c>
      <c r="C41" s="5" t="s">
        <v>20</v>
      </c>
      <c r="E41"/>
      <c r="G41"/>
      <c r="H41"/>
      <c r="I41"/>
      <c r="K41"/>
      <c r="L41">
        <v>3.2154164405160963</v>
      </c>
      <c r="M41">
        <v>2.3248678322219249</v>
      </c>
      <c r="N41">
        <f t="shared" si="5"/>
        <v>-0.89054860829417137</v>
      </c>
      <c r="O41"/>
      <c r="P41"/>
      <c r="Q41"/>
    </row>
    <row r="42" spans="1:17" x14ac:dyDescent="0.4">
      <c r="A42" s="6">
        <v>45468</v>
      </c>
      <c r="B42" s="4">
        <v>0.66666666666666663</v>
      </c>
      <c r="C42" s="5" t="s">
        <v>20</v>
      </c>
      <c r="E42"/>
      <c r="G42"/>
      <c r="H42"/>
      <c r="I42"/>
      <c r="K42"/>
      <c r="L42">
        <v>3.1245117872137418</v>
      </c>
      <c r="M42">
        <v>2.9718131026037122</v>
      </c>
      <c r="N42">
        <f t="shared" si="5"/>
        <v>-0.15269868461002956</v>
      </c>
      <c r="O42"/>
      <c r="P42"/>
      <c r="Q42"/>
    </row>
    <row r="43" spans="1:17" x14ac:dyDescent="0.4">
      <c r="A43" s="6">
        <v>45468</v>
      </c>
      <c r="B43" s="4">
        <v>0.75</v>
      </c>
      <c r="C43" s="5" t="s">
        <v>20</v>
      </c>
      <c r="E43"/>
      <c r="G43"/>
      <c r="H43"/>
      <c r="I43"/>
      <c r="K43"/>
      <c r="L43">
        <v>3.0570448828812418</v>
      </c>
      <c r="M43">
        <v>3.0638536513196528</v>
      </c>
      <c r="N43">
        <f t="shared" si="5"/>
        <v>6.8087684384110503E-3</v>
      </c>
      <c r="O43"/>
      <c r="P43"/>
      <c r="Q43"/>
    </row>
    <row r="44" spans="1:17" x14ac:dyDescent="0.4">
      <c r="A44" s="6">
        <v>45468</v>
      </c>
      <c r="B44" s="4">
        <v>0.83333333333333337</v>
      </c>
      <c r="C44" s="5" t="s">
        <v>20</v>
      </c>
      <c r="E44"/>
      <c r="G44"/>
      <c r="H44"/>
      <c r="I44"/>
      <c r="K44"/>
      <c r="L44">
        <v>2.7672528675117798</v>
      </c>
      <c r="M44">
        <v>2.8231164681136414</v>
      </c>
      <c r="N44">
        <f t="shared" si="5"/>
        <v>5.5863600601861574E-2</v>
      </c>
      <c r="O44"/>
      <c r="P44"/>
      <c r="Q44"/>
    </row>
    <row r="45" spans="1:17" x14ac:dyDescent="0.4">
      <c r="A45" s="6">
        <v>45468</v>
      </c>
      <c r="B45" s="4">
        <v>0.91666666666666663</v>
      </c>
      <c r="C45" s="5" t="s">
        <v>20</v>
      </c>
      <c r="E45"/>
      <c r="G45"/>
      <c r="H45"/>
      <c r="I45"/>
      <c r="K45"/>
      <c r="L45">
        <v>2.8512298795998832</v>
      </c>
      <c r="M45">
        <v>2.8729307652338494</v>
      </c>
      <c r="N45">
        <f t="shared" si="5"/>
        <v>2.1700885633966216E-2</v>
      </c>
      <c r="O45"/>
      <c r="P45"/>
      <c r="Q45"/>
    </row>
    <row r="46" spans="1:17" x14ac:dyDescent="0.4">
      <c r="A46" s="6">
        <v>45469</v>
      </c>
      <c r="B46" s="4">
        <v>0</v>
      </c>
      <c r="C46" s="5" t="s">
        <v>20</v>
      </c>
      <c r="E46"/>
      <c r="G46"/>
      <c r="H46"/>
      <c r="I46"/>
      <c r="K46"/>
      <c r="L46">
        <v>2.8075111142630447</v>
      </c>
      <c r="M46">
        <v>2.7568052713240339</v>
      </c>
      <c r="N46">
        <f t="shared" si="5"/>
        <v>-5.0705842939010815E-2</v>
      </c>
      <c r="O46"/>
      <c r="P46"/>
      <c r="Q46"/>
    </row>
    <row r="47" spans="1:17" x14ac:dyDescent="0.4">
      <c r="A47" s="6">
        <v>45469</v>
      </c>
      <c r="B47" s="4">
        <v>8.3333333333333329E-2</v>
      </c>
      <c r="C47" s="5" t="s">
        <v>20</v>
      </c>
      <c r="E47"/>
      <c r="G47"/>
      <c r="H47"/>
      <c r="I47"/>
      <c r="K47"/>
      <c r="L47">
        <v>3.323498209927382</v>
      </c>
      <c r="M47">
        <v>2.5541602087317519</v>
      </c>
      <c r="N47">
        <f t="shared" si="5"/>
        <v>-0.76933800119563012</v>
      </c>
      <c r="O47"/>
      <c r="P47"/>
      <c r="Q47"/>
    </row>
    <row r="48" spans="1:17" x14ac:dyDescent="0.4">
      <c r="A48" s="6">
        <v>45469</v>
      </c>
      <c r="B48" s="4">
        <v>0.16666666666666666</v>
      </c>
      <c r="C48" s="5" t="s">
        <v>20</v>
      </c>
      <c r="E48"/>
      <c r="G48"/>
      <c r="H48"/>
      <c r="I48"/>
      <c r="K48"/>
      <c r="L48">
        <v>4.3966155897830212</v>
      </c>
      <c r="M48">
        <v>4.770562926404347</v>
      </c>
      <c r="N48">
        <f t="shared" si="5"/>
        <v>0.37394733662132573</v>
      </c>
      <c r="O48"/>
      <c r="P48"/>
      <c r="Q48"/>
    </row>
    <row r="49" spans="1:17" x14ac:dyDescent="0.4">
      <c r="A49" s="6">
        <v>45469</v>
      </c>
      <c r="B49" s="4">
        <v>0.25</v>
      </c>
      <c r="C49" s="5" t="s">
        <v>20</v>
      </c>
      <c r="E49"/>
      <c r="G49"/>
      <c r="H49"/>
      <c r="I49"/>
      <c r="K49"/>
      <c r="L49">
        <v>3.0191178633450684</v>
      </c>
      <c r="M49">
        <v>3.100248532856106</v>
      </c>
      <c r="N49">
        <f t="shared" si="5"/>
        <v>8.1130669511037645E-2</v>
      </c>
      <c r="O49"/>
      <c r="P49"/>
      <c r="Q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</dc:creator>
  <cp:lastModifiedBy>carbon</cp:lastModifiedBy>
  <dcterms:created xsi:type="dcterms:W3CDTF">2024-09-09T13:39:33Z</dcterms:created>
  <dcterms:modified xsi:type="dcterms:W3CDTF">2024-09-11T16:12:44Z</dcterms:modified>
</cp:coreProperties>
</file>