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莞工学报版\实验结果\"/>
    </mc:Choice>
  </mc:AlternateContent>
  <xr:revisionPtr revIDLastSave="0" documentId="13_ncr:1_{6E2A7A81-9CAA-4D31-A9ED-A921C121C3FE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" l="1"/>
  <c r="D5" i="1"/>
  <c r="B30" i="1"/>
  <c r="B29" i="1"/>
  <c r="B28" i="1"/>
  <c r="B15" i="1"/>
  <c r="B10" i="1"/>
  <c r="B5" i="1"/>
  <c r="E15" i="1"/>
  <c r="E10" i="1"/>
  <c r="E5" i="1"/>
  <c r="B23" i="1"/>
  <c r="C21" i="1"/>
  <c r="D21" i="1"/>
  <c r="C22" i="1"/>
  <c r="D22" i="1"/>
  <c r="C23" i="1"/>
  <c r="D23" i="1"/>
  <c r="C24" i="1"/>
  <c r="D24" i="1"/>
  <c r="B24" i="1"/>
  <c r="B22" i="1"/>
  <c r="B21" i="1"/>
</calcChain>
</file>

<file path=xl/sharedStrings.xml><?xml version="1.0" encoding="utf-8"?>
<sst xmlns="http://schemas.openxmlformats.org/spreadsheetml/2006/main" count="48" uniqueCount="26">
  <si>
    <t>AUC</t>
  </si>
  <si>
    <t>Num of features</t>
  </si>
  <si>
    <t>Accuracy (%)</t>
  </si>
  <si>
    <t>F1-score (%)</t>
  </si>
  <si>
    <t>NSGA3</t>
    <phoneticPr fontId="2" type="noConversion"/>
  </si>
  <si>
    <t>INSGA3</t>
    <phoneticPr fontId="2" type="noConversion"/>
  </si>
  <si>
    <t>GA</t>
    <phoneticPr fontId="2" type="noConversion"/>
  </si>
  <si>
    <t>运行时间</t>
    <phoneticPr fontId="2" type="noConversion"/>
  </si>
  <si>
    <t>最大值</t>
    <phoneticPr fontId="2" type="noConversion"/>
  </si>
  <si>
    <t>最小值</t>
    <phoneticPr fontId="2" type="noConversion"/>
  </si>
  <si>
    <t>平均值</t>
    <phoneticPr fontId="2" type="noConversion"/>
  </si>
  <si>
    <t>方差</t>
    <phoneticPr fontId="2" type="noConversion"/>
  </si>
  <si>
    <t>综合比较</t>
    <phoneticPr fontId="2" type="noConversion"/>
  </si>
  <si>
    <t>选择特征</t>
    <phoneticPr fontId="2" type="noConversion"/>
  </si>
  <si>
    <t>道琼斯指数</t>
    <phoneticPr fontId="2" type="noConversion"/>
  </si>
  <si>
    <t>恒生指数</t>
    <phoneticPr fontId="2" type="noConversion"/>
  </si>
  <si>
    <t>上证300</t>
    <phoneticPr fontId="2" type="noConversion"/>
  </si>
  <si>
    <t>Accuracy（%）</t>
    <phoneticPr fontId="2" type="noConversion"/>
  </si>
  <si>
    <t>Accuracy (%)</t>
    <phoneticPr fontId="2" type="noConversion"/>
  </si>
  <si>
    <t>F1-score (%)</t>
    <phoneticPr fontId="2" type="noConversion"/>
  </si>
  <si>
    <t>模型比较</t>
    <phoneticPr fontId="2" type="noConversion"/>
  </si>
  <si>
    <t>ModelComp_.txt</t>
  </si>
  <si>
    <r>
      <t>运行时间（</t>
    </r>
    <r>
      <rPr>
        <sz val="10.5"/>
        <color theme="1"/>
        <rFont val="Calibri"/>
        <family val="2"/>
      </rPr>
      <t>m</t>
    </r>
    <r>
      <rPr>
        <sz val="10.5"/>
        <color theme="1"/>
        <rFont val="宋体"/>
        <family val="3"/>
        <charset val="134"/>
      </rPr>
      <t>）</t>
    </r>
  </si>
  <si>
    <r>
      <t>Accuracy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%</t>
    </r>
    <r>
      <rPr>
        <sz val="10.5"/>
        <color theme="1"/>
        <rFont val="宋体"/>
        <family val="3"/>
        <charset val="134"/>
      </rPr>
      <t>）</t>
    </r>
  </si>
  <si>
    <t>TPE-LSTM</t>
  </si>
  <si>
    <t>INSGA3-XGBoost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</si>
</sst>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76" fontId="0" fillId="0" borderId="0" xfId="0" applyNumberFormat="1"/>
    <xf numFmtId="0" fontId="3" fillId="0" borderId="0" xfId="1"/>
    <xf numFmtId="0" fontId="1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综合对比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Sheet1!$B$27</c:f>
              <c:strCache>
                <c:ptCount val="1"/>
                <c:pt idx="0">
                  <c:v>运行时间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Sheet1!$A$28:$A$30</c:f>
              <c:strCache>
                <c:ptCount val="3"/>
                <c:pt idx="0">
                  <c:v>INSGA3</c:v>
                </c:pt>
                <c:pt idx="1">
                  <c:v>NSGA3</c:v>
                </c:pt>
                <c:pt idx="2">
                  <c:v>GA</c:v>
                </c:pt>
              </c:strCache>
            </c:strRef>
          </c:cat>
          <c:val>
            <c:numRef>
              <c:f>Sheet1!$B$28:$B$30</c:f>
              <c:numCache>
                <c:formatCode>0.00_ </c:formatCode>
                <c:ptCount val="3"/>
                <c:pt idx="0">
                  <c:v>4.3816054781277831</c:v>
                </c:pt>
                <c:pt idx="1">
                  <c:v>7.2292859249644668</c:v>
                </c:pt>
                <c:pt idx="2">
                  <c:v>26.213544191254503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0C-4015-942B-A5D5650D1073}"/>
            </c:ext>
          </c:extLst>
        </c:ser>
        <c:ser>
          <c:idx val="1"/>
          <c:order val="1"/>
          <c:tx>
            <c:strRef>
              <c:f>Sheet1!$C$27</c:f>
              <c:strCache>
                <c:ptCount val="1"/>
                <c:pt idx="0">
                  <c:v>选择特征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Sheet1!$A$28:$A$30</c:f>
              <c:strCache>
                <c:ptCount val="3"/>
                <c:pt idx="0">
                  <c:v>INSGA3</c:v>
                </c:pt>
                <c:pt idx="1">
                  <c:v>NSGA3</c:v>
                </c:pt>
                <c:pt idx="2">
                  <c:v>GA</c:v>
                </c:pt>
              </c:strCache>
            </c:strRef>
          </c:cat>
          <c:val>
            <c:numRef>
              <c:f>Sheet1!$C$28:$C$30</c:f>
              <c:numCache>
                <c:formatCode>0.00_ </c:formatCode>
                <c:ptCount val="3"/>
                <c:pt idx="0">
                  <c:v>20</c:v>
                </c:pt>
                <c:pt idx="1">
                  <c:v>20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0C-4015-942B-A5D5650D1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6642600"/>
        <c:axId val="596640304"/>
      </c:barChart>
      <c:lineChart>
        <c:grouping val="standard"/>
        <c:varyColors val="0"/>
        <c:ser>
          <c:idx val="2"/>
          <c:order val="2"/>
          <c:tx>
            <c:strRef>
              <c:f>Sheet1!$D$27</c:f>
              <c:strCache>
                <c:ptCount val="1"/>
                <c:pt idx="0">
                  <c:v>Accuracy（%）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Sheet1!$A$28:$A$30</c:f>
              <c:strCache>
                <c:ptCount val="3"/>
                <c:pt idx="0">
                  <c:v>INSGA3</c:v>
                </c:pt>
                <c:pt idx="1">
                  <c:v>NSGA3</c:v>
                </c:pt>
                <c:pt idx="2">
                  <c:v>GA</c:v>
                </c:pt>
              </c:strCache>
            </c:strRef>
          </c:cat>
          <c:val>
            <c:numRef>
              <c:f>Sheet1!$D$28:$D$30</c:f>
              <c:numCache>
                <c:formatCode>0.00_ </c:formatCode>
                <c:ptCount val="3"/>
                <c:pt idx="0">
                  <c:v>88.740000000000009</c:v>
                </c:pt>
                <c:pt idx="1">
                  <c:v>87.63</c:v>
                </c:pt>
                <c:pt idx="2">
                  <c:v>87.42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0C-4015-942B-A5D5650D1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1248152"/>
        <c:axId val="521247824"/>
      </c:lineChart>
      <c:catAx>
        <c:axId val="596642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6640304"/>
        <c:crosses val="autoZero"/>
        <c:auto val="1"/>
        <c:lblAlgn val="ctr"/>
        <c:lblOffset val="100"/>
        <c:noMultiLvlLbl val="0"/>
      </c:catAx>
      <c:valAx>
        <c:axId val="59664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6642600"/>
        <c:crosses val="autoZero"/>
        <c:crossBetween val="between"/>
      </c:valAx>
      <c:valAx>
        <c:axId val="521247824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1248152"/>
        <c:crosses val="max"/>
        <c:crossBetween val="between"/>
      </c:valAx>
      <c:catAx>
        <c:axId val="5212481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12478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深度学习对比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Sheet1!$B$35</c:f>
              <c:strCache>
                <c:ptCount val="1"/>
                <c:pt idx="0">
                  <c:v>运行时间（m）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Sheet1!$A$36:$A$37</c:f>
              <c:strCache>
                <c:ptCount val="2"/>
                <c:pt idx="0">
                  <c:v>TPE-LSTM</c:v>
                </c:pt>
                <c:pt idx="1">
                  <c:v>INSGA3-XGBoost</c:v>
                </c:pt>
              </c:strCache>
            </c:strRef>
          </c:cat>
          <c:val>
            <c:numRef>
              <c:f>Sheet1!$B$36:$B$37</c:f>
              <c:numCache>
                <c:formatCode>General</c:formatCode>
                <c:ptCount val="2"/>
                <c:pt idx="0">
                  <c:v>442.16</c:v>
                </c:pt>
                <c:pt idx="1">
                  <c:v>4.38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CF-4E1E-A0D3-140A49951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2837952"/>
        <c:axId val="602843200"/>
      </c:barChart>
      <c:lineChart>
        <c:grouping val="standard"/>
        <c:varyColors val="0"/>
        <c:ser>
          <c:idx val="1"/>
          <c:order val="1"/>
          <c:tx>
            <c:strRef>
              <c:f>Sheet1!$C$35</c:f>
              <c:strCache>
                <c:ptCount val="1"/>
                <c:pt idx="0">
                  <c:v>Accuracy（%）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Sheet1!$A$36:$A$37</c:f>
              <c:strCache>
                <c:ptCount val="2"/>
                <c:pt idx="0">
                  <c:v>TPE-LSTM</c:v>
                </c:pt>
                <c:pt idx="1">
                  <c:v>INSGA3-XGBoost</c:v>
                </c:pt>
              </c:strCache>
            </c:strRef>
          </c:cat>
          <c:val>
            <c:numRef>
              <c:f>Sheet1!$C$36:$C$37</c:f>
              <c:numCache>
                <c:formatCode>General</c:formatCode>
                <c:ptCount val="2"/>
                <c:pt idx="0">
                  <c:v>89.47</c:v>
                </c:pt>
                <c:pt idx="1">
                  <c:v>90.48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CF-4E1E-A0D3-140A49951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2793688"/>
        <c:axId val="802796312"/>
      </c:lineChart>
      <c:catAx>
        <c:axId val="802793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2796312"/>
        <c:crosses val="autoZero"/>
        <c:auto val="1"/>
        <c:lblAlgn val="ctr"/>
        <c:lblOffset val="100"/>
        <c:noMultiLvlLbl val="0"/>
      </c:catAx>
      <c:valAx>
        <c:axId val="802796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2793688"/>
        <c:crosses val="autoZero"/>
        <c:crossBetween val="between"/>
      </c:valAx>
      <c:valAx>
        <c:axId val="6028432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2837952"/>
        <c:crosses val="max"/>
        <c:crossBetween val="between"/>
      </c:valAx>
      <c:catAx>
        <c:axId val="602837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28432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770930</xdr:colOff>
      <xdr:row>15</xdr:row>
      <xdr:rowOff>128589</xdr:rowOff>
    </xdr:from>
    <xdr:to>
      <xdr:col>10</xdr:col>
      <xdr:colOff>443508</xdr:colOff>
      <xdr:row>31</xdr:row>
      <xdr:rowOff>14289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46C3256-F657-4AB2-0003-38D0AD4A2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133945</xdr:colOff>
      <xdr:row>25</xdr:row>
      <xdr:rowOff>86916</xdr:rowOff>
    </xdr:from>
    <xdr:to>
      <xdr:col>9</xdr:col>
      <xdr:colOff>491132</xdr:colOff>
      <xdr:row>39</xdr:row>
      <xdr:rowOff>103585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F289E119-67ED-CFAA-E328-AD654182AB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odelComp_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13" zoomScale="160" zoomScaleNormal="160" workbookViewId="0">
      <selection activeCell="E22" sqref="E22"/>
    </sheetView>
  </sheetViews>
  <sheetFormatPr defaultRowHeight="14.25" x14ac:dyDescent="0.2"/>
  <cols>
    <col min="2" max="2" width="19.5" customWidth="1"/>
    <col min="3" max="3" width="16.375" customWidth="1"/>
    <col min="4" max="4" width="18.875" customWidth="1"/>
    <col min="5" max="5" width="19.375" customWidth="1"/>
  </cols>
  <sheetData>
    <row r="1" spans="1:5" x14ac:dyDescent="0.2">
      <c r="A1" t="s">
        <v>5</v>
      </c>
      <c r="B1" t="s">
        <v>18</v>
      </c>
      <c r="C1" t="s">
        <v>19</v>
      </c>
      <c r="D1" t="s">
        <v>0</v>
      </c>
      <c r="E1" t="s">
        <v>1</v>
      </c>
    </row>
    <row r="2" spans="1:5" x14ac:dyDescent="0.2">
      <c r="A2" t="s">
        <v>14</v>
      </c>
      <c r="B2" s="1">
        <v>88.93</v>
      </c>
      <c r="C2" s="1">
        <v>90.54</v>
      </c>
      <c r="D2" s="1">
        <v>88.6</v>
      </c>
      <c r="E2">
        <v>22</v>
      </c>
    </row>
    <row r="3" spans="1:5" x14ac:dyDescent="0.2">
      <c r="A3" t="s">
        <v>15</v>
      </c>
      <c r="B3" s="1">
        <v>90.48</v>
      </c>
      <c r="C3" s="1">
        <v>92.31</v>
      </c>
      <c r="D3" s="1">
        <v>89.72</v>
      </c>
      <c r="E3">
        <v>11</v>
      </c>
    </row>
    <row r="4" spans="1:5" x14ac:dyDescent="0.2">
      <c r="A4" t="s">
        <v>16</v>
      </c>
      <c r="B4" s="1">
        <v>86.81</v>
      </c>
      <c r="C4" s="1">
        <v>85.19</v>
      </c>
      <c r="D4" s="1">
        <v>86.65</v>
      </c>
      <c r="E4">
        <v>26</v>
      </c>
    </row>
    <row r="5" spans="1:5" x14ac:dyDescent="0.2">
      <c r="B5" s="1">
        <f>AVERAGE(B2:B4)</f>
        <v>88.740000000000009</v>
      </c>
      <c r="C5" s="1">
        <f t="shared" ref="C5:D5" si="0">AVERAGE(C2:C4)</f>
        <v>89.346666666666678</v>
      </c>
      <c r="D5" s="1">
        <f t="shared" si="0"/>
        <v>88.323333333333338</v>
      </c>
      <c r="E5">
        <f>AVERAGE(E2:E4)</f>
        <v>19.666666666666668</v>
      </c>
    </row>
    <row r="6" spans="1:5" x14ac:dyDescent="0.2">
      <c r="A6" t="s">
        <v>4</v>
      </c>
      <c r="B6" t="s">
        <v>2</v>
      </c>
      <c r="C6" t="s">
        <v>3</v>
      </c>
      <c r="D6" t="s">
        <v>0</v>
      </c>
      <c r="E6" t="s">
        <v>1</v>
      </c>
    </row>
    <row r="7" spans="1:5" x14ac:dyDescent="0.2">
      <c r="A7" t="s">
        <v>14</v>
      </c>
      <c r="B7" s="1">
        <v>87.35</v>
      </c>
      <c r="C7" s="1">
        <v>89.33</v>
      </c>
      <c r="D7" s="1">
        <v>86.7</v>
      </c>
      <c r="E7">
        <v>11</v>
      </c>
    </row>
    <row r="8" spans="1:5" x14ac:dyDescent="0.2">
      <c r="A8" t="s">
        <v>15</v>
      </c>
      <c r="B8" s="1">
        <v>87.62</v>
      </c>
      <c r="C8" s="1">
        <v>90.15</v>
      </c>
      <c r="D8" s="1">
        <v>86.25</v>
      </c>
      <c r="E8">
        <v>4</v>
      </c>
    </row>
    <row r="9" spans="1:5" x14ac:dyDescent="0.2">
      <c r="A9" t="s">
        <v>16</v>
      </c>
      <c r="B9" s="1">
        <v>87.91</v>
      </c>
      <c r="C9" s="1">
        <v>86.59</v>
      </c>
      <c r="D9" s="1">
        <v>87.89</v>
      </c>
      <c r="E9">
        <v>43</v>
      </c>
    </row>
    <row r="10" spans="1:5" x14ac:dyDescent="0.2">
      <c r="B10" s="1">
        <f>AVERAGE(B7:B9)</f>
        <v>87.626666666666665</v>
      </c>
      <c r="C10" s="1"/>
      <c r="D10" s="1"/>
      <c r="E10">
        <f>AVERAGE(E7:E9)</f>
        <v>19.333333333333332</v>
      </c>
    </row>
    <row r="11" spans="1:5" x14ac:dyDescent="0.2">
      <c r="A11" t="s">
        <v>6</v>
      </c>
      <c r="B11" t="s">
        <v>2</v>
      </c>
      <c r="C11" t="s">
        <v>3</v>
      </c>
      <c r="D11" t="s">
        <v>0</v>
      </c>
      <c r="E11" t="s">
        <v>1</v>
      </c>
    </row>
    <row r="12" spans="1:5" x14ac:dyDescent="0.2">
      <c r="A12" t="s">
        <v>14</v>
      </c>
      <c r="B12" s="1">
        <v>85.77</v>
      </c>
      <c r="C12" s="1">
        <v>88.31</v>
      </c>
      <c r="D12" s="1">
        <v>84.52</v>
      </c>
      <c r="E12">
        <v>50</v>
      </c>
    </row>
    <row r="13" spans="1:5" x14ac:dyDescent="0.2">
      <c r="A13" t="s">
        <v>15</v>
      </c>
      <c r="B13" s="1">
        <v>88.57</v>
      </c>
      <c r="C13" s="1">
        <v>90.84</v>
      </c>
      <c r="D13" s="1">
        <v>87.48</v>
      </c>
      <c r="E13">
        <v>43</v>
      </c>
    </row>
    <row r="14" spans="1:5" x14ac:dyDescent="0.2">
      <c r="A14" t="s">
        <v>16</v>
      </c>
      <c r="B14" s="1">
        <v>87.91</v>
      </c>
      <c r="C14" s="1">
        <v>86.25</v>
      </c>
      <c r="D14" s="1">
        <v>87.64</v>
      </c>
      <c r="E14">
        <v>41</v>
      </c>
    </row>
    <row r="15" spans="1:5" x14ac:dyDescent="0.2">
      <c r="B15" s="1">
        <f>AVERAGE(B12:B14)</f>
        <v>87.416666666666671</v>
      </c>
      <c r="C15" s="1"/>
      <c r="D15" s="1"/>
      <c r="E15">
        <f>AVERAGE(E12:E14)</f>
        <v>44.666666666666664</v>
      </c>
    </row>
    <row r="16" spans="1:5" x14ac:dyDescent="0.2">
      <c r="A16" t="s">
        <v>7</v>
      </c>
      <c r="B16" t="s">
        <v>5</v>
      </c>
      <c r="C16" t="s">
        <v>4</v>
      </c>
      <c r="D16" t="s">
        <v>6</v>
      </c>
    </row>
    <row r="17" spans="1:4" x14ac:dyDescent="0.2">
      <c r="A17" t="s">
        <v>14</v>
      </c>
      <c r="B17">
        <v>277.59863567352198</v>
      </c>
      <c r="C17">
        <v>438.04759454727099</v>
      </c>
      <c r="D17">
        <v>1778.0515906810699</v>
      </c>
    </row>
    <row r="18" spans="1:4" x14ac:dyDescent="0.2">
      <c r="A18" t="s">
        <v>15</v>
      </c>
      <c r="B18">
        <v>252.22359395027101</v>
      </c>
      <c r="C18">
        <v>462.45606398582402</v>
      </c>
      <c r="D18">
        <v>1370.12769889831</v>
      </c>
    </row>
    <row r="19" spans="1:4" x14ac:dyDescent="0.2">
      <c r="A19" t="s">
        <v>16</v>
      </c>
      <c r="B19">
        <v>258.86675643920898</v>
      </c>
      <c r="C19">
        <v>400.76780796051003</v>
      </c>
      <c r="D19">
        <v>1570.2586648464201</v>
      </c>
    </row>
    <row r="21" spans="1:4" x14ac:dyDescent="0.2">
      <c r="A21" t="s">
        <v>8</v>
      </c>
      <c r="B21" s="1">
        <f>MAX(B17:B20)</f>
        <v>277.59863567352198</v>
      </c>
      <c r="C21" s="1">
        <f t="shared" ref="C21:D21" si="1">MAX(C17:C20)</f>
        <v>462.45606398582402</v>
      </c>
      <c r="D21" s="1">
        <f t="shared" si="1"/>
        <v>1778.0515906810699</v>
      </c>
    </row>
    <row r="22" spans="1:4" x14ac:dyDescent="0.2">
      <c r="A22" t="s">
        <v>9</v>
      </c>
      <c r="B22" s="1">
        <f>MIN(B17:B19)</f>
        <v>252.22359395027101</v>
      </c>
      <c r="C22" s="1">
        <f t="shared" ref="C22:D22" si="2">MIN(C17:C19)</f>
        <v>400.76780796051003</v>
      </c>
      <c r="D22" s="1">
        <f t="shared" si="2"/>
        <v>1370.12769889831</v>
      </c>
    </row>
    <row r="23" spans="1:4" x14ac:dyDescent="0.2">
      <c r="A23" t="s">
        <v>10</v>
      </c>
      <c r="B23" s="1">
        <f>AVERAGE(B17:B19)</f>
        <v>262.89632868766734</v>
      </c>
      <c r="C23" s="1">
        <f t="shared" ref="C23:D23" si="3">AVERAGE(C17:C19)</f>
        <v>433.75715549786833</v>
      </c>
      <c r="D23" s="1">
        <f t="shared" si="3"/>
        <v>1572.8126514752666</v>
      </c>
    </row>
    <row r="24" spans="1:4" x14ac:dyDescent="0.2">
      <c r="A24" t="s">
        <v>11</v>
      </c>
      <c r="B24" s="1">
        <f>STDEV(B17:B19)</f>
        <v>13.158695793783711</v>
      </c>
      <c r="C24" s="1">
        <f t="shared" ref="C24:D24" si="4">STDEV(C17:C19)</f>
        <v>31.067123028833091</v>
      </c>
      <c r="D24" s="1">
        <f t="shared" si="4"/>
        <v>203.97393830480814</v>
      </c>
    </row>
    <row r="26" spans="1:4" x14ac:dyDescent="0.2">
      <c r="A26" t="s">
        <v>12</v>
      </c>
    </row>
    <row r="27" spans="1:4" x14ac:dyDescent="0.2">
      <c r="B27" t="s">
        <v>7</v>
      </c>
      <c r="C27" t="s">
        <v>13</v>
      </c>
      <c r="D27" t="s">
        <v>17</v>
      </c>
    </row>
    <row r="28" spans="1:4" x14ac:dyDescent="0.2">
      <c r="A28" t="s">
        <v>5</v>
      </c>
      <c r="B28" s="1">
        <f>262.896328687667/60</f>
        <v>4.3816054781277831</v>
      </c>
      <c r="C28" s="1">
        <v>20</v>
      </c>
      <c r="D28" s="1">
        <v>88.740000000000009</v>
      </c>
    </row>
    <row r="29" spans="1:4" x14ac:dyDescent="0.2">
      <c r="A29" t="s">
        <v>4</v>
      </c>
      <c r="B29" s="1">
        <f>433.757155497868/60</f>
        <v>7.2292859249644668</v>
      </c>
      <c r="C29" s="1">
        <v>20</v>
      </c>
      <c r="D29" s="1">
        <v>87.63</v>
      </c>
    </row>
    <row r="30" spans="1:4" x14ac:dyDescent="0.2">
      <c r="A30" t="s">
        <v>6</v>
      </c>
      <c r="B30" s="1">
        <f>1572.81265147527/60</f>
        <v>26.213544191254503</v>
      </c>
      <c r="C30" s="1">
        <v>45</v>
      </c>
      <c r="D30" s="1">
        <v>87.42</v>
      </c>
    </row>
    <row r="33" spans="1:3" x14ac:dyDescent="0.2">
      <c r="A33" t="s">
        <v>20</v>
      </c>
      <c r="B33" s="2" t="s">
        <v>21</v>
      </c>
    </row>
    <row r="34" spans="1:3" ht="15" thickBot="1" x14ac:dyDescent="0.25"/>
    <row r="35" spans="1:3" ht="15" thickBot="1" x14ac:dyDescent="0.25">
      <c r="A35" s="3"/>
      <c r="B35" s="4" t="s">
        <v>22</v>
      </c>
      <c r="C35" s="5" t="s">
        <v>23</v>
      </c>
    </row>
    <row r="36" spans="1:3" ht="15" thickBot="1" x14ac:dyDescent="0.25">
      <c r="A36" s="6" t="s">
        <v>24</v>
      </c>
      <c r="B36" s="7">
        <v>442.16</v>
      </c>
      <c r="C36" s="7">
        <v>89.47</v>
      </c>
    </row>
    <row r="37" spans="1:3" ht="29.25" thickBot="1" x14ac:dyDescent="0.25">
      <c r="A37" s="6" t="s">
        <v>25</v>
      </c>
      <c r="B37" s="7">
        <v>4.38</v>
      </c>
      <c r="C37" s="7">
        <v>90.48</v>
      </c>
    </row>
  </sheetData>
  <phoneticPr fontId="2" type="noConversion"/>
  <hyperlinks>
    <hyperlink ref="B33" r:id="rId1" xr:uid="{1F78A096-E397-4DF3-9212-4EE0899229FB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2022-09-26T02:52:11Z</dcterms:modified>
</cp:coreProperties>
</file>