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3740" tabRatio="714"/>
  </bookViews>
  <sheets>
    <sheet name="Item|代币表" sheetId="1" r:id="rId1"/>
    <sheet name="Item(role)|小队成员" sheetId="12" r:id="rId2"/>
    <sheet name="Item(unit)|异质物" sheetId="11" r:id="rId3"/>
    <sheet name="Item(item)|道具表" sheetId="2" r:id="rId4"/>
    <sheet name="Item(nucleon)|物质表" sheetId="3" r:id="rId5"/>
    <sheet name="Item(box)|宝箱表" sheetId="8" r:id="rId6"/>
    <sheet name="Item(eqip)|装备表" sheetId="14" r:id="rId7"/>
    <sheet name="Sheet1" sheetId="13" r:id="rId8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E1" authorId="0">
      <text>
        <r>
          <rPr>
            <sz val="9"/>
            <rFont val="宋体"/>
            <charset val="134"/>
          </rPr>
          <t>200：异质物经验道具
201：抽卡券
202：装备经验道具
290：体力道具
291：道具包
292：自选道具包
400：礼物
500：异质物微粒
501：异质物粒子</t>
        </r>
      </text>
    </comment>
  </commentList>
</comments>
</file>

<file path=xl/comments2.xml><?xml version="1.0" encoding="utf-8"?>
<comments xmlns="http://schemas.openxmlformats.org/spreadsheetml/2006/main">
  <authors>
    <author>lishuo233</author>
  </authors>
  <commentList>
    <comment ref="A1" authorId="0">
      <text>
        <r>
          <rPr>
            <b/>
            <sz val="9"/>
            <rFont val="宋体"/>
            <charset val="134"/>
          </rPr>
          <t>lishuo233:</t>
        </r>
        <r>
          <rPr>
            <sz val="9"/>
            <rFont val="宋体"/>
            <charset val="134"/>
          </rPr>
          <t xml:space="preserve">
700000开头
倒数第三第四位为套装id。
如套装1第一件装备为 700101
如果套装12第10件 为 701210
</t>
        </r>
      </text>
    </comment>
  </commentList>
</comments>
</file>

<file path=xl/sharedStrings.xml><?xml version="1.0" encoding="utf-8"?>
<sst xmlns="http://schemas.openxmlformats.org/spreadsheetml/2006/main" count="2183" uniqueCount="703">
  <si>
    <t>道具id</t>
  </si>
  <si>
    <t>道具索引</t>
  </si>
  <si>
    <t>道具名称</t>
  </si>
  <si>
    <t>道具类型（1-货币,2-道具,3-材料,4-礼物,5-物质,6-其他,7-装备,8-卡牌,9-小队成员）</t>
  </si>
  <si>
    <t>道具小类</t>
  </si>
  <si>
    <t>功能参数</t>
  </si>
  <si>
    <t>道具小类文本</t>
  </si>
  <si>
    <t>道具品质（1白、2绿、3蓝、4紫、5橙、6红）</t>
  </si>
  <si>
    <t>排序系数（数字越大越靠前；同数字，按照品质从大到小排序；同品质，按照id从大到小排序）</t>
  </si>
  <si>
    <t>获取途径</t>
  </si>
  <si>
    <t>道具图标</t>
  </si>
  <si>
    <t>道具图片</t>
  </si>
  <si>
    <t>道具描述</t>
  </si>
  <si>
    <t>出售参数</t>
  </si>
  <si>
    <t>分解参数</t>
  </si>
  <si>
    <t>持有上限</t>
  </si>
  <si>
    <t>使用上限</t>
  </si>
  <si>
    <t>id</t>
  </si>
  <si>
    <t>key_alias</t>
  </si>
  <si>
    <t>name</t>
  </si>
  <si>
    <t>group_Type</t>
  </si>
  <si>
    <t>subtype</t>
  </si>
  <si>
    <t>data</t>
  </si>
  <si>
    <t>subtypeDes</t>
  </si>
  <si>
    <t>quality</t>
  </si>
  <si>
    <t>rank</t>
  </si>
  <si>
    <t>jump</t>
  </si>
  <si>
    <t>icon</t>
  </si>
  <si>
    <t>image</t>
  </si>
  <si>
    <t>describe</t>
  </si>
  <si>
    <t>sell</t>
  </si>
  <si>
    <t>recover</t>
  </si>
  <si>
    <t>limit</t>
  </si>
  <si>
    <t>useLimit</t>
  </si>
  <si>
    <t>int</t>
  </si>
  <si>
    <t>string</t>
  </si>
  <si>
    <t>aaint</t>
  </si>
  <si>
    <t>aint</t>
  </si>
  <si>
    <t>LimitState</t>
  </si>
  <si>
    <t>BETWEEN:[1;9]</t>
  </si>
  <si>
    <t>BETWEEN:[1;6]</t>
  </si>
  <si>
    <t>索引_金币</t>
  </si>
  <si>
    <t>元年币</t>
  </si>
  <si>
    <t>货币</t>
  </si>
  <si>
    <t>999018|999013|10145|10243|10343|10344|20142|20149|20242|20246|30151|30243|30291</t>
  </si>
  <si>
    <t>item1</t>
  </si>
  <si>
    <t>这座城市流通的货币，绝大多数的物品都可以用它来买到。</t>
  </si>
  <si>
    <t>索引_体力</t>
  </si>
  <si>
    <t>体力</t>
  </si>
  <si>
    <t>item2</t>
  </si>
  <si>
    <t>在城市中作战需要消耗体力，当体力不足时，则无法进行作战</t>
  </si>
  <si>
    <t>索引_钻石</t>
  </si>
  <si>
    <t>异晶石</t>
  </si>
  <si>
    <t>高级货币</t>
  </si>
  <si>
    <t>999003|999004|999005</t>
  </si>
  <si>
    <t>item3</t>
  </si>
  <si>
    <t>随着异质物现象的出现被发掘的新型稀有矿石，一种闪耀着七彩光泽的结晶，流通于黑市，也被用于最前沿的异质物科技研发</t>
  </si>
  <si>
    <t>索引_声望</t>
  </si>
  <si>
    <t>声望</t>
  </si>
  <si>
    <t>999016|999004|999005</t>
  </si>
  <si>
    <t>item4</t>
  </si>
  <si>
    <t>玩家在组织内的知名度，达到一定数量后可以提升玩家等级，可以通过完成任务或消耗体力来获得。</t>
  </si>
  <si>
    <t>索引_约会券</t>
  </si>
  <si>
    <t>行动券</t>
  </si>
  <si>
    <t>消耗品</t>
  </si>
  <si>
    <t>item290100</t>
  </si>
  <si>
    <t>消耗行动券来和小队其他成员进行约会，每当完成一些特定的任务后，会收到这样的行动券</t>
  </si>
  <si>
    <t>索引_凯瑟琳</t>
  </si>
  <si>
    <t>凯瑟琳</t>
  </si>
  <si>
    <t>小队成员</t>
  </si>
  <si>
    <t>hero_11</t>
  </si>
  <si>
    <t>kaiselin</t>
  </si>
  <si>
    <t>索引_聂飞</t>
  </si>
  <si>
    <t>聂飞</t>
  </si>
  <si>
    <t>hero_12</t>
  </si>
  <si>
    <t>niefei</t>
  </si>
  <si>
    <t>索引_涂凌</t>
  </si>
  <si>
    <t>涂凌</t>
  </si>
  <si>
    <t>hero_13</t>
  </si>
  <si>
    <t>tuling</t>
  </si>
  <si>
    <t>索引_土山奥</t>
  </si>
  <si>
    <t>土山奥</t>
  </si>
  <si>
    <t>hero_15</t>
  </si>
  <si>
    <t>tushanao</t>
  </si>
  <si>
    <t>索引_云倾</t>
  </si>
  <si>
    <t>云倾</t>
  </si>
  <si>
    <t>hero_16</t>
  </si>
  <si>
    <t>yunqing</t>
  </si>
  <si>
    <t>索引_异质物101</t>
  </si>
  <si>
    <t>电桩少女</t>
  </si>
  <si>
    <t>异质物</t>
  </si>
  <si>
    <t>hero_101</t>
  </si>
  <si>
    <t>索引_异质物102</t>
  </si>
  <si>
    <t>爆热音符</t>
  </si>
  <si>
    <t>hero_102</t>
  </si>
  <si>
    <t>索引_异质物103</t>
  </si>
  <si>
    <t>织线偶童</t>
  </si>
  <si>
    <t>hero_103</t>
  </si>
  <si>
    <t>索引_异质物104</t>
  </si>
  <si>
    <t>使命必达</t>
  </si>
  <si>
    <t>hero_104</t>
  </si>
  <si>
    <t>索引_异质物105</t>
  </si>
  <si>
    <t>禁止通行</t>
  </si>
  <si>
    <t>hero_105</t>
  </si>
  <si>
    <t>索引_异质物106</t>
  </si>
  <si>
    <t>莉尔塔Ⅲ型</t>
  </si>
  <si>
    <t>hero_106</t>
  </si>
  <si>
    <t>索引_异质物107</t>
  </si>
  <si>
    <t>迷醉金钞</t>
  </si>
  <si>
    <t>hero_107</t>
  </si>
  <si>
    <t>索引_异质物108</t>
  </si>
  <si>
    <t>爱的拍立得</t>
  </si>
  <si>
    <t>hero_108</t>
  </si>
  <si>
    <t>索引_异质物109</t>
  </si>
  <si>
    <t>归终挽歌</t>
  </si>
  <si>
    <t>hero_109</t>
  </si>
  <si>
    <t>索引_异质物110</t>
  </si>
  <si>
    <t>迷幻映像</t>
  </si>
  <si>
    <t>hero_110</t>
  </si>
  <si>
    <t>索引_异质物111</t>
  </si>
  <si>
    <t>小僵尸</t>
  </si>
  <si>
    <t>hero_111</t>
  </si>
  <si>
    <t>索引_异质物112</t>
  </si>
  <si>
    <t>气球猎人</t>
  </si>
  <si>
    <t>hero_112</t>
  </si>
  <si>
    <t>索引_异质物113</t>
  </si>
  <si>
    <t>碎雨</t>
  </si>
  <si>
    <t>hero_113</t>
  </si>
  <si>
    <t>索引_异质物114</t>
  </si>
  <si>
    <t>剧中人</t>
  </si>
  <si>
    <t>hero_114</t>
  </si>
  <si>
    <t>索引_异质物115</t>
  </si>
  <si>
    <t>猩红侵入</t>
  </si>
  <si>
    <t>hero_115</t>
  </si>
  <si>
    <t>索引_异质物116</t>
  </si>
  <si>
    <t>超波频667</t>
  </si>
  <si>
    <t>hero_116</t>
  </si>
  <si>
    <t>索引_异质物117</t>
  </si>
  <si>
    <t>涂鸦爆弹</t>
  </si>
  <si>
    <t>hero_117</t>
  </si>
  <si>
    <t>索引_异质物118</t>
  </si>
  <si>
    <t>向日葵之夜</t>
  </si>
  <si>
    <t>hero_118</t>
  </si>
  <si>
    <t>索引_异质物119</t>
  </si>
  <si>
    <t>早茶少女</t>
  </si>
  <si>
    <t>hero_119</t>
  </si>
  <si>
    <t>索引_异质物120</t>
  </si>
  <si>
    <t>粉红救援</t>
  </si>
  <si>
    <t>hero_120</t>
  </si>
  <si>
    <t>索引_异质物121</t>
  </si>
  <si>
    <t>纯愈因子</t>
  </si>
  <si>
    <t>hero_121</t>
  </si>
  <si>
    <t>索引_异质物122</t>
  </si>
  <si>
    <t>回怒辅助</t>
  </si>
  <si>
    <t>索引_异质物123</t>
  </si>
  <si>
    <t>致命拥抱</t>
  </si>
  <si>
    <t>hero_123</t>
  </si>
  <si>
    <t>索引_异质物124</t>
  </si>
  <si>
    <t>一善的百面</t>
  </si>
  <si>
    <t>hero_124</t>
  </si>
  <si>
    <t>索引_异质物125</t>
  </si>
  <si>
    <t>雾灯</t>
  </si>
  <si>
    <t>hero_125</t>
  </si>
  <si>
    <t>索引_异质物126</t>
  </si>
  <si>
    <t>镜渊</t>
  </si>
  <si>
    <t>hero_126</t>
  </si>
  <si>
    <t>索引_异质物127</t>
  </si>
  <si>
    <t>极速花火</t>
  </si>
  <si>
    <t>hero_127</t>
  </si>
  <si>
    <t>索引_异质物128</t>
  </si>
  <si>
    <t>无用盒子</t>
  </si>
  <si>
    <t>hero_128</t>
  </si>
  <si>
    <t>索引_经验道具1</t>
  </si>
  <si>
    <t>初级战斗记忆</t>
  </si>
  <si>
    <t>异质物经验道具</t>
  </si>
  <si>
    <t>999018|10143|10146|10244|10345|20147|20148|20151|20253|20245|30150|30245|30292</t>
  </si>
  <si>
    <t>jingyan1</t>
  </si>
  <si>
    <t>异质物『升级』材料
在战斗中被击败的异质物残存于现实中的记忆结晶（小），对异质物使用后可为其提供100经验。</t>
  </si>
  <si>
    <t>索引_经验道具2</t>
  </si>
  <si>
    <t>中级战斗记忆</t>
  </si>
  <si>
    <t>jingyan2</t>
  </si>
  <si>
    <t>异质物『升级』材料
在战斗中被击败的异质物残存于现实中的记忆结晶（中），对异质物使用后可为其提供500经验。</t>
  </si>
  <si>
    <t>索引_经验道具3</t>
  </si>
  <si>
    <t>高级战斗记忆</t>
  </si>
  <si>
    <t>jingyan3</t>
  </si>
  <si>
    <t>异质物『升级』材料
在战斗中被击败的异质物残存于现实中的记忆结晶（大），对异质物使用后可为其提供3000经验。</t>
  </si>
  <si>
    <t>索引_经验道具4</t>
  </si>
  <si>
    <t>特级战斗记忆</t>
  </si>
  <si>
    <t>jingyan4</t>
  </si>
  <si>
    <t>异质物『升级』材料
在战斗中被击败的异质物残存于现实中的记忆结晶（特大），对异质物使用后可为其提供20000经验。</t>
  </si>
  <si>
    <t>索引_装备经验道具1</t>
  </si>
  <si>
    <t>小型共生之种</t>
  </si>
  <si>
    <t>共生异质物经验</t>
  </si>
  <si>
    <t>item200011</t>
  </si>
  <si>
    <t>『共生』异质物『升级』材料
共生之种拥有共生型异质物最初级特性，可与共生型异质物融合，强化共生异质物的力量。将小型共生之种融合可获得10经验的提升。</t>
  </si>
  <si>
    <t>索引_装备经验道具2</t>
  </si>
  <si>
    <t>中型共生之种</t>
  </si>
  <si>
    <t>item200012</t>
  </si>
  <si>
    <t>『共生』异质物『升级』材料
共生之种拥有共生型异质物最初级特性，可与共生型异质物融合，强化共生异质物的力量。将中型共生之种融合可获得100经验的提升。</t>
  </si>
  <si>
    <t>索引_装备经验道具3</t>
  </si>
  <si>
    <t>大型共生之种</t>
  </si>
  <si>
    <t>item200013</t>
  </si>
  <si>
    <t>『共生』异质物『升级』材料
共生之种拥有共生型异质物最初级特性，可与共生型异质物融合，强化共生异质物的力量。将大型共生之种融合可获得1000经验的提升。</t>
  </si>
  <si>
    <t>索引_抽卡券</t>
  </si>
  <si>
    <t>稳定剂</t>
  </si>
  <si>
    <t>异质物探测道具</t>
  </si>
  <si>
    <t>999013|999004|999005</t>
  </si>
  <si>
    <t>『异质探测』的重要消耗品，可以帮助『超感者』短时间免疫精神絮乱。据说10个一起用效果更佳。</t>
  </si>
  <si>
    <t>索引_活动抽卡券</t>
  </si>
  <si>
    <t>特构异核</t>
  </si>
  <si>
    <t>索引_收集道具1</t>
  </si>
  <si>
    <t>异壳</t>
  </si>
  <si>
    <t>收集品</t>
  </si>
  <si>
    <t>item210001</t>
  </si>
  <si>
    <t>原本是装载着精神力的天然容器，但随着内部的精神力流失后，就只剩异壳了，没有任何研究价值，在市面上也不流通。</t>
  </si>
  <si>
    <t>索引_天赋点</t>
  </si>
  <si>
    <t>羁绊结晶</t>
  </si>
  <si>
    <t>天赋点</t>
  </si>
  <si>
    <t>item220001</t>
  </si>
  <si>
    <t>和小队成员好感度达到一定程度后形成的结晶，可用于小队天赋的提升</t>
  </si>
  <si>
    <t>索引_体力药1</t>
  </si>
  <si>
    <t>热狗卷</t>
  </si>
  <si>
    <t>item290001</t>
  </si>
  <si>
    <t>安江市可以随处买到的热狗卷，非常有名。使用后可以获得10体力。</t>
  </si>
  <si>
    <t>索引_体力药2</t>
  </si>
  <si>
    <t>便当盒</t>
  </si>
  <si>
    <t>item290002</t>
  </si>
  <si>
    <t>STS提供的工作餐，营养丰富。使用后可获得50体力。</t>
  </si>
  <si>
    <t>索引_体力药3</t>
  </si>
  <si>
    <t>豪华套餐</t>
  </si>
  <si>
    <t>item290003</t>
  </si>
  <si>
    <t>在特殊日子中STS提供的豪华套餐，品类繁多。使用后可获得100体力。</t>
  </si>
  <si>
    <t>索引_异质物低级碎片包</t>
  </si>
  <si>
    <t>随机低级源种</t>
  </si>
  <si>
    <t>99;101</t>
  </si>
  <si>
    <t>使用后获得随机1星或2星的异质物源种</t>
  </si>
  <si>
    <t>索引_异质物碎片包</t>
  </si>
  <si>
    <t>随机源种</t>
  </si>
  <si>
    <t>99;102</t>
  </si>
  <si>
    <t>使用后获得随机异质物源种</t>
  </si>
  <si>
    <t>索引_异质物高级碎片包</t>
  </si>
  <si>
    <t>随机高级源种</t>
  </si>
  <si>
    <t>99;103</t>
  </si>
  <si>
    <t>使用后获得随机3星异质物源种</t>
  </si>
  <si>
    <t>随机装备宝箱</t>
  </si>
  <si>
    <t>99;125</t>
  </si>
  <si>
    <t>box1_s</t>
  </si>
  <si>
    <t>box1_l</t>
  </si>
  <si>
    <t>索引_开发材料一阶1</t>
  </si>
  <si>
    <t>初级兴奋导体</t>
  </si>
  <si>
    <t>开发材料</t>
  </si>
  <si>
    <t>999013|10141|10241|10341|20141|20145|20153|20241|20252|20249</t>
  </si>
  <si>
    <t>item300101</t>
  </si>
  <si>
    <t>异质物『开发』材料
导体是异质物潜意识活动的具象化产物，可通过消耗导体对异质物进行开发，从而使异质物突破自身上限。兴奋导体可以提高输出类异质物的上限。</t>
  </si>
  <si>
    <t>1|100</t>
  </si>
  <si>
    <t>索引_开发材料一阶2</t>
  </si>
  <si>
    <t>初级抗躁导体</t>
  </si>
  <si>
    <t>999013|10142|10242|10342|20143|20147|20150|20243|20244|20247</t>
  </si>
  <si>
    <t>item300102</t>
  </si>
  <si>
    <t>异质物『开发』材料
导体是异质物潜意识活动的具象化产物，可通过消耗导体对异质物进行开发，从而使异质物突破自身上限。抗躁导体可以提高防御类异质物的上限。</t>
  </si>
  <si>
    <t>索引_开发材料一阶3</t>
  </si>
  <si>
    <t>初级官能导体</t>
  </si>
  <si>
    <t>999013|10144|10245|10346|20144|20152|20154|20251|20248|20250</t>
  </si>
  <si>
    <t>item300103</t>
  </si>
  <si>
    <t>异质物『开发』材料
导体是异质物潜意识活动的具象化产物，可通过消耗导体对异质物进行开发，从而使异质物突破自身上限。官能导体可以提高辅助类异质物的上限。</t>
  </si>
  <si>
    <t>索引_随机一阶</t>
  </si>
  <si>
    <t>随机初级导体</t>
  </si>
  <si>
    <t>99;111</t>
  </si>
  <si>
    <t>装有随机初级导体的盒子,使用后随机获得一种初级的异质物导体。</t>
  </si>
  <si>
    <t>索引_自选一阶</t>
  </si>
  <si>
    <t>自选初级导体</t>
  </si>
  <si>
    <t>99;121</t>
  </si>
  <si>
    <t>装有初级导体的盒子,使用后可以选择获得一种初级的异质物导体。</t>
  </si>
  <si>
    <t>索引_开发材料二阶1</t>
  </si>
  <si>
    <t>中级兴奋导体</t>
  </si>
  <si>
    <t>30141|30143|30146|30270</t>
  </si>
  <si>
    <t>item300201</t>
  </si>
  <si>
    <t>1|200</t>
  </si>
  <si>
    <t>索引_开发材料二阶2</t>
  </si>
  <si>
    <t>中级抗躁导体</t>
  </si>
  <si>
    <t>30142|30145|30149|30244|30246</t>
  </si>
  <si>
    <t>item300202</t>
  </si>
  <si>
    <t>索引_开发材料二阶3</t>
  </si>
  <si>
    <t>中级官能导体</t>
  </si>
  <si>
    <t>30152|30148|30153|30248|30247</t>
  </si>
  <si>
    <t>item300203</t>
  </si>
  <si>
    <t>索引_随机二阶</t>
  </si>
  <si>
    <t>随机中级导体</t>
  </si>
  <si>
    <t>99;112</t>
  </si>
  <si>
    <t>装有随机中级导体的盒子,使用后随机获得一种中级的异质物导体。</t>
  </si>
  <si>
    <t>索引_自选二阶</t>
  </si>
  <si>
    <t>自选中级导体</t>
  </si>
  <si>
    <t>99;122</t>
  </si>
  <si>
    <t>装有中级导体的盒子,使用后可以选择获得一种中级的异质物导体。</t>
  </si>
  <si>
    <t>索引_开发材料三阶1</t>
  </si>
  <si>
    <t>高级兴奋导体</t>
  </si>
  <si>
    <t>item300301</t>
  </si>
  <si>
    <t>1|500</t>
  </si>
  <si>
    <t>索引_开发材料三阶2</t>
  </si>
  <si>
    <t>高级抗躁导体</t>
  </si>
  <si>
    <t>item300302</t>
  </si>
  <si>
    <t>索引_开发材料三阶3</t>
  </si>
  <si>
    <t>高级官能导体</t>
  </si>
  <si>
    <t>item300303</t>
  </si>
  <si>
    <t>索引_随机三阶</t>
  </si>
  <si>
    <t>随机高级导体</t>
  </si>
  <si>
    <t>99;113</t>
  </si>
  <si>
    <t>装有随机高级导体的盒子,使用后随机获得一种高级的异质物导体。</t>
  </si>
  <si>
    <t>索引_自选三阶</t>
  </si>
  <si>
    <t>自选高级导体</t>
  </si>
  <si>
    <t>99;123</t>
  </si>
  <si>
    <t>装有高级导体的盒子,使用后可以选择获得一种高级的异质物导体。</t>
  </si>
  <si>
    <t>索引_开发材料四阶1</t>
  </si>
  <si>
    <t>突变兴奋导体</t>
  </si>
  <si>
    <t>item300401</t>
  </si>
  <si>
    <t>1|1000</t>
  </si>
  <si>
    <t>索引_开发材料四阶2</t>
  </si>
  <si>
    <t>突变抗躁导体</t>
  </si>
  <si>
    <t>item300402</t>
  </si>
  <si>
    <t>索引_开发材料四阶3</t>
  </si>
  <si>
    <t>突变官能导体</t>
  </si>
  <si>
    <t>item300403</t>
  </si>
  <si>
    <t>索引_随机四阶</t>
  </si>
  <si>
    <t>随机突变导体</t>
  </si>
  <si>
    <t>99;114</t>
  </si>
  <si>
    <t>装有随机突变导体的盒子,使用后随机获得一种突变的异质物导体。</t>
  </si>
  <si>
    <t>索引_自选四阶</t>
  </si>
  <si>
    <t>自选突变导体</t>
  </si>
  <si>
    <t>99;124</t>
  </si>
  <si>
    <t>装有突变导体的盒子,使用后可以选择获得一种突变的异质物导体。</t>
  </si>
  <si>
    <t>索引_通用礼物1</t>
  </si>
  <si>
    <t>特殊的液体样本</t>
  </si>
  <si>
    <t>礼物</t>
  </si>
  <si>
    <t>item201000</t>
  </si>
  <si>
    <t>可以送个队员的礼物，用于加深和小队成员的羁绊</t>
  </si>
  <si>
    <t>索引_通用礼物2</t>
  </si>
  <si>
    <t>奇怪的生物标本</t>
  </si>
  <si>
    <t>item201001</t>
  </si>
  <si>
    <t>索引_通用礼物3</t>
  </si>
  <si>
    <t>精致的手术刀</t>
  </si>
  <si>
    <t>索引_凯瑟琳礼物1</t>
  </si>
  <si>
    <t>猫点心</t>
  </si>
  <si>
    <t>索引_凯瑟琳礼物2</t>
  </si>
  <si>
    <t>战争电影碟片</t>
  </si>
  <si>
    <t>索引_凯瑟琳礼物3</t>
  </si>
  <si>
    <t>神秘的图书碎片</t>
  </si>
  <si>
    <t>索引_聂飞礼物1</t>
  </si>
  <si>
    <t>枫叶书签</t>
  </si>
  <si>
    <t>索引_聂飞礼物2</t>
  </si>
  <si>
    <t>鲜花</t>
  </si>
  <si>
    <t>索引_聂飞礼物3</t>
  </si>
  <si>
    <t>巧克力</t>
  </si>
  <si>
    <t>索引_涂凌礼物1</t>
  </si>
  <si>
    <t>电影票</t>
  </si>
  <si>
    <t>索引_涂凌礼物2</t>
  </si>
  <si>
    <t>鲨鱼人偶</t>
  </si>
  <si>
    <t>索引_涂凌礼物3</t>
  </si>
  <si>
    <t>仓鼠人偶</t>
  </si>
  <si>
    <t>索引_异质物微粒</t>
  </si>
  <si>
    <t>重构之粒</t>
  </si>
  <si>
    <t>异质物源粒</t>
  </si>
  <si>
    <t>999011|999013</t>
  </si>
  <si>
    <t>unit000</t>
  </si>
  <si>
    <t>每种独立异质物都会有自己的源粒，这是异质物力量的来源，重构之粒为最初级特性，可用来融合任意异质物</t>
  </si>
  <si>
    <t>索引_101粒子</t>
  </si>
  <si>
    <t>unit101</t>
  </si>
  <si>
    <t>索引_102粒子</t>
  </si>
  <si>
    <t>unit102</t>
  </si>
  <si>
    <t>索引_103粒子</t>
  </si>
  <si>
    <t>unit103</t>
  </si>
  <si>
    <t>索引_104粒子</t>
  </si>
  <si>
    <t>unit104</t>
  </si>
  <si>
    <t>索引_105粒子</t>
  </si>
  <si>
    <t>unit105</t>
  </si>
  <si>
    <t>索引_106粒子</t>
  </si>
  <si>
    <t>unit106</t>
  </si>
  <si>
    <t>索引_107粒子</t>
  </si>
  <si>
    <t>unit107</t>
  </si>
  <si>
    <t>索引_108粒子</t>
  </si>
  <si>
    <t>unit108</t>
  </si>
  <si>
    <t>索引_109粒子</t>
  </si>
  <si>
    <t>unit109</t>
  </si>
  <si>
    <t>索引_110粒子</t>
  </si>
  <si>
    <t>unit110</t>
  </si>
  <si>
    <t>索引_111粒子</t>
  </si>
  <si>
    <t>unit111</t>
  </si>
  <si>
    <t>索引_112粒子</t>
  </si>
  <si>
    <t>unit112</t>
  </si>
  <si>
    <t>索引_113粒子</t>
  </si>
  <si>
    <t>unit113</t>
  </si>
  <si>
    <t>索引_114粒子</t>
  </si>
  <si>
    <t>unit114</t>
  </si>
  <si>
    <t>索引_115粒子</t>
  </si>
  <si>
    <t>unit115</t>
  </si>
  <si>
    <t>索引_116粒子</t>
  </si>
  <si>
    <t>unit116</t>
  </si>
  <si>
    <t>索引_117粒子</t>
  </si>
  <si>
    <t>unit117</t>
  </si>
  <si>
    <t>索引_118粒子</t>
  </si>
  <si>
    <t>unit118</t>
  </si>
  <si>
    <t>索引_119粒子</t>
  </si>
  <si>
    <t>unit119</t>
  </si>
  <si>
    <t>索引_120粒子</t>
  </si>
  <si>
    <t>unit120</t>
  </si>
  <si>
    <t>索引_121粒子</t>
  </si>
  <si>
    <t>unit121</t>
  </si>
  <si>
    <t>索引_122粒子</t>
  </si>
  <si>
    <t>索引_123粒子</t>
  </si>
  <si>
    <t>unit123</t>
  </si>
  <si>
    <t>索引_124粒子</t>
  </si>
  <si>
    <t>unit124</t>
  </si>
  <si>
    <t>索引_125粒子</t>
  </si>
  <si>
    <t>unit125</t>
  </si>
  <si>
    <t>索引_126粒子</t>
  </si>
  <si>
    <t>unit126</t>
  </si>
  <si>
    <t>索引_127粒子</t>
  </si>
  <si>
    <t>unit127</t>
  </si>
  <si>
    <t>索引_128粒子</t>
  </si>
  <si>
    <t>unit128</t>
  </si>
  <si>
    <t>索引_测试宝箱1</t>
  </si>
  <si>
    <t>可选测试宝箱1</t>
  </si>
  <si>
    <t>5;10|10;11|99;12</t>
  </si>
  <si>
    <t>宝箱</t>
  </si>
  <si>
    <t>可以从中选择一个道具获得</t>
  </si>
  <si>
    <t>索引_测试宝箱2</t>
  </si>
  <si>
    <t>可选测试宝箱2</t>
  </si>
  <si>
    <t>99;13</t>
  </si>
  <si>
    <t>box2_s</t>
  </si>
  <si>
    <t>box2_l</t>
  </si>
  <si>
    <t>索引_测试宝箱3</t>
  </si>
  <si>
    <t>随机测试宝箱1</t>
  </si>
  <si>
    <t>99;14</t>
  </si>
  <si>
    <t>box3_s</t>
  </si>
  <si>
    <t>box3_l</t>
  </si>
  <si>
    <t>随机获得一定数量的金币</t>
  </si>
  <si>
    <t>索引_测试宝箱4</t>
  </si>
  <si>
    <t>随机测试宝箱2</t>
  </si>
  <si>
    <t>99;15</t>
  </si>
  <si>
    <t>box4_s</t>
  </si>
  <si>
    <t>box4_l</t>
  </si>
  <si>
    <t>获得金币和钻石</t>
  </si>
  <si>
    <t>索引_碎片包</t>
  </si>
  <si>
    <t>随机碎片箱</t>
  </si>
  <si>
    <t>99;26</t>
  </si>
  <si>
    <t>从以下异质物微粒中随机获得1个——早茶少女、气球商贩、僵尸小童、路障</t>
  </si>
  <si>
    <t>共生型异质物</t>
  </si>
  <si>
    <t>equip_suit_1</t>
  </si>
  <si>
    <t>2件套：攻击+10%
3件套：开场提升20%攻击力，持续2个回合</t>
  </si>
  <si>
    <t>equip_suit_2</t>
  </si>
  <si>
    <t>2件套：生命+10%
3件套：对敌方释放普通攻击和特殊技时降低目标5%防御力，持续2回合。此效果最多叠加5层。</t>
  </si>
  <si>
    <t>equip_suit_3</t>
  </si>
  <si>
    <t>2件套：防御+15%
3件套：减免15%受到对位单位的伤害</t>
  </si>
  <si>
    <t>equip_suit_4</t>
  </si>
  <si>
    <t>2件套：攻击+10%
3件套：普通攻击、特殊技及被动触发效果，伤害提升20%</t>
  </si>
  <si>
    <t>equip_suit_5</t>
  </si>
  <si>
    <t>2件套：生命+10%
3件套：每当友方单位阵亡，恢复5%生命值</t>
  </si>
  <si>
    <t>equip_suit_6</t>
  </si>
  <si>
    <t>2件套：防御+15%
3件套：开场或复活时获得自身生命最大值15%的护盾，持续2个回合</t>
  </si>
  <si>
    <t>equip_suit_7</t>
  </si>
  <si>
    <t>2件套：攻击+10%
3件套：释放必杀技时伤害提升30%，最多触发2次</t>
  </si>
  <si>
    <t>equip_suit_8</t>
  </si>
  <si>
    <t>2件套：生命+10%
3件套：战斗中对友方单位的治疗效果提升20%</t>
  </si>
  <si>
    <t>equip_suit_9</t>
  </si>
  <si>
    <t>2件套：防御+15%
3件套：若己方没有角色阵亡，为己方全体提升15%防御</t>
  </si>
  <si>
    <t>equip_suit_10</t>
  </si>
  <si>
    <t>2件套：攻击+10%
3件套：战斗中造成的所有伤害均提升15%</t>
  </si>
  <si>
    <t>equip_suit_11</t>
  </si>
  <si>
    <t>2件套：生命+10%
3件套：开场获得2格能量</t>
  </si>
  <si>
    <t>equip_suit_12</t>
  </si>
  <si>
    <t>2件套：防御+15%
3件套：提升10%免伤</t>
  </si>
  <si>
    <t>索引_套装1攻击品质2</t>
  </si>
  <si>
    <t>安江晨间新闻</t>
  </si>
  <si>
    <t>equip101</t>
  </si>
  <si>
    <t>攻击型
2件套：攻击+10%
3件套：开场提升20%攻击力，持续2个回合</t>
  </si>
  <si>
    <t>索引_套装1防御品质2</t>
  </si>
  <si>
    <t>equip102</t>
  </si>
  <si>
    <t>防御型
2件套：攻击+10%
3件套：开场提升20%攻击力，持续2个回合</t>
  </si>
  <si>
    <t>索引_套装1生命品质2</t>
  </si>
  <si>
    <t>equip103</t>
  </si>
  <si>
    <t>生命型
2件套：攻击+10%
3件套：开场提升20%攻击力，持续2个回合</t>
  </si>
  <si>
    <t>索引_套装1攻击品质3</t>
  </si>
  <si>
    <t>索引_套装1防御品质3</t>
  </si>
  <si>
    <t>索引_套装1生命品质3</t>
  </si>
  <si>
    <t>索引_套装1攻击品质4</t>
  </si>
  <si>
    <t>索引_套装1防御品质4</t>
  </si>
  <si>
    <t>索引_套装1生命品质4</t>
  </si>
  <si>
    <t>索引_套装1攻击品质5</t>
  </si>
  <si>
    <t>索引_套装1防御品质5</t>
  </si>
  <si>
    <t>索引_套装1生命品质5</t>
  </si>
  <si>
    <t>索引_套装2攻击品质2</t>
  </si>
  <si>
    <t>顶石吸血鬼</t>
  </si>
  <si>
    <t>equip201</t>
  </si>
  <si>
    <t>攻击型
2件套：生命+10%
3件套：对敌方释放普通攻击和特殊技时降低目标5%防御力，持续2回合。此效果最多叠加5层。</t>
  </si>
  <si>
    <t>索引_套装2防御品质2</t>
  </si>
  <si>
    <t>equip202</t>
  </si>
  <si>
    <t>防御型
2件套：生命+10%
3件套：对敌方释放普通攻击和特殊技时降低目标5%防御力，持续2回合。此效果最多叠加5层。</t>
  </si>
  <si>
    <t>索引_套装2生命品质2</t>
  </si>
  <si>
    <t>equip203</t>
  </si>
  <si>
    <t>生命型
2件套：生命+10%
3件套：对敌方释放普通攻击和特殊技时降低目标5%防御力，持续2回合。此效果最多叠加5层。</t>
  </si>
  <si>
    <t>索引_套装2攻击品质3</t>
  </si>
  <si>
    <t>索引_套装2防御品质3</t>
  </si>
  <si>
    <t>索引_套装2生命品质3</t>
  </si>
  <si>
    <t>索引_套装2攻击品质4</t>
  </si>
  <si>
    <t>索引_套装2防御品质4</t>
  </si>
  <si>
    <t>索引_套装2生命品质4</t>
  </si>
  <si>
    <t>索引_套装2攻击品质5</t>
  </si>
  <si>
    <t>索引_套装2防御品质5</t>
  </si>
  <si>
    <t>索引_套装2生命品质5</t>
  </si>
  <si>
    <t>索引_套装3攻击品质2</t>
  </si>
  <si>
    <r>
      <rPr>
        <sz val="10"/>
        <color theme="1"/>
        <rFont val="Arial"/>
        <charset val="134"/>
      </rPr>
      <t>0</t>
    </r>
    <r>
      <rPr>
        <sz val="10"/>
        <color theme="1"/>
        <rFont val="宋体"/>
        <charset val="134"/>
      </rPr>
      <t>号公路</t>
    </r>
  </si>
  <si>
    <t>equip301</t>
  </si>
  <si>
    <t>攻击型
2件套：防御+15%
3件套：减免15%受到对位单位的伤害</t>
  </si>
  <si>
    <t>索引_套装3防御品质2</t>
  </si>
  <si>
    <t>equip302</t>
  </si>
  <si>
    <t>防御型
2件套：防御+15%
3件套：减免15%受到对位单位的伤害</t>
  </si>
  <si>
    <t>索引_套装3生命品质2</t>
  </si>
  <si>
    <t>equip303</t>
  </si>
  <si>
    <t>生命型
2件套：防御+15%
3件套：减免15%受到对位单位的伤害</t>
  </si>
  <si>
    <t>索引_套装3攻击品质3</t>
  </si>
  <si>
    <t>索引_套装3防御品质3</t>
  </si>
  <si>
    <t>索引_套装3生命品质3</t>
  </si>
  <si>
    <t>索引_套装3攻击品质4</t>
  </si>
  <si>
    <t>索引_套装3防御品质4</t>
  </si>
  <si>
    <t>索引_套装3生命品质4</t>
  </si>
  <si>
    <t>索引_套装3攻击品质5</t>
  </si>
  <si>
    <t>索引_套装3防御品质5</t>
  </si>
  <si>
    <t>索引_套装3生命品质5</t>
  </si>
  <si>
    <t>索引_套装4攻击品质2</t>
  </si>
  <si>
    <t>门后注视者</t>
  </si>
  <si>
    <t>equip401</t>
  </si>
  <si>
    <t>攻击型
2件套：攻击+10%
3件套：普通攻击、特殊技及被动触发效果，伤害提升20%</t>
  </si>
  <si>
    <t>索引_套装4防御品质2</t>
  </si>
  <si>
    <t>equip402</t>
  </si>
  <si>
    <t>防御型
2件套：攻击+10%
3件套：普通攻击、特殊技及被动触发效果，伤害提升20%</t>
  </si>
  <si>
    <t>索引_套装4生命品质2</t>
  </si>
  <si>
    <t>equip403</t>
  </si>
  <si>
    <t>生命型
2件套：攻击+10%
3件套：普通攻击、特殊技及被动触发效果，伤害提升20%</t>
  </si>
  <si>
    <t>索引_套装4攻击品质3</t>
  </si>
  <si>
    <t>索引_套装4防御品质3</t>
  </si>
  <si>
    <t>索引_套装4生命品质3</t>
  </si>
  <si>
    <t>索引_套装4攻击品质4</t>
  </si>
  <si>
    <t>索引_套装4防御品质4</t>
  </si>
  <si>
    <t>索引_套装4生命品质4</t>
  </si>
  <si>
    <t>索引_套装4攻击品质5</t>
  </si>
  <si>
    <t>索引_套装4防御品质5</t>
  </si>
  <si>
    <t>索引_套装4生命品质5</t>
  </si>
  <si>
    <t>索引_套装5攻击品质2</t>
  </si>
  <si>
    <t>赠别古人杨柳</t>
  </si>
  <si>
    <t>equip501</t>
  </si>
  <si>
    <t>攻击型
2件套：生命+10%
3件套：每当友方单位阵亡，恢复5%生命值</t>
  </si>
  <si>
    <t>索引_套装5防御品质2</t>
  </si>
  <si>
    <t>equip502</t>
  </si>
  <si>
    <t>防御型
2件套：生命+10%
3件套：每当友方单位阵亡，恢复5%生命值</t>
  </si>
  <si>
    <t>索引_套装5生命品质2</t>
  </si>
  <si>
    <t>equip503</t>
  </si>
  <si>
    <t>生命型
2件套：生命+10%
3件套：每当友方单位阵亡，恢复5%生命值</t>
  </si>
  <si>
    <t>索引_套装5攻击品质3</t>
  </si>
  <si>
    <t>索引_套装5防御品质3</t>
  </si>
  <si>
    <t>索引_套装5生命品质3</t>
  </si>
  <si>
    <t>索引_套装5攻击品质4</t>
  </si>
  <si>
    <t>索引_套装5防御品质4</t>
  </si>
  <si>
    <t>索引_套装5生命品质4</t>
  </si>
  <si>
    <t>索引_套装5攻击品质5</t>
  </si>
  <si>
    <t>索引_套装5防御品质5</t>
  </si>
  <si>
    <t>索引_套装5生命品质5</t>
  </si>
  <si>
    <t>索引_套装6攻击品质2</t>
  </si>
  <si>
    <t>温暖的被窝</t>
  </si>
  <si>
    <t>equip601</t>
  </si>
  <si>
    <t>攻击型
2件套：防御+15%
3件套：开场或复活时获得自身生命最大值15%的护盾，持续2个回合</t>
  </si>
  <si>
    <t>索引_套装6防御品质2</t>
  </si>
  <si>
    <t>equip602</t>
  </si>
  <si>
    <t>防御型
2件套：防御+15%
3件套：开场或复活时获得自身生命最大值15%的护盾，持续2个回合</t>
  </si>
  <si>
    <t>索引_套装6生命品质2</t>
  </si>
  <si>
    <t>equip603</t>
  </si>
  <si>
    <t>生命型
2件套：防御+15%
3件套：开场或复活时获得自身生命最大值15%的护盾，持续2个回合</t>
  </si>
  <si>
    <t>索引_套装6攻击品质3</t>
  </si>
  <si>
    <t>索引_套装6防御品质3</t>
  </si>
  <si>
    <t>索引_套装6生命品质3</t>
  </si>
  <si>
    <t>索引_套装6攻击品质4</t>
  </si>
  <si>
    <t>索引_套装6防御品质4</t>
  </si>
  <si>
    <t>索引_套装6生命品质4</t>
  </si>
  <si>
    <t>索引_套装6攻击品质5</t>
  </si>
  <si>
    <t>索引_套装6防御品质5</t>
  </si>
  <si>
    <t>索引_套装6生命品质5</t>
  </si>
  <si>
    <t>索引_套装7攻击品质2</t>
  </si>
  <si>
    <t>散播焦虑之人</t>
  </si>
  <si>
    <t>equip701</t>
  </si>
  <si>
    <t>攻击型
2件套：攻击+10%
3件套：释放必杀技时伤害提升30%，最多触发2次</t>
  </si>
  <si>
    <t>索引_套装7防御品质2</t>
  </si>
  <si>
    <t>equip702</t>
  </si>
  <si>
    <t>防御型
2件套：攻击+10%
3件套：释放必杀技时伤害提升30%，最多触发2次</t>
  </si>
  <si>
    <t>索引_套装7生命品质2</t>
  </si>
  <si>
    <t>equip703</t>
  </si>
  <si>
    <t>生命型
2件套：攻击+10%
3件套：释放必杀技时伤害提升30%，最多触发2次</t>
  </si>
  <si>
    <t>索引_套装7攻击品质3</t>
  </si>
  <si>
    <t>索引_套装7防御品质3</t>
  </si>
  <si>
    <t>索引_套装7生命品质3</t>
  </si>
  <si>
    <t>索引_套装7攻击品质4</t>
  </si>
  <si>
    <t>索引_套装7防御品质4</t>
  </si>
  <si>
    <t>索引_套装7生命品质4</t>
  </si>
  <si>
    <t>索引_套装7攻击品质5</t>
  </si>
  <si>
    <t>索引_套装7防御品质5</t>
  </si>
  <si>
    <t>索引_套装7生命品质5</t>
  </si>
  <si>
    <t>索引_套装8攻击品质2</t>
  </si>
  <si>
    <t>福音之鸟</t>
  </si>
  <si>
    <t>equip801</t>
  </si>
  <si>
    <t>攻击型
2件套：生命+10%
3件套：战斗中对友方单位的治疗效果提升20%</t>
  </si>
  <si>
    <t>索引_套装8防御品质2</t>
  </si>
  <si>
    <t>equip802</t>
  </si>
  <si>
    <t>防御型
2件套：生命+10%
3件套：战斗中对友方单位的治疗效果提升20%</t>
  </si>
  <si>
    <t>索引_套装8生命品质2</t>
  </si>
  <si>
    <t>equip803</t>
  </si>
  <si>
    <t>生命型
2件套：生命+10%
3件套：战斗中对友方单位的治疗效果提升20%</t>
  </si>
  <si>
    <t>索引_套装8攻击品质3</t>
  </si>
  <si>
    <t>索引_套装8防御品质3</t>
  </si>
  <si>
    <t>索引_套装8生命品质3</t>
  </si>
  <si>
    <t>索引_套装8攻击品质4</t>
  </si>
  <si>
    <t>索引_套装8防御品质4</t>
  </si>
  <si>
    <t>索引_套装8生命品质4</t>
  </si>
  <si>
    <t>索引_套装8攻击品质5</t>
  </si>
  <si>
    <t>索引_套装8防御品质5</t>
  </si>
  <si>
    <t>索引_套装8生命品质5</t>
  </si>
  <si>
    <t>索引_套装9攻击品质2</t>
  </si>
  <si>
    <t>禁止三缺一</t>
  </si>
  <si>
    <t>equip901</t>
  </si>
  <si>
    <t>攻击型
2件套：防御+15%
3件套：若己方没有角色阵亡，为己方全体提升15%防御</t>
  </si>
  <si>
    <t>索引_套装9防御品质2</t>
  </si>
  <si>
    <t>equip902</t>
  </si>
  <si>
    <t>防御型
2件套：防御+15%
3件套：若己方没有角色阵亡，为己方全体提升15%防御</t>
  </si>
  <si>
    <t>索引_套装9生命品质2</t>
  </si>
  <si>
    <t>equip903</t>
  </si>
  <si>
    <t>生命型
2件套：防御+15%
3件套：若己方没有角色阵亡，为己方全体提升15%防御</t>
  </si>
  <si>
    <t>索引_套装9攻击品质3</t>
  </si>
  <si>
    <t>索引_套装9防御品质3</t>
  </si>
  <si>
    <t>索引_套装9生命品质3</t>
  </si>
  <si>
    <t>索引_套装9攻击品质4</t>
  </si>
  <si>
    <t>索引_套装9防御品质4</t>
  </si>
  <si>
    <t>索引_套装9生命品质4</t>
  </si>
  <si>
    <t>索引_套装9攻击品质5</t>
  </si>
  <si>
    <t>索引_套装9防御品质5</t>
  </si>
  <si>
    <t>索引_套装9生命品质5</t>
  </si>
  <si>
    <t>索引_套装10攻击品质2</t>
  </si>
  <si>
    <t>《宫廷玉液》</t>
  </si>
  <si>
    <t>equip1001</t>
  </si>
  <si>
    <t>攻击型
2件套：攻击+10%
3件套：战斗中造成的所有伤害均提升15%</t>
  </si>
  <si>
    <t>索引_套装10防御品质2</t>
  </si>
  <si>
    <t>equip1002</t>
  </si>
  <si>
    <t>防御型
2件套：攻击+10%
3件套：战斗中造成的所有伤害均提升15%</t>
  </si>
  <si>
    <t>索引_套装10生命品质2</t>
  </si>
  <si>
    <t>equip1003</t>
  </si>
  <si>
    <t>生命型
2件套：攻击+10%
3件套：战斗中造成的所有伤害均提升15%</t>
  </si>
  <si>
    <t>索引_套装10攻击品质3</t>
  </si>
  <si>
    <t>索引_套装10防御品质3</t>
  </si>
  <si>
    <t>索引_套装10生命品质3</t>
  </si>
  <si>
    <t>索引_套装10攻击品质4</t>
  </si>
  <si>
    <t>索引_套装10防御品质4</t>
  </si>
  <si>
    <t>索引_套装10生命品质4</t>
  </si>
  <si>
    <t>索引_套装10攻击品质5</t>
  </si>
  <si>
    <t>索引_套装10防御品质5</t>
  </si>
  <si>
    <t>索引_套装10生命品质5</t>
  </si>
  <si>
    <t>索引_套装11攻击品质2</t>
  </si>
  <si>
    <t>爱心早餐</t>
  </si>
  <si>
    <t>equip1101</t>
  </si>
  <si>
    <t>攻击型
2件套：生命+10%
3件套：开场获得2格能量</t>
  </si>
  <si>
    <t>索引_套装11防御品质2</t>
  </si>
  <si>
    <t>equip1102</t>
  </si>
  <si>
    <t>防御型
2件套：生命+10%
3件套：开场获得2格能量</t>
  </si>
  <si>
    <t>索引_套装11生命品质2</t>
  </si>
  <si>
    <t>equip1103</t>
  </si>
  <si>
    <t>生命型
2件套：生命+10%
3件套：开场获得2格能量</t>
  </si>
  <si>
    <t>索引_套装11攻击品质3</t>
  </si>
  <si>
    <t>索引_套装11防御品质3</t>
  </si>
  <si>
    <t>索引_套装11生命品质3</t>
  </si>
  <si>
    <t>索引_套装11攻击品质4</t>
  </si>
  <si>
    <t>索引_套装11防御品质4</t>
  </si>
  <si>
    <t>索引_套装11生命品质4</t>
  </si>
  <si>
    <t>索引_套装11攻击品质5</t>
  </si>
  <si>
    <t>索引_套装11防御品质5</t>
  </si>
  <si>
    <t>索引_套装11生命品质5</t>
  </si>
  <si>
    <t>索引_套装12攻击品质2</t>
  </si>
  <si>
    <t>退行犬</t>
  </si>
  <si>
    <t>equip1201</t>
  </si>
  <si>
    <t>攻击型
2件套：防御+15%
3件套：提升10%免伤</t>
  </si>
  <si>
    <t>索引_套装12防御品质2</t>
  </si>
  <si>
    <t>equip1202</t>
  </si>
  <si>
    <t>防御型
2件套：防御+15%
3件套：提升10%免伤</t>
  </si>
  <si>
    <t>索引_套装12生命品质2</t>
  </si>
  <si>
    <t>equip1203</t>
  </si>
  <si>
    <t>生命型
2件套：防御+15%
3件套：提升10%免伤</t>
  </si>
  <si>
    <t>索引_套装12攻击品质3</t>
  </si>
  <si>
    <t>索引_套装12防御品质3</t>
  </si>
  <si>
    <t>索引_套装12生命品质3</t>
  </si>
  <si>
    <t>索引_套装12攻击品质4</t>
  </si>
  <si>
    <t>索引_套装12防御品质4</t>
  </si>
  <si>
    <t>索引_套装12生命品质4</t>
  </si>
  <si>
    <t>索引_套装12攻击品质5</t>
  </si>
  <si>
    <t>索引_套装12防御品质5</t>
  </si>
  <si>
    <t>索引_套装12生命品质5</t>
  </si>
  <si>
    <t>代币表</t>
  </si>
  <si>
    <t>数量</t>
  </si>
  <si>
    <t>道具表</t>
  </si>
  <si>
    <t>物质表</t>
  </si>
  <si>
    <t>宝箱表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</si>
</sst>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9"/>
      <color rgb="FF333333"/>
      <name val="宋体"/>
      <charset val="134"/>
    </font>
    <font>
      <sz val="10"/>
      <color theme="1"/>
      <name val="宋体"/>
      <charset val="134"/>
      <scheme val="minor"/>
    </font>
    <font>
      <sz val="9"/>
      <color rgb="FF333333"/>
      <name val="Arial"/>
      <charset val="134"/>
    </font>
    <font>
      <sz val="9.75"/>
      <color theme="1"/>
      <name val="Arial"/>
      <charset val="134"/>
    </font>
    <font>
      <sz val="10.5"/>
      <color rgb="FF000000"/>
      <name val="Arial"/>
      <charset val="134"/>
    </font>
    <font>
      <sz val="10.5"/>
      <color rgb="FF000000"/>
      <name val="宋体"/>
      <charset val="134"/>
    </font>
    <font>
      <sz val="10"/>
      <color theme="1"/>
      <name val="Arial"/>
      <charset val="134"/>
    </font>
    <font>
      <sz val="10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39573351237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4" fillId="22" borderId="7" applyNumberFormat="0" applyAlignment="0" applyProtection="0">
      <alignment vertical="center"/>
    </xf>
    <xf numFmtId="0" fontId="25" fillId="22" borderId="3" applyNumberFormat="0" applyAlignment="0" applyProtection="0">
      <alignment vertical="center"/>
    </xf>
    <xf numFmtId="0" fontId="26" fillId="23" borderId="8" applyNumberForma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2" fillId="41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0" fillId="2" borderId="0" xfId="49" applyFill="1">
      <alignment vertical="center"/>
    </xf>
    <xf numFmtId="0" fontId="0" fillId="3" borderId="0" xfId="49" applyFill="1">
      <alignment vertical="center"/>
    </xf>
    <xf numFmtId="0" fontId="0" fillId="4" borderId="0" xfId="49" applyFill="1">
      <alignment vertical="center"/>
    </xf>
    <xf numFmtId="0" fontId="0" fillId="5" borderId="0" xfId="49" applyFill="1">
      <alignment vertical="center"/>
    </xf>
    <xf numFmtId="0" fontId="0" fillId="0" borderId="0" xfId="49">
      <alignment vertical="center"/>
    </xf>
    <xf numFmtId="0" fontId="0" fillId="0" borderId="0" xfId="49" applyAlignment="1">
      <alignment horizontal="center" vertical="center"/>
    </xf>
    <xf numFmtId="0" fontId="0" fillId="0" borderId="0" xfId="49" applyAlignment="1">
      <alignment vertical="center" wrapText="1"/>
    </xf>
    <xf numFmtId="0" fontId="1" fillId="6" borderId="1" xfId="49" applyFont="1" applyFill="1" applyBorder="1" applyAlignment="1">
      <alignment horizontal="left" vertical="center" wrapText="1"/>
    </xf>
    <xf numFmtId="0" fontId="1" fillId="7" borderId="1" xfId="49" applyFont="1" applyFill="1" applyBorder="1" applyAlignment="1">
      <alignment horizontal="left" vertical="center"/>
    </xf>
    <xf numFmtId="0" fontId="1" fillId="7" borderId="1" xfId="49" applyFont="1" applyFill="1" applyBorder="1" applyAlignment="1">
      <alignment horizontal="center" vertical="center"/>
    </xf>
    <xf numFmtId="0" fontId="2" fillId="8" borderId="1" xfId="49" applyFont="1" applyFill="1" applyBorder="1" applyAlignment="1">
      <alignment horizontal="center" vertical="center"/>
    </xf>
    <xf numFmtId="0" fontId="3" fillId="9" borderId="1" xfId="49" applyFont="1" applyFill="1" applyBorder="1" applyAlignment="1">
      <alignment horizontal="center" vertical="center"/>
    </xf>
    <xf numFmtId="0" fontId="0" fillId="10" borderId="0" xfId="0" applyFill="1">
      <alignment vertical="center"/>
    </xf>
    <xf numFmtId="0" fontId="4" fillId="2" borderId="0" xfId="0" applyFont="1" applyFill="1" applyAlignment="1">
      <alignment vertical="center" wrapText="1"/>
    </xf>
    <xf numFmtId="0" fontId="0" fillId="2" borderId="0" xfId="49" applyFill="1" applyAlignment="1">
      <alignment horizontal="center" vertical="center"/>
    </xf>
    <xf numFmtId="0" fontId="4" fillId="3" borderId="0" xfId="0" applyFont="1" applyFill="1" applyAlignment="1">
      <alignment vertical="center" wrapText="1"/>
    </xf>
    <xf numFmtId="0" fontId="0" fillId="3" borderId="0" xfId="49" applyFill="1" applyAlignment="1">
      <alignment horizontal="center" vertical="center"/>
    </xf>
    <xf numFmtId="0" fontId="1" fillId="7" borderId="1" xfId="49" applyFont="1" applyFill="1" applyBorder="1" applyAlignment="1">
      <alignment horizontal="center" vertical="center" wrapText="1"/>
    </xf>
    <xf numFmtId="0" fontId="2" fillId="8" borderId="1" xfId="49" applyFont="1" applyFill="1" applyBorder="1" applyAlignment="1">
      <alignment horizontal="center" vertical="center" wrapText="1"/>
    </xf>
    <xf numFmtId="0" fontId="3" fillId="9" borderId="1" xfId="49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5" fillId="3" borderId="0" xfId="0" applyFont="1" applyFill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4" fillId="4" borderId="0" xfId="0" applyFont="1" applyFill="1" applyAlignment="1">
      <alignment vertical="center" wrapText="1"/>
    </xf>
    <xf numFmtId="0" fontId="0" fillId="4" borderId="0" xfId="49" applyFill="1" applyAlignment="1">
      <alignment horizontal="center" vertical="center"/>
    </xf>
    <xf numFmtId="0" fontId="6" fillId="4" borderId="0" xfId="0" applyFont="1" applyFill="1" applyAlignment="1">
      <alignment vertical="center" wrapText="1"/>
    </xf>
    <xf numFmtId="0" fontId="7" fillId="5" borderId="0" xfId="0" applyFont="1" applyFill="1" applyAlignment="1">
      <alignment vertical="center" wrapText="1"/>
    </xf>
    <xf numFmtId="0" fontId="0" fillId="5" borderId="0" xfId="49" applyFill="1" applyAlignment="1">
      <alignment horizontal="center" vertical="center"/>
    </xf>
    <xf numFmtId="0" fontId="0" fillId="4" borderId="0" xfId="0" applyFill="1">
      <alignment vertical="center"/>
    </xf>
    <xf numFmtId="0" fontId="5" fillId="4" borderId="0" xfId="0" applyFont="1" applyFill="1" applyAlignment="1">
      <alignment vertical="center" wrapText="1"/>
    </xf>
    <xf numFmtId="0" fontId="0" fillId="4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5" fillId="5" borderId="0" xfId="0" applyFont="1" applyFill="1" applyAlignment="1">
      <alignment vertical="center" wrapText="1"/>
    </xf>
    <xf numFmtId="0" fontId="0" fillId="5" borderId="0" xfId="0" applyFill="1" applyAlignment="1">
      <alignment horizontal="center" vertical="center"/>
    </xf>
    <xf numFmtId="0" fontId="0" fillId="11" borderId="0" xfId="0" applyFill="1">
      <alignment vertical="center"/>
    </xf>
    <xf numFmtId="0" fontId="0" fillId="0" borderId="0" xfId="0" applyFill="1">
      <alignment vertical="center"/>
    </xf>
    <xf numFmtId="0" fontId="0" fillId="11" borderId="0" xfId="0" applyFont="1" applyFill="1">
      <alignment vertical="center"/>
    </xf>
    <xf numFmtId="0" fontId="0" fillId="11" borderId="0" xfId="0" applyFont="1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ont="1" applyFill="1">
      <alignment vertical="center"/>
    </xf>
    <xf numFmtId="0" fontId="0" fillId="11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2" borderId="0" xfId="0" applyFill="1">
      <alignment vertical="center"/>
    </xf>
    <xf numFmtId="0" fontId="0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13" borderId="2" xfId="0" applyFont="1" applyFill="1" applyBorder="1">
      <alignment vertical="center"/>
    </xf>
    <xf numFmtId="0" fontId="11" fillId="0" borderId="2" xfId="0" applyFont="1" applyFill="1" applyBorder="1">
      <alignment vertical="center"/>
    </xf>
    <xf numFmtId="0" fontId="10" fillId="0" borderId="2" xfId="0" applyFont="1" applyFill="1" applyBorder="1">
      <alignment vertical="center"/>
    </xf>
    <xf numFmtId="0" fontId="0" fillId="12" borderId="0" xfId="0" applyFont="1" applyFill="1">
      <alignment vertical="center"/>
    </xf>
    <xf numFmtId="0" fontId="10" fillId="12" borderId="2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12" borderId="0" xfId="0" applyFill="1" applyAlignment="1">
      <alignment horizontal="center" vertical="center"/>
    </xf>
    <xf numFmtId="0" fontId="0" fillId="0" borderId="0" xfId="0" applyFont="1" applyFill="1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Q9"/>
  <sheetViews>
    <sheetView tabSelected="1" workbookViewId="0">
      <pane xSplit="3" ySplit="2" topLeftCell="D3" activePane="bottomRight" state="frozen"/>
      <selection/>
      <selection pane="topRight"/>
      <selection pane="bottomLeft"/>
      <selection pane="bottomRight" activeCell="J7" sqref="J7"/>
    </sheetView>
  </sheetViews>
  <sheetFormatPr defaultColWidth="9" defaultRowHeight="13.5"/>
  <cols>
    <col min="1" max="1" width="8.38333333333333" customWidth="1"/>
    <col min="2" max="2" width="19.75" customWidth="1"/>
    <col min="3" max="3" width="8.63333333333333" customWidth="1"/>
    <col min="4" max="4" width="11" customWidth="1"/>
    <col min="5" max="5" width="8.38333333333333" customWidth="1"/>
    <col min="7" max="7" width="11.25" customWidth="1"/>
    <col min="8" max="8" width="9" customWidth="1"/>
    <col min="9" max="9" width="10.3833333333333" customWidth="1"/>
    <col min="10" max="10" width="10" customWidth="1"/>
    <col min="11" max="11" width="8.25" customWidth="1"/>
    <col min="12" max="12" width="8.38333333333333" customWidth="1"/>
    <col min="13" max="13" width="17.8833333333333" customWidth="1"/>
    <col min="14" max="14" width="10.8833333333333" customWidth="1"/>
    <col min="16" max="16" width="11.6333333333333" customWidth="1"/>
    <col min="17" max="17" width="11.5" customWidth="1"/>
  </cols>
  <sheetData>
    <row r="1" spans="1:17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</row>
    <row r="2" spans="1:17">
      <c r="A2" s="11" t="s">
        <v>17</v>
      </c>
      <c r="B2" s="11" t="s">
        <v>18</v>
      </c>
      <c r="C2" s="11" t="s">
        <v>19</v>
      </c>
      <c r="D2" s="11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1" t="s">
        <v>27</v>
      </c>
      <c r="L2" s="11" t="s">
        <v>28</v>
      </c>
      <c r="M2" s="11" t="s">
        <v>29</v>
      </c>
      <c r="N2" s="11" t="s">
        <v>30</v>
      </c>
      <c r="O2" s="11" t="s">
        <v>31</v>
      </c>
      <c r="P2" s="11" t="s">
        <v>32</v>
      </c>
      <c r="Q2" s="11" t="s">
        <v>33</v>
      </c>
    </row>
    <row r="3" spans="1:17">
      <c r="A3" s="12" t="s">
        <v>34</v>
      </c>
      <c r="B3" s="12" t="s">
        <v>35</v>
      </c>
      <c r="C3" s="12" t="s">
        <v>35</v>
      </c>
      <c r="D3" s="12" t="s">
        <v>34</v>
      </c>
      <c r="E3" s="12" t="s">
        <v>34</v>
      </c>
      <c r="F3" s="12" t="s">
        <v>36</v>
      </c>
      <c r="G3" s="12" t="s">
        <v>35</v>
      </c>
      <c r="H3" s="12" t="s">
        <v>34</v>
      </c>
      <c r="I3" s="12" t="s">
        <v>34</v>
      </c>
      <c r="J3" s="12" t="s">
        <v>37</v>
      </c>
      <c r="K3" s="12" t="s">
        <v>35</v>
      </c>
      <c r="L3" s="12" t="s">
        <v>35</v>
      </c>
      <c r="M3" s="12" t="s">
        <v>35</v>
      </c>
      <c r="N3" s="12" t="s">
        <v>37</v>
      </c>
      <c r="O3" s="12" t="s">
        <v>36</v>
      </c>
      <c r="P3" s="12" t="s">
        <v>34</v>
      </c>
      <c r="Q3" s="12" t="s">
        <v>34</v>
      </c>
    </row>
    <row r="4" spans="1:17">
      <c r="A4" s="13" t="s">
        <v>38</v>
      </c>
      <c r="B4" s="13"/>
      <c r="C4" s="13"/>
      <c r="D4" s="13" t="s">
        <v>39</v>
      </c>
      <c r="E4" s="13"/>
      <c r="F4" s="13"/>
      <c r="G4" s="13"/>
      <c r="H4" s="13" t="s">
        <v>40</v>
      </c>
      <c r="I4" s="13"/>
      <c r="J4" s="13"/>
      <c r="K4" s="13"/>
      <c r="L4" s="13"/>
      <c r="M4" s="13"/>
      <c r="N4" s="13"/>
      <c r="O4" s="13"/>
      <c r="P4" s="13"/>
      <c r="Q4" s="13"/>
    </row>
    <row r="5" spans="1:17">
      <c r="A5">
        <v>1</v>
      </c>
      <c r="B5" t="s">
        <v>41</v>
      </c>
      <c r="C5" t="s">
        <v>42</v>
      </c>
      <c r="D5">
        <v>1</v>
      </c>
      <c r="F5">
        <v>0</v>
      </c>
      <c r="G5" t="s">
        <v>43</v>
      </c>
      <c r="H5">
        <v>3</v>
      </c>
      <c r="I5">
        <v>1</v>
      </c>
      <c r="J5" t="s">
        <v>44</v>
      </c>
      <c r="K5" t="s">
        <v>45</v>
      </c>
      <c r="L5" t="s">
        <v>45</v>
      </c>
      <c r="M5" t="s">
        <v>46</v>
      </c>
      <c r="P5">
        <v>1000000000</v>
      </c>
      <c r="Q5">
        <v>1000000000</v>
      </c>
    </row>
    <row r="6" spans="1:17">
      <c r="A6">
        <v>2</v>
      </c>
      <c r="B6" t="s">
        <v>47</v>
      </c>
      <c r="C6" t="s">
        <v>48</v>
      </c>
      <c r="D6">
        <v>1</v>
      </c>
      <c r="F6">
        <v>0</v>
      </c>
      <c r="G6" t="s">
        <v>48</v>
      </c>
      <c r="H6">
        <v>4</v>
      </c>
      <c r="I6">
        <v>1</v>
      </c>
      <c r="J6">
        <v>999014</v>
      </c>
      <c r="K6" t="s">
        <v>49</v>
      </c>
      <c r="L6" t="s">
        <v>49</v>
      </c>
      <c r="M6" t="s">
        <v>50</v>
      </c>
      <c r="P6">
        <v>99999</v>
      </c>
      <c r="Q6">
        <v>99999</v>
      </c>
    </row>
    <row r="7" spans="1:17">
      <c r="A7">
        <v>3</v>
      </c>
      <c r="B7" t="s">
        <v>51</v>
      </c>
      <c r="C7" t="s">
        <v>52</v>
      </c>
      <c r="D7">
        <v>1</v>
      </c>
      <c r="F7">
        <v>0</v>
      </c>
      <c r="G7" t="s">
        <v>53</v>
      </c>
      <c r="H7">
        <v>5</v>
      </c>
      <c r="I7">
        <v>1</v>
      </c>
      <c r="J7" t="s">
        <v>54</v>
      </c>
      <c r="K7" t="s">
        <v>55</v>
      </c>
      <c r="L7" t="s">
        <v>55</v>
      </c>
      <c r="M7" t="s">
        <v>56</v>
      </c>
      <c r="P7">
        <v>1000000000</v>
      </c>
      <c r="Q7">
        <v>1000000000</v>
      </c>
    </row>
    <row r="8" spans="1:17">
      <c r="A8">
        <v>4</v>
      </c>
      <c r="B8" t="s">
        <v>57</v>
      </c>
      <c r="C8" t="s">
        <v>58</v>
      </c>
      <c r="D8">
        <v>1</v>
      </c>
      <c r="F8">
        <v>0</v>
      </c>
      <c r="G8" t="s">
        <v>58</v>
      </c>
      <c r="H8">
        <v>4</v>
      </c>
      <c r="I8">
        <v>1</v>
      </c>
      <c r="J8" t="s">
        <v>59</v>
      </c>
      <c r="K8" t="s">
        <v>60</v>
      </c>
      <c r="L8" t="s">
        <v>60</v>
      </c>
      <c r="M8" t="s">
        <v>61</v>
      </c>
      <c r="P8">
        <v>1000000000</v>
      </c>
      <c r="Q8">
        <v>1000000000</v>
      </c>
    </row>
    <row r="9" spans="1:17">
      <c r="A9">
        <v>5</v>
      </c>
      <c r="B9" s="45" t="s">
        <v>62</v>
      </c>
      <c r="C9" t="s">
        <v>63</v>
      </c>
      <c r="D9">
        <v>1</v>
      </c>
      <c r="F9">
        <v>0</v>
      </c>
      <c r="G9" t="s">
        <v>64</v>
      </c>
      <c r="H9">
        <v>2</v>
      </c>
      <c r="I9">
        <v>1</v>
      </c>
      <c r="J9">
        <v>999002</v>
      </c>
      <c r="K9" t="s">
        <v>65</v>
      </c>
      <c r="L9" t="s">
        <v>65</v>
      </c>
      <c r="M9" t="s">
        <v>66</v>
      </c>
      <c r="P9">
        <v>99</v>
      </c>
      <c r="Q9">
        <v>99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Q9"/>
  <sheetViews>
    <sheetView workbookViewId="0">
      <pane xSplit="3" ySplit="2" topLeftCell="D3" activePane="bottomRight" state="frozen"/>
      <selection/>
      <selection pane="topRight"/>
      <selection pane="bottomLeft"/>
      <selection pane="bottomRight" activeCell="D1" sqref="D1"/>
    </sheetView>
  </sheetViews>
  <sheetFormatPr defaultColWidth="9" defaultRowHeight="13.5"/>
  <cols>
    <col min="1" max="1" width="8.38333333333333" customWidth="1"/>
    <col min="2" max="2" width="19.75" customWidth="1"/>
    <col min="3" max="3" width="8.63333333333333" customWidth="1"/>
    <col min="4" max="4" width="22.1333333333333" customWidth="1"/>
    <col min="5" max="5" width="8.38333333333333" customWidth="1"/>
    <col min="7" max="7" width="11.25" customWidth="1"/>
    <col min="8" max="8" width="12.5" customWidth="1"/>
    <col min="9" max="9" width="11.8833333333333" customWidth="1"/>
    <col min="10" max="10" width="10" customWidth="1"/>
    <col min="11" max="12" width="9.5" customWidth="1"/>
    <col min="13" max="13" width="17.8833333333333" customWidth="1"/>
    <col min="14" max="14" width="10.8833333333333" customWidth="1"/>
    <col min="16" max="16" width="11.6333333333333" customWidth="1"/>
  </cols>
  <sheetData>
    <row r="1" spans="1:17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</row>
    <row r="2" spans="1:17">
      <c r="A2" s="11" t="s">
        <v>17</v>
      </c>
      <c r="B2" s="11" t="s">
        <v>18</v>
      </c>
      <c r="C2" s="11" t="s">
        <v>19</v>
      </c>
      <c r="D2" s="11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1" t="s">
        <v>27</v>
      </c>
      <c r="L2" s="11" t="s">
        <v>28</v>
      </c>
      <c r="M2" s="11" t="s">
        <v>29</v>
      </c>
      <c r="N2" s="11" t="s">
        <v>30</v>
      </c>
      <c r="O2" s="11" t="s">
        <v>31</v>
      </c>
      <c r="P2" s="11" t="s">
        <v>32</v>
      </c>
      <c r="Q2" s="11" t="s">
        <v>33</v>
      </c>
    </row>
    <row r="3" spans="1:17">
      <c r="A3" s="12" t="s">
        <v>34</v>
      </c>
      <c r="B3" s="12" t="s">
        <v>35</v>
      </c>
      <c r="C3" s="12" t="s">
        <v>35</v>
      </c>
      <c r="D3" s="12" t="s">
        <v>34</v>
      </c>
      <c r="E3" s="12" t="s">
        <v>34</v>
      </c>
      <c r="F3" s="12" t="s">
        <v>36</v>
      </c>
      <c r="G3" s="12" t="s">
        <v>35</v>
      </c>
      <c r="H3" s="12" t="s">
        <v>34</v>
      </c>
      <c r="I3" s="12" t="s">
        <v>34</v>
      </c>
      <c r="J3" s="12" t="s">
        <v>37</v>
      </c>
      <c r="K3" s="12" t="s">
        <v>35</v>
      </c>
      <c r="L3" s="12" t="s">
        <v>35</v>
      </c>
      <c r="M3" s="12" t="s">
        <v>35</v>
      </c>
      <c r="N3" s="12" t="s">
        <v>37</v>
      </c>
      <c r="O3" s="12" t="s">
        <v>36</v>
      </c>
      <c r="P3" s="12" t="s">
        <v>34</v>
      </c>
      <c r="Q3" s="12" t="s">
        <v>34</v>
      </c>
    </row>
    <row r="4" spans="1:17">
      <c r="A4" s="13" t="s">
        <v>38</v>
      </c>
      <c r="B4" s="13"/>
      <c r="C4" s="13"/>
      <c r="D4" s="13" t="s">
        <v>39</v>
      </c>
      <c r="E4" s="13"/>
      <c r="F4" s="13"/>
      <c r="G4" s="13"/>
      <c r="H4" s="13" t="s">
        <v>40</v>
      </c>
      <c r="I4" s="13"/>
      <c r="J4" s="13"/>
      <c r="K4" s="13"/>
      <c r="L4" s="13"/>
      <c r="M4" s="13"/>
      <c r="N4" s="13"/>
      <c r="O4" s="13"/>
      <c r="P4" s="13"/>
      <c r="Q4" s="13"/>
    </row>
    <row r="5" spans="1:17">
      <c r="A5">
        <v>10011</v>
      </c>
      <c r="B5" s="45" t="s">
        <v>67</v>
      </c>
      <c r="C5" s="45" t="s">
        <v>68</v>
      </c>
      <c r="D5">
        <v>9</v>
      </c>
      <c r="F5">
        <v>11</v>
      </c>
      <c r="G5" s="45" t="s">
        <v>69</v>
      </c>
      <c r="H5">
        <v>5</v>
      </c>
      <c r="I5">
        <v>1</v>
      </c>
      <c r="K5" s="45" t="s">
        <v>70</v>
      </c>
      <c r="L5" s="37" t="s">
        <v>71</v>
      </c>
      <c r="M5" s="45" t="s">
        <v>68</v>
      </c>
      <c r="P5">
        <v>1</v>
      </c>
      <c r="Q5">
        <v>1</v>
      </c>
    </row>
    <row r="6" spans="1:17">
      <c r="A6">
        <v>10012</v>
      </c>
      <c r="B6" s="45" t="s">
        <v>72</v>
      </c>
      <c r="C6" s="45" t="s">
        <v>73</v>
      </c>
      <c r="D6">
        <v>9</v>
      </c>
      <c r="F6">
        <v>12</v>
      </c>
      <c r="G6" s="45" t="s">
        <v>69</v>
      </c>
      <c r="H6">
        <v>5</v>
      </c>
      <c r="I6">
        <v>1</v>
      </c>
      <c r="K6" s="45" t="s">
        <v>74</v>
      </c>
      <c r="L6" s="41" t="s">
        <v>75</v>
      </c>
      <c r="M6" s="45" t="s">
        <v>73</v>
      </c>
      <c r="P6">
        <v>1</v>
      </c>
      <c r="Q6">
        <v>1</v>
      </c>
    </row>
    <row r="7" spans="1:17">
      <c r="A7">
        <v>10013</v>
      </c>
      <c r="B7" s="45" t="s">
        <v>76</v>
      </c>
      <c r="C7" s="45" t="s">
        <v>77</v>
      </c>
      <c r="D7">
        <v>9</v>
      </c>
      <c r="F7">
        <v>13</v>
      </c>
      <c r="G7" s="45" t="s">
        <v>69</v>
      </c>
      <c r="H7">
        <v>5</v>
      </c>
      <c r="I7">
        <v>1</v>
      </c>
      <c r="K7" s="45" t="s">
        <v>78</v>
      </c>
      <c r="L7" s="41" t="s">
        <v>79</v>
      </c>
      <c r="M7" s="45" t="s">
        <v>77</v>
      </c>
      <c r="P7">
        <v>1</v>
      </c>
      <c r="Q7">
        <v>1</v>
      </c>
    </row>
    <row r="8" spans="1:17">
      <c r="A8">
        <v>10015</v>
      </c>
      <c r="B8" s="56" t="s">
        <v>80</v>
      </c>
      <c r="C8" t="s">
        <v>81</v>
      </c>
      <c r="D8">
        <v>9</v>
      </c>
      <c r="F8">
        <v>15</v>
      </c>
      <c r="G8" s="45" t="s">
        <v>69</v>
      </c>
      <c r="H8">
        <v>5</v>
      </c>
      <c r="I8">
        <v>1</v>
      </c>
      <c r="K8" s="45" t="s">
        <v>82</v>
      </c>
      <c r="L8" t="s">
        <v>83</v>
      </c>
      <c r="M8" t="s">
        <v>81</v>
      </c>
      <c r="P8">
        <v>1</v>
      </c>
      <c r="Q8">
        <v>1</v>
      </c>
    </row>
    <row r="9" spans="1:17">
      <c r="A9">
        <v>10016</v>
      </c>
      <c r="B9" s="56" t="s">
        <v>84</v>
      </c>
      <c r="C9" t="s">
        <v>85</v>
      </c>
      <c r="D9">
        <v>9</v>
      </c>
      <c r="F9">
        <v>16</v>
      </c>
      <c r="G9" s="45" t="s">
        <v>69</v>
      </c>
      <c r="H9">
        <v>5</v>
      </c>
      <c r="I9">
        <v>1</v>
      </c>
      <c r="K9" s="45" t="s">
        <v>86</v>
      </c>
      <c r="L9" t="s">
        <v>87</v>
      </c>
      <c r="M9" t="s">
        <v>85</v>
      </c>
      <c r="P9">
        <v>1</v>
      </c>
      <c r="Q9">
        <v>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32"/>
  <sheetViews>
    <sheetView workbookViewId="0">
      <pane xSplit="3" ySplit="2" topLeftCell="D3" activePane="bottomRight" state="frozen"/>
      <selection/>
      <selection pane="topRight"/>
      <selection pane="bottomLeft"/>
      <selection pane="bottomRight" activeCell="K18" sqref="K18"/>
    </sheetView>
  </sheetViews>
  <sheetFormatPr defaultColWidth="9" defaultRowHeight="13.5"/>
  <cols>
    <col min="1" max="1" width="8.38333333333333" customWidth="1"/>
    <col min="2" max="2" width="19.75" customWidth="1"/>
    <col min="3" max="3" width="18.25" customWidth="1"/>
    <col min="4" max="4" width="11.5" customWidth="1"/>
    <col min="5" max="5" width="8.38333333333333" customWidth="1"/>
    <col min="7" max="7" width="11.25" customWidth="1"/>
    <col min="8" max="8" width="12.5" customWidth="1"/>
    <col min="9" max="9" width="11.8833333333333" customWidth="1"/>
    <col min="10" max="10" width="10" customWidth="1"/>
    <col min="11" max="12" width="12.25" customWidth="1"/>
    <col min="13" max="13" width="17.8833333333333" customWidth="1"/>
    <col min="14" max="14" width="10.8833333333333" customWidth="1"/>
    <col min="16" max="16" width="11.6333333333333" customWidth="1"/>
  </cols>
  <sheetData>
    <row r="1" spans="1:17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</row>
    <row r="2" spans="1:17">
      <c r="A2" s="11" t="s">
        <v>17</v>
      </c>
      <c r="B2" s="11" t="s">
        <v>18</v>
      </c>
      <c r="C2" s="11" t="s">
        <v>19</v>
      </c>
      <c r="D2" s="11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1" t="s">
        <v>27</v>
      </c>
      <c r="L2" s="11" t="s">
        <v>28</v>
      </c>
      <c r="M2" s="11" t="s">
        <v>29</v>
      </c>
      <c r="N2" s="11" t="s">
        <v>30</v>
      </c>
      <c r="O2" s="11" t="s">
        <v>31</v>
      </c>
      <c r="P2" s="11" t="s">
        <v>32</v>
      </c>
      <c r="Q2" s="11" t="s">
        <v>33</v>
      </c>
    </row>
    <row r="3" spans="1:17">
      <c r="A3" s="12" t="s">
        <v>34</v>
      </c>
      <c r="B3" s="12" t="s">
        <v>35</v>
      </c>
      <c r="C3" s="12" t="s">
        <v>35</v>
      </c>
      <c r="D3" s="12" t="s">
        <v>34</v>
      </c>
      <c r="E3" s="12" t="s">
        <v>34</v>
      </c>
      <c r="F3" s="12" t="s">
        <v>36</v>
      </c>
      <c r="G3" s="12" t="s">
        <v>35</v>
      </c>
      <c r="H3" s="12" t="s">
        <v>34</v>
      </c>
      <c r="I3" s="12" t="s">
        <v>34</v>
      </c>
      <c r="J3" s="12" t="s">
        <v>37</v>
      </c>
      <c r="K3" s="12" t="s">
        <v>35</v>
      </c>
      <c r="L3" s="12" t="s">
        <v>35</v>
      </c>
      <c r="M3" s="12" t="s">
        <v>35</v>
      </c>
      <c r="N3" s="12" t="s">
        <v>37</v>
      </c>
      <c r="O3" s="12" t="s">
        <v>36</v>
      </c>
      <c r="P3" s="12" t="s">
        <v>34</v>
      </c>
      <c r="Q3" s="12" t="s">
        <v>34</v>
      </c>
    </row>
    <row r="4" customFormat="1" spans="1:17">
      <c r="A4" s="13" t="s">
        <v>38</v>
      </c>
      <c r="B4" s="13"/>
      <c r="C4" s="13"/>
      <c r="D4" s="13" t="s">
        <v>39</v>
      </c>
      <c r="E4" s="13"/>
      <c r="F4" s="13"/>
      <c r="G4" s="13"/>
      <c r="H4" s="13" t="s">
        <v>40</v>
      </c>
      <c r="I4" s="13"/>
      <c r="J4" s="13"/>
      <c r="K4" s="13"/>
      <c r="L4" s="13"/>
      <c r="M4" s="13"/>
      <c r="N4" s="13"/>
      <c r="O4" s="13"/>
      <c r="P4" s="13"/>
      <c r="Q4" s="13"/>
    </row>
    <row r="5" s="36" customFormat="1" spans="1:19">
      <c r="A5" s="36">
        <v>100101</v>
      </c>
      <c r="B5" s="38" t="s">
        <v>88</v>
      </c>
      <c r="C5" s="38" t="s">
        <v>89</v>
      </c>
      <c r="D5" s="36">
        <v>8</v>
      </c>
      <c r="F5" s="36">
        <v>101</v>
      </c>
      <c r="G5" s="38" t="s">
        <v>90</v>
      </c>
      <c r="H5" s="36">
        <v>3</v>
      </c>
      <c r="I5" s="36">
        <f>H5</f>
        <v>3</v>
      </c>
      <c r="J5" s="42">
        <v>999012</v>
      </c>
      <c r="K5" s="38" t="s">
        <v>91</v>
      </c>
      <c r="L5" s="38" t="s">
        <v>91</v>
      </c>
      <c r="M5" s="38" t="str">
        <f>"获得异质物"&amp;C5</f>
        <v>获得异质物电桩少女</v>
      </c>
      <c r="P5" s="36">
        <v>1</v>
      </c>
      <c r="Q5" s="36">
        <v>1</v>
      </c>
      <c r="S5" s="36" t="str">
        <f>"|"&amp;B5&amp;";1000;1;1"</f>
        <v>|索引_异质物101;1000;1;1</v>
      </c>
    </row>
    <row r="6" s="36" customFormat="1" spans="1:19">
      <c r="A6" s="36">
        <v>100102</v>
      </c>
      <c r="B6" s="38" t="s">
        <v>92</v>
      </c>
      <c r="C6" s="38" t="s">
        <v>93</v>
      </c>
      <c r="D6" s="36">
        <v>8</v>
      </c>
      <c r="F6" s="36">
        <v>102</v>
      </c>
      <c r="G6" s="38" t="s">
        <v>90</v>
      </c>
      <c r="H6" s="36">
        <v>4</v>
      </c>
      <c r="I6" s="36">
        <f t="shared" ref="I6:I32" si="0">H6</f>
        <v>4</v>
      </c>
      <c r="J6" s="42">
        <v>999012</v>
      </c>
      <c r="K6" s="38" t="s">
        <v>94</v>
      </c>
      <c r="L6" s="38" t="s">
        <v>94</v>
      </c>
      <c r="M6" s="38" t="str">
        <f t="shared" ref="M6:M32" si="1">"获得异质物"&amp;C6</f>
        <v>获得异质物爆热音符</v>
      </c>
      <c r="P6" s="36">
        <v>1</v>
      </c>
      <c r="Q6" s="36">
        <v>1</v>
      </c>
      <c r="S6" s="36" t="str">
        <f t="shared" ref="S6:S32" si="2">"|"&amp;B6&amp;";1000;1;1"</f>
        <v>|索引_异质物102;1000;1;1</v>
      </c>
    </row>
    <row r="7" s="36" customFormat="1" spans="1:19">
      <c r="A7" s="36">
        <v>100103</v>
      </c>
      <c r="B7" s="38" t="s">
        <v>95</v>
      </c>
      <c r="C7" s="36" t="s">
        <v>96</v>
      </c>
      <c r="D7" s="36">
        <v>8</v>
      </c>
      <c r="F7" s="36">
        <v>103</v>
      </c>
      <c r="G7" s="38" t="s">
        <v>90</v>
      </c>
      <c r="H7" s="36">
        <v>3</v>
      </c>
      <c r="I7" s="36">
        <f t="shared" si="0"/>
        <v>3</v>
      </c>
      <c r="J7" s="42">
        <v>999012</v>
      </c>
      <c r="K7" s="38" t="s">
        <v>97</v>
      </c>
      <c r="L7" s="38" t="s">
        <v>97</v>
      </c>
      <c r="M7" s="38" t="str">
        <f t="shared" si="1"/>
        <v>获得异质物织线偶童</v>
      </c>
      <c r="P7" s="36">
        <v>1</v>
      </c>
      <c r="Q7" s="36">
        <v>1</v>
      </c>
      <c r="S7" s="36" t="str">
        <f t="shared" si="2"/>
        <v>|索引_异质物103;1000;1;1</v>
      </c>
    </row>
    <row r="8" s="36" customFormat="1" spans="1:19">
      <c r="A8" s="36">
        <v>100104</v>
      </c>
      <c r="B8" s="38" t="s">
        <v>98</v>
      </c>
      <c r="C8" s="38" t="s">
        <v>99</v>
      </c>
      <c r="D8" s="36">
        <v>8</v>
      </c>
      <c r="F8" s="36">
        <v>104</v>
      </c>
      <c r="G8" s="38" t="s">
        <v>90</v>
      </c>
      <c r="H8" s="36">
        <v>5</v>
      </c>
      <c r="I8" s="36">
        <f t="shared" si="0"/>
        <v>5</v>
      </c>
      <c r="J8" s="42">
        <v>999012</v>
      </c>
      <c r="K8" s="38" t="s">
        <v>100</v>
      </c>
      <c r="L8" s="38" t="s">
        <v>100</v>
      </c>
      <c r="M8" s="38" t="str">
        <f t="shared" si="1"/>
        <v>获得异质物使命必达</v>
      </c>
      <c r="P8" s="36">
        <v>1</v>
      </c>
      <c r="Q8" s="36">
        <v>1</v>
      </c>
      <c r="S8" s="36" t="str">
        <f t="shared" si="2"/>
        <v>|索引_异质物104;1000;1;1</v>
      </c>
    </row>
    <row r="9" s="36" customFormat="1" spans="1:19">
      <c r="A9" s="36">
        <v>100105</v>
      </c>
      <c r="B9" s="38" t="s">
        <v>101</v>
      </c>
      <c r="C9" s="38" t="s">
        <v>102</v>
      </c>
      <c r="D9" s="36">
        <v>8</v>
      </c>
      <c r="F9" s="36">
        <v>105</v>
      </c>
      <c r="G9" s="38" t="s">
        <v>90</v>
      </c>
      <c r="H9" s="36">
        <v>4</v>
      </c>
      <c r="I9" s="36">
        <f t="shared" si="0"/>
        <v>4</v>
      </c>
      <c r="J9" s="42">
        <v>999012</v>
      </c>
      <c r="K9" s="38" t="s">
        <v>103</v>
      </c>
      <c r="L9" s="38" t="s">
        <v>103</v>
      </c>
      <c r="M9" s="38" t="str">
        <f t="shared" si="1"/>
        <v>获得异质物禁止通行</v>
      </c>
      <c r="P9" s="36">
        <v>1</v>
      </c>
      <c r="Q9" s="36">
        <v>1</v>
      </c>
      <c r="S9" s="36" t="str">
        <f t="shared" si="2"/>
        <v>|索引_异质物105;1000;1;1</v>
      </c>
    </row>
    <row r="10" s="36" customFormat="1" spans="1:19">
      <c r="A10" s="36">
        <v>100106</v>
      </c>
      <c r="B10" s="38" t="s">
        <v>104</v>
      </c>
      <c r="C10" s="38" t="s">
        <v>105</v>
      </c>
      <c r="D10" s="36">
        <v>8</v>
      </c>
      <c r="F10" s="36">
        <v>106</v>
      </c>
      <c r="G10" s="38" t="s">
        <v>90</v>
      </c>
      <c r="H10" s="36">
        <v>5</v>
      </c>
      <c r="I10" s="36">
        <f t="shared" si="0"/>
        <v>5</v>
      </c>
      <c r="J10" s="42">
        <v>999012</v>
      </c>
      <c r="K10" s="38" t="s">
        <v>106</v>
      </c>
      <c r="L10" s="38" t="s">
        <v>106</v>
      </c>
      <c r="M10" s="38" t="str">
        <f t="shared" si="1"/>
        <v>获得异质物莉尔塔Ⅲ型</v>
      </c>
      <c r="P10" s="36">
        <v>1</v>
      </c>
      <c r="Q10" s="36">
        <v>1</v>
      </c>
      <c r="S10" s="36" t="str">
        <f t="shared" si="2"/>
        <v>|索引_异质物106;1000;1;1</v>
      </c>
    </row>
    <row r="11" s="30" customFormat="1" spans="1:19">
      <c r="A11" s="30">
        <v>100107</v>
      </c>
      <c r="B11" s="40" t="s">
        <v>107</v>
      </c>
      <c r="C11" s="40" t="s">
        <v>108</v>
      </c>
      <c r="D11" s="30">
        <v>8</v>
      </c>
      <c r="F11" s="30">
        <v>107</v>
      </c>
      <c r="G11" s="40" t="s">
        <v>90</v>
      </c>
      <c r="H11" s="30">
        <v>4</v>
      </c>
      <c r="I11" s="30">
        <f t="shared" si="0"/>
        <v>4</v>
      </c>
      <c r="J11" s="32">
        <v>999012</v>
      </c>
      <c r="K11" s="40" t="s">
        <v>109</v>
      </c>
      <c r="L11" s="40" t="s">
        <v>109</v>
      </c>
      <c r="M11" s="40" t="str">
        <f t="shared" si="1"/>
        <v>获得异质物迷醉金钞</v>
      </c>
      <c r="P11" s="30">
        <v>1</v>
      </c>
      <c r="Q11" s="30">
        <v>1</v>
      </c>
      <c r="S11" s="30" t="str">
        <f t="shared" si="2"/>
        <v>|索引_异质物107;1000;1;1</v>
      </c>
    </row>
    <row r="12" s="30" customFormat="1" spans="1:19">
      <c r="A12" s="30">
        <v>100108</v>
      </c>
      <c r="B12" s="40" t="s">
        <v>110</v>
      </c>
      <c r="C12" s="40" t="s">
        <v>111</v>
      </c>
      <c r="D12" s="30">
        <v>8</v>
      </c>
      <c r="F12" s="30">
        <v>108</v>
      </c>
      <c r="G12" s="40" t="s">
        <v>90</v>
      </c>
      <c r="H12" s="30">
        <v>3</v>
      </c>
      <c r="I12" s="30">
        <f t="shared" si="0"/>
        <v>3</v>
      </c>
      <c r="J12" s="32">
        <v>999012</v>
      </c>
      <c r="K12" s="40" t="s">
        <v>112</v>
      </c>
      <c r="L12" s="40" t="s">
        <v>112</v>
      </c>
      <c r="M12" s="40" t="str">
        <f t="shared" si="1"/>
        <v>获得异质物爱的拍立得</v>
      </c>
      <c r="P12" s="30">
        <v>1</v>
      </c>
      <c r="Q12" s="30">
        <v>1</v>
      </c>
      <c r="S12" s="30" t="str">
        <f t="shared" si="2"/>
        <v>|索引_异质物108;1000;1;1</v>
      </c>
    </row>
    <row r="13" s="30" customFormat="1" spans="1:19">
      <c r="A13" s="30">
        <v>100109</v>
      </c>
      <c r="B13" s="40" t="s">
        <v>113</v>
      </c>
      <c r="C13" s="40" t="s">
        <v>114</v>
      </c>
      <c r="D13" s="30">
        <v>8</v>
      </c>
      <c r="F13" s="30">
        <v>109</v>
      </c>
      <c r="G13" s="40" t="s">
        <v>90</v>
      </c>
      <c r="H13" s="30">
        <v>5</v>
      </c>
      <c r="I13" s="30">
        <f t="shared" si="0"/>
        <v>5</v>
      </c>
      <c r="J13" s="32">
        <v>999012</v>
      </c>
      <c r="K13" s="40" t="s">
        <v>115</v>
      </c>
      <c r="L13" s="40" t="s">
        <v>115</v>
      </c>
      <c r="M13" s="40" t="str">
        <f t="shared" si="1"/>
        <v>获得异质物归终挽歌</v>
      </c>
      <c r="P13" s="30">
        <v>1</v>
      </c>
      <c r="Q13" s="30">
        <v>1</v>
      </c>
      <c r="S13" s="30" t="str">
        <f t="shared" si="2"/>
        <v>|索引_异质物109;1000;1;1</v>
      </c>
    </row>
    <row r="14" s="30" customFormat="1" spans="1:19">
      <c r="A14" s="30">
        <v>100110</v>
      </c>
      <c r="B14" s="40" t="s">
        <v>116</v>
      </c>
      <c r="C14" s="40" t="s">
        <v>117</v>
      </c>
      <c r="D14" s="30">
        <v>8</v>
      </c>
      <c r="F14" s="30">
        <v>110</v>
      </c>
      <c r="G14" s="40" t="s">
        <v>90</v>
      </c>
      <c r="H14" s="30">
        <v>4</v>
      </c>
      <c r="I14" s="30">
        <f t="shared" si="0"/>
        <v>4</v>
      </c>
      <c r="J14" s="32">
        <v>999012</v>
      </c>
      <c r="K14" s="40" t="s">
        <v>118</v>
      </c>
      <c r="L14" s="40" t="s">
        <v>118</v>
      </c>
      <c r="M14" s="40" t="str">
        <f t="shared" si="1"/>
        <v>获得异质物迷幻映像</v>
      </c>
      <c r="P14" s="30">
        <v>1</v>
      </c>
      <c r="Q14" s="30">
        <v>1</v>
      </c>
      <c r="S14" s="30" t="str">
        <f t="shared" si="2"/>
        <v>|索引_异质物110;1000;1;1</v>
      </c>
    </row>
    <row r="15" s="30" customFormat="1" spans="1:19">
      <c r="A15" s="30">
        <v>100111</v>
      </c>
      <c r="B15" s="40" t="s">
        <v>119</v>
      </c>
      <c r="C15" s="30" t="s">
        <v>120</v>
      </c>
      <c r="D15" s="30">
        <v>8</v>
      </c>
      <c r="F15" s="30">
        <v>111</v>
      </c>
      <c r="G15" s="40" t="s">
        <v>90</v>
      </c>
      <c r="H15" s="30">
        <v>5</v>
      </c>
      <c r="I15" s="30">
        <f t="shared" si="0"/>
        <v>5</v>
      </c>
      <c r="J15" s="32">
        <v>999012</v>
      </c>
      <c r="K15" s="40" t="s">
        <v>121</v>
      </c>
      <c r="L15" s="40" t="s">
        <v>121</v>
      </c>
      <c r="M15" s="40" t="str">
        <f t="shared" si="1"/>
        <v>获得异质物小僵尸</v>
      </c>
      <c r="P15" s="30">
        <v>1</v>
      </c>
      <c r="Q15" s="30">
        <v>1</v>
      </c>
      <c r="S15" s="30" t="str">
        <f t="shared" si="2"/>
        <v>|索引_异质物111;1000;1;1</v>
      </c>
    </row>
    <row r="16" s="30" customFormat="1" spans="1:19">
      <c r="A16" s="30">
        <v>100112</v>
      </c>
      <c r="B16" s="40" t="s">
        <v>122</v>
      </c>
      <c r="C16" s="30" t="s">
        <v>123</v>
      </c>
      <c r="D16" s="30">
        <v>8</v>
      </c>
      <c r="F16" s="30">
        <v>112</v>
      </c>
      <c r="G16" s="40" t="s">
        <v>90</v>
      </c>
      <c r="H16" s="30">
        <v>4</v>
      </c>
      <c r="I16" s="30">
        <f t="shared" si="0"/>
        <v>4</v>
      </c>
      <c r="J16" s="32">
        <v>999012</v>
      </c>
      <c r="K16" s="40" t="s">
        <v>124</v>
      </c>
      <c r="L16" s="40" t="s">
        <v>124</v>
      </c>
      <c r="M16" s="40" t="str">
        <f t="shared" si="1"/>
        <v>获得异质物气球猎人</v>
      </c>
      <c r="P16" s="30">
        <v>1</v>
      </c>
      <c r="Q16" s="30">
        <v>1</v>
      </c>
      <c r="S16" s="30" t="str">
        <f t="shared" si="2"/>
        <v>|索引_异质物112;1000;1;1</v>
      </c>
    </row>
    <row r="17" s="30" customFormat="1" spans="1:19">
      <c r="A17" s="30">
        <v>100113</v>
      </c>
      <c r="B17" s="40" t="s">
        <v>125</v>
      </c>
      <c r="C17" s="30" t="s">
        <v>126</v>
      </c>
      <c r="D17" s="30">
        <v>8</v>
      </c>
      <c r="F17" s="30">
        <v>113</v>
      </c>
      <c r="G17" s="40" t="s">
        <v>90</v>
      </c>
      <c r="H17" s="30">
        <v>3</v>
      </c>
      <c r="I17" s="30">
        <f t="shared" si="0"/>
        <v>3</v>
      </c>
      <c r="J17" s="32">
        <v>999012</v>
      </c>
      <c r="K17" s="40" t="s">
        <v>127</v>
      </c>
      <c r="L17" s="40" t="s">
        <v>127</v>
      </c>
      <c r="M17" s="40" t="str">
        <f t="shared" si="1"/>
        <v>获得异质物碎雨</v>
      </c>
      <c r="P17" s="30">
        <v>1</v>
      </c>
      <c r="Q17" s="30">
        <v>1</v>
      </c>
      <c r="S17" s="30" t="str">
        <f t="shared" si="2"/>
        <v>|索引_异质物113;1000;1;1</v>
      </c>
    </row>
    <row r="18" s="30" customFormat="1" spans="1:19">
      <c r="A18" s="30">
        <v>100114</v>
      </c>
      <c r="B18" s="40" t="s">
        <v>128</v>
      </c>
      <c r="C18" s="30" t="s">
        <v>129</v>
      </c>
      <c r="D18" s="30">
        <v>8</v>
      </c>
      <c r="F18" s="30">
        <v>114</v>
      </c>
      <c r="G18" s="40" t="s">
        <v>90</v>
      </c>
      <c r="H18" s="30">
        <v>5</v>
      </c>
      <c r="I18" s="30">
        <f t="shared" si="0"/>
        <v>5</v>
      </c>
      <c r="J18" s="32">
        <v>999012</v>
      </c>
      <c r="K18" s="40" t="s">
        <v>130</v>
      </c>
      <c r="L18" s="40" t="s">
        <v>130</v>
      </c>
      <c r="M18" s="40" t="str">
        <f t="shared" si="1"/>
        <v>获得异质物剧中人</v>
      </c>
      <c r="P18" s="30">
        <v>1</v>
      </c>
      <c r="Q18" s="30">
        <v>1</v>
      </c>
      <c r="S18" s="30" t="str">
        <f t="shared" si="2"/>
        <v>|索引_异质物114;1000;1;1</v>
      </c>
    </row>
    <row r="19" s="30" customFormat="1" spans="1:19">
      <c r="A19" s="30">
        <v>100115</v>
      </c>
      <c r="B19" s="40" t="s">
        <v>131</v>
      </c>
      <c r="C19" s="30" t="s">
        <v>132</v>
      </c>
      <c r="D19" s="30">
        <v>8</v>
      </c>
      <c r="F19" s="30">
        <v>115</v>
      </c>
      <c r="G19" s="40" t="s">
        <v>90</v>
      </c>
      <c r="H19" s="30">
        <v>4</v>
      </c>
      <c r="I19" s="30">
        <f t="shared" si="0"/>
        <v>4</v>
      </c>
      <c r="J19" s="32">
        <v>999012</v>
      </c>
      <c r="K19" s="40" t="s">
        <v>133</v>
      </c>
      <c r="L19" s="40" t="s">
        <v>133</v>
      </c>
      <c r="M19" s="40" t="str">
        <f t="shared" si="1"/>
        <v>获得异质物猩红侵入</v>
      </c>
      <c r="P19" s="30">
        <v>1</v>
      </c>
      <c r="Q19" s="30">
        <v>1</v>
      </c>
      <c r="S19" s="30" t="str">
        <f t="shared" si="2"/>
        <v>|索引_异质物115;1000;1;1</v>
      </c>
    </row>
    <row r="20" s="30" customFormat="1" spans="1:19">
      <c r="A20" s="30">
        <v>100116</v>
      </c>
      <c r="B20" s="40" t="s">
        <v>134</v>
      </c>
      <c r="C20" s="30" t="s">
        <v>135</v>
      </c>
      <c r="D20" s="30">
        <v>8</v>
      </c>
      <c r="F20" s="30">
        <v>116</v>
      </c>
      <c r="G20" s="40" t="s">
        <v>90</v>
      </c>
      <c r="H20" s="30">
        <v>5</v>
      </c>
      <c r="I20" s="30">
        <f t="shared" si="0"/>
        <v>5</v>
      </c>
      <c r="J20" s="32">
        <v>999012</v>
      </c>
      <c r="K20" s="40" t="s">
        <v>136</v>
      </c>
      <c r="L20" s="40" t="s">
        <v>136</v>
      </c>
      <c r="M20" s="40" t="str">
        <f t="shared" si="1"/>
        <v>获得异质物超波频667</v>
      </c>
      <c r="P20" s="30">
        <v>1</v>
      </c>
      <c r="Q20" s="30">
        <v>1</v>
      </c>
      <c r="S20" s="30" t="str">
        <f t="shared" si="2"/>
        <v>|索引_异质物116;1000;1;1</v>
      </c>
    </row>
    <row r="21" s="30" customFormat="1" spans="1:19">
      <c r="A21" s="30">
        <v>100117</v>
      </c>
      <c r="B21" s="40" t="s">
        <v>137</v>
      </c>
      <c r="C21" s="30" t="s">
        <v>138</v>
      </c>
      <c r="D21" s="30">
        <v>8</v>
      </c>
      <c r="F21" s="30">
        <v>117</v>
      </c>
      <c r="G21" s="40" t="s">
        <v>90</v>
      </c>
      <c r="H21" s="30">
        <v>5</v>
      </c>
      <c r="I21" s="30">
        <f t="shared" si="0"/>
        <v>5</v>
      </c>
      <c r="J21" s="32">
        <v>999012</v>
      </c>
      <c r="K21" s="40" t="s">
        <v>139</v>
      </c>
      <c r="L21" s="40" t="s">
        <v>139</v>
      </c>
      <c r="M21" s="40" t="str">
        <f t="shared" si="1"/>
        <v>获得异质物涂鸦爆弹</v>
      </c>
      <c r="P21" s="30">
        <v>1</v>
      </c>
      <c r="Q21" s="30">
        <v>1</v>
      </c>
      <c r="S21" s="30" t="str">
        <f t="shared" si="2"/>
        <v>|索引_异质物117;1000;1;1</v>
      </c>
    </row>
    <row r="22" s="30" customFormat="1" spans="1:19">
      <c r="A22" s="30">
        <v>100118</v>
      </c>
      <c r="B22" s="40" t="s">
        <v>140</v>
      </c>
      <c r="C22" s="30" t="s">
        <v>141</v>
      </c>
      <c r="D22" s="30">
        <v>8</v>
      </c>
      <c r="F22" s="30">
        <v>118</v>
      </c>
      <c r="G22" s="40" t="s">
        <v>90</v>
      </c>
      <c r="H22" s="30">
        <v>3</v>
      </c>
      <c r="I22" s="30">
        <f t="shared" si="0"/>
        <v>3</v>
      </c>
      <c r="J22" s="32">
        <v>999012</v>
      </c>
      <c r="K22" s="40" t="s">
        <v>142</v>
      </c>
      <c r="L22" s="40" t="s">
        <v>142</v>
      </c>
      <c r="M22" s="40" t="str">
        <f t="shared" si="1"/>
        <v>获得异质物向日葵之夜</v>
      </c>
      <c r="P22" s="30">
        <v>1</v>
      </c>
      <c r="Q22" s="30">
        <v>1</v>
      </c>
      <c r="S22" s="30" t="str">
        <f t="shared" si="2"/>
        <v>|索引_异质物118;1000;1;1</v>
      </c>
    </row>
    <row r="23" s="30" customFormat="1" spans="1:19">
      <c r="A23" s="30">
        <v>100119</v>
      </c>
      <c r="B23" s="40" t="s">
        <v>143</v>
      </c>
      <c r="C23" s="30" t="s">
        <v>144</v>
      </c>
      <c r="D23" s="30">
        <v>8</v>
      </c>
      <c r="F23" s="30">
        <v>119</v>
      </c>
      <c r="G23" s="40" t="s">
        <v>90</v>
      </c>
      <c r="H23" s="30">
        <v>4</v>
      </c>
      <c r="I23" s="30">
        <f t="shared" si="0"/>
        <v>4</v>
      </c>
      <c r="J23" s="32">
        <v>999012</v>
      </c>
      <c r="K23" s="40" t="s">
        <v>145</v>
      </c>
      <c r="L23" s="40" t="s">
        <v>145</v>
      </c>
      <c r="M23" s="40" t="str">
        <f t="shared" si="1"/>
        <v>获得异质物早茶少女</v>
      </c>
      <c r="P23" s="30">
        <v>1</v>
      </c>
      <c r="Q23" s="30">
        <v>1</v>
      </c>
      <c r="S23" s="30" t="str">
        <f t="shared" si="2"/>
        <v>|索引_异质物119;1000;1;1</v>
      </c>
    </row>
    <row r="24" s="30" customFormat="1" spans="1:19">
      <c r="A24" s="30">
        <v>100120</v>
      </c>
      <c r="B24" s="40" t="s">
        <v>146</v>
      </c>
      <c r="C24" s="30" t="s">
        <v>147</v>
      </c>
      <c r="D24" s="30">
        <v>8</v>
      </c>
      <c r="F24" s="30">
        <v>120</v>
      </c>
      <c r="G24" s="40" t="s">
        <v>90</v>
      </c>
      <c r="H24" s="30">
        <v>4</v>
      </c>
      <c r="I24" s="30">
        <f t="shared" si="0"/>
        <v>4</v>
      </c>
      <c r="J24" s="32">
        <v>999012</v>
      </c>
      <c r="K24" s="40" t="s">
        <v>148</v>
      </c>
      <c r="L24" s="40" t="s">
        <v>148</v>
      </c>
      <c r="M24" s="40" t="str">
        <f t="shared" si="1"/>
        <v>获得异质物粉红救援</v>
      </c>
      <c r="P24" s="30">
        <v>1</v>
      </c>
      <c r="Q24" s="30">
        <v>1</v>
      </c>
      <c r="S24" s="30" t="str">
        <f t="shared" si="2"/>
        <v>|索引_异质物120;1000;1;1</v>
      </c>
    </row>
    <row r="25" s="36" customFormat="1" spans="1:19">
      <c r="A25" s="36">
        <v>100121</v>
      </c>
      <c r="B25" s="38" t="s">
        <v>149</v>
      </c>
      <c r="C25" s="36" t="s">
        <v>150</v>
      </c>
      <c r="D25" s="36">
        <v>8</v>
      </c>
      <c r="F25" s="36">
        <v>121</v>
      </c>
      <c r="G25" s="38" t="s">
        <v>90</v>
      </c>
      <c r="H25" s="36">
        <v>4</v>
      </c>
      <c r="I25" s="36">
        <f t="shared" si="0"/>
        <v>4</v>
      </c>
      <c r="J25" s="42">
        <v>999012</v>
      </c>
      <c r="K25" s="38" t="s">
        <v>151</v>
      </c>
      <c r="L25" s="38" t="s">
        <v>151</v>
      </c>
      <c r="M25" s="38" t="str">
        <f t="shared" si="1"/>
        <v>获得异质物纯愈因子</v>
      </c>
      <c r="P25" s="36">
        <v>1</v>
      </c>
      <c r="Q25" s="36">
        <v>1</v>
      </c>
      <c r="S25" s="36" t="str">
        <f t="shared" si="2"/>
        <v>|索引_异质物121;1000;1;1</v>
      </c>
    </row>
    <row r="26" spans="1:19">
      <c r="A26">
        <v>100122</v>
      </c>
      <c r="B26" s="45" t="s">
        <v>152</v>
      </c>
      <c r="C26" t="s">
        <v>153</v>
      </c>
      <c r="D26">
        <v>8</v>
      </c>
      <c r="F26">
        <v>122</v>
      </c>
      <c r="G26" s="45" t="s">
        <v>90</v>
      </c>
      <c r="H26">
        <v>4</v>
      </c>
      <c r="I26">
        <f t="shared" si="0"/>
        <v>4</v>
      </c>
      <c r="J26" s="53"/>
      <c r="K26" s="45" t="s">
        <v>91</v>
      </c>
      <c r="L26" s="45" t="s">
        <v>91</v>
      </c>
      <c r="M26" s="45" t="str">
        <f t="shared" si="1"/>
        <v>获得异质物回怒辅助</v>
      </c>
      <c r="P26">
        <v>1</v>
      </c>
      <c r="Q26">
        <v>1</v>
      </c>
      <c r="S26" t="str">
        <f t="shared" si="2"/>
        <v>|索引_异质物122;1000;1;1</v>
      </c>
    </row>
    <row r="27" s="30" customFormat="1" spans="1:19">
      <c r="A27" s="30">
        <v>100123</v>
      </c>
      <c r="B27" s="40" t="s">
        <v>154</v>
      </c>
      <c r="C27" s="30" t="s">
        <v>155</v>
      </c>
      <c r="D27" s="30">
        <v>8</v>
      </c>
      <c r="F27" s="30">
        <v>123</v>
      </c>
      <c r="G27" s="40" t="s">
        <v>90</v>
      </c>
      <c r="H27" s="30">
        <v>4</v>
      </c>
      <c r="I27" s="30">
        <f t="shared" si="0"/>
        <v>4</v>
      </c>
      <c r="J27" s="32">
        <v>999012</v>
      </c>
      <c r="K27" s="40" t="s">
        <v>156</v>
      </c>
      <c r="L27" s="40" t="s">
        <v>156</v>
      </c>
      <c r="M27" s="40" t="str">
        <f t="shared" si="1"/>
        <v>获得异质物致命拥抱</v>
      </c>
      <c r="P27" s="30">
        <v>1</v>
      </c>
      <c r="Q27" s="30">
        <v>1</v>
      </c>
      <c r="S27" s="30" t="str">
        <f t="shared" si="2"/>
        <v>|索引_异质物123;1000;1;1</v>
      </c>
    </row>
    <row r="28" s="30" customFormat="1" spans="1:19">
      <c r="A28" s="30">
        <v>100124</v>
      </c>
      <c r="B28" s="40" t="s">
        <v>157</v>
      </c>
      <c r="C28" s="30" t="s">
        <v>158</v>
      </c>
      <c r="D28" s="30">
        <v>8</v>
      </c>
      <c r="F28" s="30">
        <v>124</v>
      </c>
      <c r="G28" s="40" t="s">
        <v>90</v>
      </c>
      <c r="H28" s="30">
        <v>5</v>
      </c>
      <c r="I28" s="30">
        <f t="shared" si="0"/>
        <v>5</v>
      </c>
      <c r="J28" s="32">
        <v>999012</v>
      </c>
      <c r="K28" s="40" t="s">
        <v>159</v>
      </c>
      <c r="L28" s="40" t="s">
        <v>159</v>
      </c>
      <c r="M28" s="40" t="str">
        <f t="shared" si="1"/>
        <v>获得异质物一善的百面</v>
      </c>
      <c r="P28" s="30">
        <v>1</v>
      </c>
      <c r="Q28" s="30">
        <v>1</v>
      </c>
      <c r="S28" s="30" t="str">
        <f t="shared" si="2"/>
        <v>|索引_异质物124;1000;1;1</v>
      </c>
    </row>
    <row r="29" s="30" customFormat="1" spans="1:19">
      <c r="A29" s="30">
        <v>100125</v>
      </c>
      <c r="B29" s="40" t="s">
        <v>160</v>
      </c>
      <c r="C29" s="30" t="s">
        <v>161</v>
      </c>
      <c r="D29" s="30">
        <v>8</v>
      </c>
      <c r="F29" s="30">
        <v>125</v>
      </c>
      <c r="G29" s="40" t="s">
        <v>90</v>
      </c>
      <c r="H29" s="30">
        <v>3</v>
      </c>
      <c r="I29" s="30">
        <f t="shared" si="0"/>
        <v>3</v>
      </c>
      <c r="J29" s="32">
        <v>999012</v>
      </c>
      <c r="K29" s="40" t="s">
        <v>162</v>
      </c>
      <c r="L29" s="40" t="s">
        <v>162</v>
      </c>
      <c r="M29" s="40" t="str">
        <f t="shared" si="1"/>
        <v>获得异质物雾灯</v>
      </c>
      <c r="P29" s="30">
        <v>1</v>
      </c>
      <c r="Q29" s="30">
        <v>1</v>
      </c>
      <c r="S29" s="30" t="str">
        <f t="shared" si="2"/>
        <v>|索引_异质物125;1000;1;1</v>
      </c>
    </row>
    <row r="30" s="30" customFormat="1" spans="1:19">
      <c r="A30" s="30">
        <v>100126</v>
      </c>
      <c r="B30" s="40" t="s">
        <v>163</v>
      </c>
      <c r="C30" s="30" t="s">
        <v>164</v>
      </c>
      <c r="D30" s="30">
        <v>8</v>
      </c>
      <c r="F30" s="30">
        <v>126</v>
      </c>
      <c r="G30" s="40" t="s">
        <v>90</v>
      </c>
      <c r="H30" s="30">
        <v>5</v>
      </c>
      <c r="I30" s="30">
        <f t="shared" si="0"/>
        <v>5</v>
      </c>
      <c r="J30" s="32">
        <v>999012</v>
      </c>
      <c r="K30" s="40" t="s">
        <v>165</v>
      </c>
      <c r="L30" s="40" t="s">
        <v>165</v>
      </c>
      <c r="M30" s="40" t="str">
        <f t="shared" si="1"/>
        <v>获得异质物镜渊</v>
      </c>
      <c r="P30" s="30">
        <v>1</v>
      </c>
      <c r="Q30" s="30">
        <v>1</v>
      </c>
      <c r="S30" s="30" t="str">
        <f t="shared" si="2"/>
        <v>|索引_异质物126;1000;1;1</v>
      </c>
    </row>
    <row r="31" s="37" customFormat="1" spans="1:19">
      <c r="A31" s="37">
        <v>100127</v>
      </c>
      <c r="B31" s="41" t="s">
        <v>166</v>
      </c>
      <c r="C31" s="37" t="s">
        <v>167</v>
      </c>
      <c r="D31" s="37">
        <v>8</v>
      </c>
      <c r="F31" s="37">
        <v>127</v>
      </c>
      <c r="G31" s="41" t="s">
        <v>90</v>
      </c>
      <c r="H31" s="37">
        <v>4</v>
      </c>
      <c r="I31" s="37">
        <f t="shared" si="0"/>
        <v>4</v>
      </c>
      <c r="J31" s="43"/>
      <c r="K31" s="41" t="s">
        <v>168</v>
      </c>
      <c r="L31" s="41" t="s">
        <v>168</v>
      </c>
      <c r="M31" s="41" t="str">
        <f t="shared" si="1"/>
        <v>获得异质物极速花火</v>
      </c>
      <c r="P31" s="37">
        <v>1</v>
      </c>
      <c r="Q31" s="37">
        <v>1</v>
      </c>
      <c r="S31" s="37" t="str">
        <f t="shared" si="2"/>
        <v>|索引_异质物127;1000;1;1</v>
      </c>
    </row>
    <row r="32" s="30" customFormat="1" spans="1:19">
      <c r="A32" s="30">
        <v>100128</v>
      </c>
      <c r="B32" s="40" t="s">
        <v>169</v>
      </c>
      <c r="C32" s="30" t="s">
        <v>170</v>
      </c>
      <c r="D32" s="30">
        <v>8</v>
      </c>
      <c r="F32" s="30">
        <v>128</v>
      </c>
      <c r="G32" s="40" t="s">
        <v>90</v>
      </c>
      <c r="H32" s="30">
        <v>4</v>
      </c>
      <c r="I32" s="30">
        <f t="shared" si="0"/>
        <v>4</v>
      </c>
      <c r="J32" s="32">
        <v>999012</v>
      </c>
      <c r="K32" s="40" t="s">
        <v>171</v>
      </c>
      <c r="L32" s="40" t="s">
        <v>171</v>
      </c>
      <c r="M32" s="40" t="str">
        <f t="shared" si="1"/>
        <v>获得异质物无用盒子</v>
      </c>
      <c r="P32" s="30">
        <v>1</v>
      </c>
      <c r="Q32" s="30">
        <v>1</v>
      </c>
      <c r="S32" s="30" t="str">
        <f t="shared" si="2"/>
        <v>|索引_异质物128;1000;1;1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Q54"/>
  <sheetViews>
    <sheetView workbookViewId="0">
      <selection activeCell="M11" sqref="M11"/>
    </sheetView>
  </sheetViews>
  <sheetFormatPr defaultColWidth="9" defaultRowHeight="13.5"/>
  <cols>
    <col min="2" max="2" width="29" customWidth="1"/>
    <col min="3" max="3" width="23" customWidth="1"/>
    <col min="4" max="4" width="12.6333333333333" customWidth="1"/>
    <col min="5" max="5" width="8.5" customWidth="1"/>
    <col min="6" max="6" width="11.3833333333333" customWidth="1"/>
    <col min="7" max="7" width="15.1333333333333" customWidth="1"/>
    <col min="8" max="8" width="11.1333333333333" customWidth="1"/>
    <col min="10" max="10" width="7.63333333333333" customWidth="1"/>
    <col min="11" max="12" width="12" customWidth="1"/>
    <col min="13" max="13" width="43.125" customWidth="1"/>
  </cols>
  <sheetData>
    <row r="1" spans="1:17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</row>
    <row r="2" spans="1:17">
      <c r="A2" s="11" t="s">
        <v>17</v>
      </c>
      <c r="B2" s="11" t="s">
        <v>18</v>
      </c>
      <c r="C2" s="11" t="s">
        <v>19</v>
      </c>
      <c r="D2" s="11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1" t="s">
        <v>27</v>
      </c>
      <c r="L2" s="11" t="s">
        <v>28</v>
      </c>
      <c r="M2" s="11" t="s">
        <v>29</v>
      </c>
      <c r="N2" s="11" t="s">
        <v>30</v>
      </c>
      <c r="O2" s="11" t="s">
        <v>31</v>
      </c>
      <c r="P2" s="11" t="s">
        <v>32</v>
      </c>
      <c r="Q2" s="11" t="s">
        <v>33</v>
      </c>
    </row>
    <row r="3" spans="1:17">
      <c r="A3" s="12" t="s">
        <v>34</v>
      </c>
      <c r="B3" s="12" t="s">
        <v>35</v>
      </c>
      <c r="C3" s="12" t="s">
        <v>35</v>
      </c>
      <c r="D3" s="12" t="s">
        <v>34</v>
      </c>
      <c r="E3" s="12" t="s">
        <v>34</v>
      </c>
      <c r="F3" s="12" t="s">
        <v>36</v>
      </c>
      <c r="G3" s="12" t="s">
        <v>35</v>
      </c>
      <c r="H3" s="12" t="s">
        <v>34</v>
      </c>
      <c r="I3" s="12" t="s">
        <v>34</v>
      </c>
      <c r="J3" s="12" t="s">
        <v>37</v>
      </c>
      <c r="K3" s="12" t="s">
        <v>35</v>
      </c>
      <c r="L3" s="12" t="s">
        <v>35</v>
      </c>
      <c r="M3" s="12" t="s">
        <v>35</v>
      </c>
      <c r="N3" s="12" t="s">
        <v>37</v>
      </c>
      <c r="O3" s="12" t="s">
        <v>36</v>
      </c>
      <c r="P3" s="12" t="s">
        <v>34</v>
      </c>
      <c r="Q3" s="12" t="s">
        <v>34</v>
      </c>
    </row>
    <row r="4" spans="1:17">
      <c r="A4" s="13" t="s">
        <v>38</v>
      </c>
      <c r="B4" s="13"/>
      <c r="C4" s="13"/>
      <c r="D4" s="13" t="s">
        <v>39</v>
      </c>
      <c r="E4" s="13"/>
      <c r="F4" s="13"/>
      <c r="G4" s="13"/>
      <c r="H4" s="13" t="s">
        <v>40</v>
      </c>
      <c r="I4" s="13"/>
      <c r="J4" s="13"/>
      <c r="K4" s="13"/>
      <c r="L4" s="13"/>
      <c r="M4" s="13"/>
      <c r="N4" s="13"/>
      <c r="O4" s="13"/>
      <c r="P4" s="13"/>
      <c r="Q4" s="13"/>
    </row>
    <row r="5" ht="40.5" spans="1:17">
      <c r="A5">
        <v>200001</v>
      </c>
      <c r="B5" t="s">
        <v>172</v>
      </c>
      <c r="C5" t="s">
        <v>173</v>
      </c>
      <c r="D5">
        <v>2</v>
      </c>
      <c r="E5">
        <v>200</v>
      </c>
      <c r="F5" s="45">
        <v>100</v>
      </c>
      <c r="G5" t="s">
        <v>174</v>
      </c>
      <c r="H5">
        <v>1</v>
      </c>
      <c r="I5">
        <v>204</v>
      </c>
      <c r="J5" s="53" t="s">
        <v>175</v>
      </c>
      <c r="K5" t="s">
        <v>176</v>
      </c>
      <c r="L5" t="s">
        <v>176</v>
      </c>
      <c r="M5" s="54" t="s">
        <v>177</v>
      </c>
      <c r="P5">
        <v>999999</v>
      </c>
      <c r="Q5">
        <v>999999</v>
      </c>
    </row>
    <row r="6" ht="40.5" spans="1:17">
      <c r="A6">
        <v>200002</v>
      </c>
      <c r="B6" t="s">
        <v>178</v>
      </c>
      <c r="C6" t="s">
        <v>179</v>
      </c>
      <c r="D6">
        <v>2</v>
      </c>
      <c r="E6">
        <v>200</v>
      </c>
      <c r="F6" s="45">
        <v>500</v>
      </c>
      <c r="G6" t="s">
        <v>174</v>
      </c>
      <c r="H6">
        <v>2</v>
      </c>
      <c r="I6">
        <v>205</v>
      </c>
      <c r="J6" s="53" t="s">
        <v>175</v>
      </c>
      <c r="K6" t="s">
        <v>180</v>
      </c>
      <c r="L6" t="s">
        <v>180</v>
      </c>
      <c r="M6" s="54" t="s">
        <v>181</v>
      </c>
      <c r="P6">
        <v>999999</v>
      </c>
      <c r="Q6">
        <v>999999</v>
      </c>
    </row>
    <row r="7" ht="40.5" spans="1:17">
      <c r="A7">
        <v>200003</v>
      </c>
      <c r="B7" t="s">
        <v>182</v>
      </c>
      <c r="C7" t="s">
        <v>183</v>
      </c>
      <c r="D7">
        <v>2</v>
      </c>
      <c r="E7">
        <v>200</v>
      </c>
      <c r="F7" s="45">
        <v>3000</v>
      </c>
      <c r="G7" t="s">
        <v>174</v>
      </c>
      <c r="H7">
        <v>3</v>
      </c>
      <c r="I7">
        <v>206</v>
      </c>
      <c r="J7" s="53" t="s">
        <v>175</v>
      </c>
      <c r="K7" t="s">
        <v>184</v>
      </c>
      <c r="L7" t="s">
        <v>184</v>
      </c>
      <c r="M7" s="54" t="s">
        <v>185</v>
      </c>
      <c r="P7">
        <v>999999</v>
      </c>
      <c r="Q7">
        <v>999999</v>
      </c>
    </row>
    <row r="8" ht="40.5" spans="1:17">
      <c r="A8">
        <v>200004</v>
      </c>
      <c r="B8" t="s">
        <v>186</v>
      </c>
      <c r="C8" t="s">
        <v>187</v>
      </c>
      <c r="D8">
        <v>2</v>
      </c>
      <c r="E8">
        <v>200</v>
      </c>
      <c r="F8" s="45">
        <v>20000</v>
      </c>
      <c r="G8" t="s">
        <v>174</v>
      </c>
      <c r="H8">
        <v>4</v>
      </c>
      <c r="I8">
        <v>207</v>
      </c>
      <c r="J8" s="53" t="s">
        <v>175</v>
      </c>
      <c r="K8" t="s">
        <v>188</v>
      </c>
      <c r="L8" t="s">
        <v>188</v>
      </c>
      <c r="M8" s="54" t="s">
        <v>189</v>
      </c>
      <c r="P8">
        <v>999999</v>
      </c>
      <c r="Q8">
        <v>999999</v>
      </c>
    </row>
    <row r="9" ht="54" spans="1:17">
      <c r="A9">
        <v>200011</v>
      </c>
      <c r="B9" t="s">
        <v>190</v>
      </c>
      <c r="C9" s="46" t="s">
        <v>191</v>
      </c>
      <c r="D9">
        <v>2</v>
      </c>
      <c r="E9">
        <v>202</v>
      </c>
      <c r="F9" s="45">
        <v>10</v>
      </c>
      <c r="G9" t="s">
        <v>192</v>
      </c>
      <c r="H9">
        <v>1</v>
      </c>
      <c r="I9">
        <v>201</v>
      </c>
      <c r="J9" s="53">
        <v>999015</v>
      </c>
      <c r="K9" t="s">
        <v>193</v>
      </c>
      <c r="L9" t="s">
        <v>193</v>
      </c>
      <c r="M9" s="54" t="s">
        <v>194</v>
      </c>
      <c r="P9">
        <v>999999</v>
      </c>
      <c r="Q9">
        <v>999999</v>
      </c>
    </row>
    <row r="10" customFormat="1" ht="54" spans="1:17">
      <c r="A10">
        <v>200012</v>
      </c>
      <c r="B10" t="s">
        <v>195</v>
      </c>
      <c r="C10" s="47" t="s">
        <v>196</v>
      </c>
      <c r="D10">
        <v>2</v>
      </c>
      <c r="E10">
        <v>202</v>
      </c>
      <c r="F10" s="45">
        <v>100</v>
      </c>
      <c r="G10" t="s">
        <v>192</v>
      </c>
      <c r="H10">
        <v>2</v>
      </c>
      <c r="I10">
        <v>202</v>
      </c>
      <c r="J10" s="53">
        <v>999015</v>
      </c>
      <c r="K10" t="s">
        <v>197</v>
      </c>
      <c r="L10" t="s">
        <v>197</v>
      </c>
      <c r="M10" s="54" t="s">
        <v>198</v>
      </c>
      <c r="P10">
        <v>999999</v>
      </c>
      <c r="Q10">
        <v>999999</v>
      </c>
    </row>
    <row r="11" customFormat="1" ht="54" spans="1:17">
      <c r="A11">
        <v>200013</v>
      </c>
      <c r="B11" t="s">
        <v>199</v>
      </c>
      <c r="C11" s="47" t="s">
        <v>200</v>
      </c>
      <c r="D11">
        <v>2</v>
      </c>
      <c r="E11">
        <v>202</v>
      </c>
      <c r="F11" s="45">
        <v>1000</v>
      </c>
      <c r="G11" t="s">
        <v>192</v>
      </c>
      <c r="H11">
        <v>3</v>
      </c>
      <c r="I11">
        <v>203</v>
      </c>
      <c r="J11" s="53">
        <v>999015</v>
      </c>
      <c r="K11" t="s">
        <v>201</v>
      </c>
      <c r="L11" t="s">
        <v>201</v>
      </c>
      <c r="M11" s="54" t="s">
        <v>202</v>
      </c>
      <c r="P11">
        <v>999999</v>
      </c>
      <c r="Q11">
        <v>999999</v>
      </c>
    </row>
    <row r="12" spans="1:17">
      <c r="A12">
        <v>201000</v>
      </c>
      <c r="B12" t="s">
        <v>203</v>
      </c>
      <c r="C12" t="s">
        <v>204</v>
      </c>
      <c r="D12">
        <v>2</v>
      </c>
      <c r="E12">
        <v>201</v>
      </c>
      <c r="G12" t="s">
        <v>205</v>
      </c>
      <c r="H12">
        <v>5</v>
      </c>
      <c r="I12">
        <v>950</v>
      </c>
      <c r="J12" s="53" t="s">
        <v>206</v>
      </c>
      <c r="K12" t="str">
        <f>"item"&amp;A12</f>
        <v>item201000</v>
      </c>
      <c r="L12" t="str">
        <f>K12</f>
        <v>item201000</v>
      </c>
      <c r="M12" t="s">
        <v>207</v>
      </c>
      <c r="P12">
        <v>999999</v>
      </c>
      <c r="Q12">
        <v>999999</v>
      </c>
    </row>
    <row r="13" spans="1:17">
      <c r="A13">
        <v>201001</v>
      </c>
      <c r="B13" t="s">
        <v>208</v>
      </c>
      <c r="C13" t="s">
        <v>209</v>
      </c>
      <c r="D13">
        <v>2</v>
      </c>
      <c r="E13">
        <v>201</v>
      </c>
      <c r="G13" t="s">
        <v>205</v>
      </c>
      <c r="H13">
        <v>5</v>
      </c>
      <c r="I13">
        <v>950</v>
      </c>
      <c r="J13" s="53">
        <v>999002</v>
      </c>
      <c r="K13" t="str">
        <f>"item"&amp;A13</f>
        <v>item201001</v>
      </c>
      <c r="L13" t="str">
        <f>K13</f>
        <v>item201001</v>
      </c>
      <c r="M13" t="s">
        <v>207</v>
      </c>
      <c r="P13">
        <v>999999</v>
      </c>
      <c r="Q13">
        <v>999999</v>
      </c>
    </row>
    <row r="14" spans="1:17">
      <c r="A14">
        <v>210001</v>
      </c>
      <c r="B14" t="s">
        <v>210</v>
      </c>
      <c r="C14" t="s">
        <v>211</v>
      </c>
      <c r="D14">
        <v>2</v>
      </c>
      <c r="E14">
        <v>210</v>
      </c>
      <c r="G14" t="s">
        <v>212</v>
      </c>
      <c r="H14">
        <v>3</v>
      </c>
      <c r="I14">
        <v>800</v>
      </c>
      <c r="J14" s="53">
        <v>999002</v>
      </c>
      <c r="K14" t="s">
        <v>213</v>
      </c>
      <c r="L14" t="s">
        <v>213</v>
      </c>
      <c r="M14" t="s">
        <v>214</v>
      </c>
      <c r="P14">
        <v>999999</v>
      </c>
      <c r="Q14">
        <v>999999</v>
      </c>
    </row>
    <row r="15" spans="1:17">
      <c r="A15">
        <v>220001</v>
      </c>
      <c r="B15" t="s">
        <v>215</v>
      </c>
      <c r="C15" t="s">
        <v>216</v>
      </c>
      <c r="D15">
        <v>2</v>
      </c>
      <c r="E15">
        <v>220</v>
      </c>
      <c r="G15" t="s">
        <v>217</v>
      </c>
      <c r="H15">
        <v>5</v>
      </c>
      <c r="I15">
        <v>700</v>
      </c>
      <c r="J15" s="53">
        <v>999017</v>
      </c>
      <c r="K15" t="s">
        <v>218</v>
      </c>
      <c r="L15" t="s">
        <v>218</v>
      </c>
      <c r="M15" t="s">
        <v>219</v>
      </c>
      <c r="P15">
        <v>999999</v>
      </c>
      <c r="Q15">
        <v>999999</v>
      </c>
    </row>
    <row r="16" spans="1:17">
      <c r="A16">
        <v>290001</v>
      </c>
      <c r="B16" s="45" t="s">
        <v>220</v>
      </c>
      <c r="C16" t="s">
        <v>221</v>
      </c>
      <c r="D16">
        <v>2</v>
      </c>
      <c r="E16">
        <v>290</v>
      </c>
      <c r="F16" s="45">
        <v>10</v>
      </c>
      <c r="G16" t="s">
        <v>64</v>
      </c>
      <c r="H16">
        <v>2</v>
      </c>
      <c r="I16">
        <v>997</v>
      </c>
      <c r="J16" s="53">
        <v>999001</v>
      </c>
      <c r="K16" t="str">
        <f t="shared" ref="K16:K21" si="0">"item"&amp;A16</f>
        <v>item290001</v>
      </c>
      <c r="L16" t="s">
        <v>222</v>
      </c>
      <c r="M16" t="s">
        <v>223</v>
      </c>
      <c r="P16">
        <v>999999</v>
      </c>
      <c r="Q16">
        <v>100</v>
      </c>
    </row>
    <row r="17" spans="1:17">
      <c r="A17">
        <v>290002</v>
      </c>
      <c r="B17" s="45" t="s">
        <v>224</v>
      </c>
      <c r="C17" t="s">
        <v>225</v>
      </c>
      <c r="D17">
        <v>2</v>
      </c>
      <c r="E17">
        <v>290</v>
      </c>
      <c r="F17" s="45">
        <v>50</v>
      </c>
      <c r="G17" t="s">
        <v>64</v>
      </c>
      <c r="H17">
        <v>3</v>
      </c>
      <c r="I17">
        <v>998</v>
      </c>
      <c r="J17" s="53">
        <v>999001</v>
      </c>
      <c r="K17" t="str">
        <f t="shared" si="0"/>
        <v>item290002</v>
      </c>
      <c r="L17" t="s">
        <v>226</v>
      </c>
      <c r="M17" t="s">
        <v>227</v>
      </c>
      <c r="P17">
        <v>999999</v>
      </c>
      <c r="Q17">
        <v>100</v>
      </c>
    </row>
    <row r="18" spans="1:17">
      <c r="A18">
        <v>290003</v>
      </c>
      <c r="B18" s="45" t="s">
        <v>228</v>
      </c>
      <c r="C18" t="s">
        <v>229</v>
      </c>
      <c r="D18">
        <v>2</v>
      </c>
      <c r="E18">
        <v>290</v>
      </c>
      <c r="F18" s="45">
        <v>100</v>
      </c>
      <c r="G18" t="s">
        <v>64</v>
      </c>
      <c r="H18">
        <v>4</v>
      </c>
      <c r="I18">
        <v>999</v>
      </c>
      <c r="J18" s="53">
        <v>999001</v>
      </c>
      <c r="K18" t="str">
        <f t="shared" si="0"/>
        <v>item290003</v>
      </c>
      <c r="L18" t="s">
        <v>230</v>
      </c>
      <c r="M18" t="s">
        <v>231</v>
      </c>
      <c r="P18">
        <v>999999</v>
      </c>
      <c r="Q18">
        <v>100</v>
      </c>
    </row>
    <row r="19" spans="1:17">
      <c r="A19">
        <v>291001</v>
      </c>
      <c r="B19" t="s">
        <v>232</v>
      </c>
      <c r="C19" t="s">
        <v>233</v>
      </c>
      <c r="D19">
        <v>2</v>
      </c>
      <c r="E19">
        <v>291</v>
      </c>
      <c r="F19" s="45" t="s">
        <v>234</v>
      </c>
      <c r="G19" t="s">
        <v>64</v>
      </c>
      <c r="H19">
        <v>3</v>
      </c>
      <c r="I19">
        <v>994</v>
      </c>
      <c r="J19" s="53">
        <v>999001</v>
      </c>
      <c r="K19" t="str">
        <f t="shared" si="0"/>
        <v>item291001</v>
      </c>
      <c r="L19" t="str">
        <f>K19</f>
        <v>item291001</v>
      </c>
      <c r="M19" t="s">
        <v>235</v>
      </c>
      <c r="P19">
        <v>999999</v>
      </c>
      <c r="Q19">
        <v>100</v>
      </c>
    </row>
    <row r="20" spans="1:17">
      <c r="A20">
        <v>291002</v>
      </c>
      <c r="B20" t="s">
        <v>236</v>
      </c>
      <c r="C20" t="s">
        <v>237</v>
      </c>
      <c r="D20">
        <v>2</v>
      </c>
      <c r="E20">
        <v>291</v>
      </c>
      <c r="F20" s="45" t="s">
        <v>238</v>
      </c>
      <c r="G20" t="s">
        <v>64</v>
      </c>
      <c r="H20">
        <v>4</v>
      </c>
      <c r="I20">
        <v>995</v>
      </c>
      <c r="J20" s="53">
        <v>999001</v>
      </c>
      <c r="K20" t="str">
        <f t="shared" si="0"/>
        <v>item291002</v>
      </c>
      <c r="L20" t="str">
        <f>K20</f>
        <v>item291002</v>
      </c>
      <c r="M20" t="s">
        <v>239</v>
      </c>
      <c r="P20">
        <v>999999</v>
      </c>
      <c r="Q20">
        <v>100</v>
      </c>
    </row>
    <row r="21" spans="1:17">
      <c r="A21">
        <v>291003</v>
      </c>
      <c r="B21" t="s">
        <v>240</v>
      </c>
      <c r="C21" t="s">
        <v>241</v>
      </c>
      <c r="D21">
        <v>2</v>
      </c>
      <c r="E21">
        <v>291</v>
      </c>
      <c r="F21" s="45" t="s">
        <v>242</v>
      </c>
      <c r="G21" t="s">
        <v>64</v>
      </c>
      <c r="H21">
        <v>5</v>
      </c>
      <c r="I21">
        <v>996</v>
      </c>
      <c r="J21" s="53">
        <v>999001</v>
      </c>
      <c r="K21" t="str">
        <f t="shared" si="0"/>
        <v>item291003</v>
      </c>
      <c r="L21" t="str">
        <f>K21</f>
        <v>item291003</v>
      </c>
      <c r="M21" t="s">
        <v>243</v>
      </c>
      <c r="P21">
        <v>999999</v>
      </c>
      <c r="Q21">
        <v>100</v>
      </c>
    </row>
    <row r="22" customFormat="1" ht="14.25" spans="1:17">
      <c r="A22">
        <v>292001</v>
      </c>
      <c r="B22" t="s">
        <v>244</v>
      </c>
      <c r="C22" t="s">
        <v>244</v>
      </c>
      <c r="D22">
        <v>2</v>
      </c>
      <c r="E22">
        <v>291</v>
      </c>
      <c r="F22" s="37" t="s">
        <v>245</v>
      </c>
      <c r="G22" t="s">
        <v>244</v>
      </c>
      <c r="H22">
        <v>4</v>
      </c>
      <c r="I22">
        <v>5</v>
      </c>
      <c r="J22" s="53">
        <v>999001</v>
      </c>
      <c r="K22" s="5" t="s">
        <v>246</v>
      </c>
      <c r="L22" s="5" t="s">
        <v>247</v>
      </c>
      <c r="M22" t="s">
        <v>244</v>
      </c>
      <c r="P22">
        <v>999999</v>
      </c>
      <c r="Q22">
        <v>999999</v>
      </c>
    </row>
    <row r="23" ht="54.75" spans="1:17">
      <c r="A23">
        <v>300101</v>
      </c>
      <c r="B23" t="s">
        <v>248</v>
      </c>
      <c r="C23" s="48" t="s">
        <v>249</v>
      </c>
      <c r="D23">
        <v>3</v>
      </c>
      <c r="E23">
        <v>300</v>
      </c>
      <c r="G23" t="s">
        <v>250</v>
      </c>
      <c r="H23">
        <v>2</v>
      </c>
      <c r="I23">
        <v>84</v>
      </c>
      <c r="J23" s="53" t="s">
        <v>251</v>
      </c>
      <c r="K23" t="s">
        <v>252</v>
      </c>
      <c r="L23" t="s">
        <v>252</v>
      </c>
      <c r="M23" s="54" t="s">
        <v>253</v>
      </c>
      <c r="N23" t="s">
        <v>254</v>
      </c>
      <c r="P23">
        <v>999999</v>
      </c>
      <c r="Q23">
        <v>999999</v>
      </c>
    </row>
    <row r="24" ht="54.75" spans="1:17">
      <c r="A24">
        <v>300102</v>
      </c>
      <c r="B24" t="s">
        <v>255</v>
      </c>
      <c r="C24" s="48" t="s">
        <v>256</v>
      </c>
      <c r="D24">
        <v>3</v>
      </c>
      <c r="E24">
        <v>300</v>
      </c>
      <c r="G24" t="s">
        <v>250</v>
      </c>
      <c r="H24">
        <v>2</v>
      </c>
      <c r="I24">
        <v>85</v>
      </c>
      <c r="J24" s="53" t="s">
        <v>257</v>
      </c>
      <c r="K24" t="s">
        <v>258</v>
      </c>
      <c r="L24" t="s">
        <v>258</v>
      </c>
      <c r="M24" s="54" t="s">
        <v>259</v>
      </c>
      <c r="N24" t="s">
        <v>254</v>
      </c>
      <c r="P24">
        <v>999999</v>
      </c>
      <c r="Q24">
        <v>999999</v>
      </c>
    </row>
    <row r="25" ht="54.75" spans="1:17">
      <c r="A25">
        <v>300103</v>
      </c>
      <c r="B25" t="s">
        <v>260</v>
      </c>
      <c r="C25" s="48" t="s">
        <v>261</v>
      </c>
      <c r="D25">
        <v>3</v>
      </c>
      <c r="E25">
        <v>300</v>
      </c>
      <c r="G25" t="s">
        <v>250</v>
      </c>
      <c r="H25">
        <v>2</v>
      </c>
      <c r="I25">
        <v>86</v>
      </c>
      <c r="J25" s="53" t="s">
        <v>262</v>
      </c>
      <c r="K25" t="s">
        <v>263</v>
      </c>
      <c r="L25" t="s">
        <v>263</v>
      </c>
      <c r="M25" s="54" t="s">
        <v>264</v>
      </c>
      <c r="N25" t="s">
        <v>254</v>
      </c>
      <c r="P25">
        <v>999999</v>
      </c>
      <c r="Q25">
        <v>999999</v>
      </c>
    </row>
    <row r="26" s="37" customFormat="1" ht="14.25" spans="1:17">
      <c r="A26" s="37">
        <v>300104</v>
      </c>
      <c r="B26" s="37" t="s">
        <v>265</v>
      </c>
      <c r="C26" s="49" t="s">
        <v>266</v>
      </c>
      <c r="D26">
        <v>2</v>
      </c>
      <c r="E26">
        <v>291</v>
      </c>
      <c r="F26" s="37" t="s">
        <v>267</v>
      </c>
      <c r="G26" t="s">
        <v>64</v>
      </c>
      <c r="H26" s="37">
        <v>2</v>
      </c>
      <c r="I26" s="37">
        <v>990</v>
      </c>
      <c r="J26" s="53">
        <v>999001</v>
      </c>
      <c r="K26" t="str">
        <f t="shared" ref="K26:K32" si="1">"item"&amp;A26</f>
        <v>item300104</v>
      </c>
      <c r="L26" t="str">
        <f t="shared" ref="L26:L32" si="2">K26</f>
        <v>item300104</v>
      </c>
      <c r="M26" s="37" t="s">
        <v>268</v>
      </c>
      <c r="P26" s="37">
        <v>999999</v>
      </c>
      <c r="Q26">
        <v>1000</v>
      </c>
    </row>
    <row r="27" s="37" customFormat="1" ht="14.25" spans="1:17">
      <c r="A27" s="37">
        <v>300105</v>
      </c>
      <c r="B27" s="37" t="s">
        <v>269</v>
      </c>
      <c r="C27" s="49" t="s">
        <v>270</v>
      </c>
      <c r="D27">
        <v>2</v>
      </c>
      <c r="E27">
        <v>292</v>
      </c>
      <c r="F27" s="37" t="s">
        <v>271</v>
      </c>
      <c r="G27" t="s">
        <v>64</v>
      </c>
      <c r="H27" s="37">
        <v>2</v>
      </c>
      <c r="I27" s="37">
        <v>990</v>
      </c>
      <c r="J27" s="53">
        <v>999001</v>
      </c>
      <c r="K27" t="str">
        <f t="shared" si="1"/>
        <v>item300105</v>
      </c>
      <c r="L27" t="str">
        <f t="shared" si="2"/>
        <v>item300105</v>
      </c>
      <c r="M27" s="37" t="s">
        <v>272</v>
      </c>
      <c r="P27" s="37">
        <v>999999</v>
      </c>
      <c r="Q27">
        <v>1000</v>
      </c>
    </row>
    <row r="28" s="37" customFormat="1" ht="54.75" spans="1:17">
      <c r="A28" s="37">
        <v>300201</v>
      </c>
      <c r="B28" s="37" t="s">
        <v>273</v>
      </c>
      <c r="C28" s="50" t="s">
        <v>274</v>
      </c>
      <c r="D28" s="37">
        <v>3</v>
      </c>
      <c r="E28" s="37">
        <v>300</v>
      </c>
      <c r="G28" t="s">
        <v>250</v>
      </c>
      <c r="H28" s="37">
        <v>3</v>
      </c>
      <c r="I28" s="37">
        <v>88</v>
      </c>
      <c r="J28" s="43" t="s">
        <v>275</v>
      </c>
      <c r="K28" s="37" t="s">
        <v>276</v>
      </c>
      <c r="L28" s="37" t="s">
        <v>276</v>
      </c>
      <c r="M28" s="54" t="s">
        <v>253</v>
      </c>
      <c r="N28" s="37" t="s">
        <v>277</v>
      </c>
      <c r="P28" s="37">
        <v>999999</v>
      </c>
      <c r="Q28" s="37">
        <v>999999</v>
      </c>
    </row>
    <row r="29" s="37" customFormat="1" ht="54.75" spans="1:17">
      <c r="A29" s="37">
        <v>300202</v>
      </c>
      <c r="B29" s="37" t="s">
        <v>278</v>
      </c>
      <c r="C29" s="50" t="s">
        <v>279</v>
      </c>
      <c r="D29" s="37">
        <v>3</v>
      </c>
      <c r="E29" s="37">
        <v>300</v>
      </c>
      <c r="G29" t="s">
        <v>250</v>
      </c>
      <c r="H29" s="37">
        <v>3</v>
      </c>
      <c r="I29" s="37">
        <v>89</v>
      </c>
      <c r="J29" s="43" t="s">
        <v>280</v>
      </c>
      <c r="K29" s="37" t="s">
        <v>281</v>
      </c>
      <c r="L29" s="37" t="s">
        <v>281</v>
      </c>
      <c r="M29" s="54" t="s">
        <v>259</v>
      </c>
      <c r="N29" s="37" t="s">
        <v>277</v>
      </c>
      <c r="P29" s="37">
        <v>999999</v>
      </c>
      <c r="Q29" s="37">
        <v>999999</v>
      </c>
    </row>
    <row r="30" s="37" customFormat="1" ht="54.75" spans="1:17">
      <c r="A30" s="37">
        <v>300203</v>
      </c>
      <c r="B30" s="37" t="s">
        <v>282</v>
      </c>
      <c r="C30" s="50" t="s">
        <v>283</v>
      </c>
      <c r="D30" s="37">
        <v>3</v>
      </c>
      <c r="E30" s="37">
        <v>300</v>
      </c>
      <c r="G30" t="s">
        <v>250</v>
      </c>
      <c r="H30" s="37">
        <v>3</v>
      </c>
      <c r="I30" s="37">
        <v>90</v>
      </c>
      <c r="J30" s="43" t="s">
        <v>284</v>
      </c>
      <c r="K30" s="37" t="s">
        <v>285</v>
      </c>
      <c r="L30" s="37" t="s">
        <v>285</v>
      </c>
      <c r="M30" s="54" t="s">
        <v>264</v>
      </c>
      <c r="N30" s="37" t="s">
        <v>277</v>
      </c>
      <c r="P30" s="37">
        <v>999999</v>
      </c>
      <c r="Q30" s="37">
        <v>999999</v>
      </c>
    </row>
    <row r="31" s="37" customFormat="1" ht="14.25" spans="1:17">
      <c r="A31" s="37">
        <v>300204</v>
      </c>
      <c r="B31" s="37" t="s">
        <v>286</v>
      </c>
      <c r="C31" s="49" t="s">
        <v>287</v>
      </c>
      <c r="D31">
        <v>2</v>
      </c>
      <c r="E31">
        <v>291</v>
      </c>
      <c r="F31" s="37" t="s">
        <v>288</v>
      </c>
      <c r="G31" t="s">
        <v>64</v>
      </c>
      <c r="H31" s="37">
        <v>3</v>
      </c>
      <c r="I31" s="37">
        <v>991</v>
      </c>
      <c r="J31" s="53">
        <v>999001</v>
      </c>
      <c r="K31" t="str">
        <f t="shared" si="1"/>
        <v>item300204</v>
      </c>
      <c r="L31" t="str">
        <f t="shared" si="2"/>
        <v>item300204</v>
      </c>
      <c r="M31" s="37" t="s">
        <v>289</v>
      </c>
      <c r="P31" s="37">
        <v>999999</v>
      </c>
      <c r="Q31">
        <v>1000</v>
      </c>
    </row>
    <row r="32" s="37" customFormat="1" ht="14.25" spans="1:17">
      <c r="A32" s="37">
        <v>300205</v>
      </c>
      <c r="B32" s="37" t="s">
        <v>290</v>
      </c>
      <c r="C32" s="49" t="s">
        <v>291</v>
      </c>
      <c r="D32">
        <v>2</v>
      </c>
      <c r="E32">
        <v>292</v>
      </c>
      <c r="F32" s="37" t="s">
        <v>292</v>
      </c>
      <c r="G32" t="s">
        <v>64</v>
      </c>
      <c r="H32" s="37">
        <v>3</v>
      </c>
      <c r="I32" s="37">
        <v>991</v>
      </c>
      <c r="J32" s="53">
        <v>999001</v>
      </c>
      <c r="K32" t="str">
        <f t="shared" si="1"/>
        <v>item300205</v>
      </c>
      <c r="L32" t="str">
        <f t="shared" si="2"/>
        <v>item300205</v>
      </c>
      <c r="M32" s="37" t="s">
        <v>293</v>
      </c>
      <c r="P32" s="37">
        <v>999999</v>
      </c>
      <c r="Q32">
        <v>1000</v>
      </c>
    </row>
    <row r="33" s="37" customFormat="1" ht="54.75" spans="1:17">
      <c r="A33" s="37">
        <v>300301</v>
      </c>
      <c r="B33" s="37" t="s">
        <v>294</v>
      </c>
      <c r="C33" s="50" t="s">
        <v>295</v>
      </c>
      <c r="D33" s="37">
        <v>3</v>
      </c>
      <c r="E33" s="37">
        <v>300</v>
      </c>
      <c r="G33" t="s">
        <v>250</v>
      </c>
      <c r="H33" s="37">
        <v>4</v>
      </c>
      <c r="I33" s="37">
        <v>92</v>
      </c>
      <c r="J33" s="53">
        <v>999001</v>
      </c>
      <c r="K33" s="37" t="s">
        <v>296</v>
      </c>
      <c r="L33" s="37" t="s">
        <v>296</v>
      </c>
      <c r="M33" s="54" t="s">
        <v>253</v>
      </c>
      <c r="N33" s="37" t="s">
        <v>297</v>
      </c>
      <c r="P33" s="37">
        <v>999999</v>
      </c>
      <c r="Q33" s="37">
        <v>999999</v>
      </c>
    </row>
    <row r="34" s="37" customFormat="1" ht="54.75" spans="1:17">
      <c r="A34" s="37">
        <v>300302</v>
      </c>
      <c r="B34" s="37" t="s">
        <v>298</v>
      </c>
      <c r="C34" s="50" t="s">
        <v>299</v>
      </c>
      <c r="D34" s="37">
        <v>3</v>
      </c>
      <c r="E34" s="37">
        <v>300</v>
      </c>
      <c r="G34" t="s">
        <v>250</v>
      </c>
      <c r="H34" s="37">
        <v>4</v>
      </c>
      <c r="I34" s="37">
        <v>93</v>
      </c>
      <c r="J34" s="53">
        <v>999001</v>
      </c>
      <c r="K34" s="37" t="s">
        <v>300</v>
      </c>
      <c r="L34" s="37" t="s">
        <v>300</v>
      </c>
      <c r="M34" s="54" t="s">
        <v>259</v>
      </c>
      <c r="N34" s="37" t="s">
        <v>297</v>
      </c>
      <c r="P34" s="37">
        <v>999999</v>
      </c>
      <c r="Q34" s="37">
        <v>999999</v>
      </c>
    </row>
    <row r="35" s="37" customFormat="1" ht="54.75" spans="1:17">
      <c r="A35" s="37">
        <v>300303</v>
      </c>
      <c r="B35" s="37" t="s">
        <v>301</v>
      </c>
      <c r="C35" s="50" t="s">
        <v>302</v>
      </c>
      <c r="D35" s="37">
        <v>3</v>
      </c>
      <c r="E35" s="37">
        <v>300</v>
      </c>
      <c r="G35" t="s">
        <v>250</v>
      </c>
      <c r="H35" s="37">
        <v>4</v>
      </c>
      <c r="I35" s="37">
        <v>94</v>
      </c>
      <c r="J35" s="53">
        <v>999001</v>
      </c>
      <c r="K35" s="37" t="s">
        <v>303</v>
      </c>
      <c r="L35" s="37" t="s">
        <v>303</v>
      </c>
      <c r="M35" s="54" t="s">
        <v>264</v>
      </c>
      <c r="N35" s="37" t="s">
        <v>297</v>
      </c>
      <c r="P35" s="37">
        <v>999999</v>
      </c>
      <c r="Q35" s="37">
        <v>999999</v>
      </c>
    </row>
    <row r="36" s="37" customFormat="1" ht="14.25" spans="1:17">
      <c r="A36" s="37">
        <v>300304</v>
      </c>
      <c r="B36" s="37" t="s">
        <v>304</v>
      </c>
      <c r="C36" s="49" t="s">
        <v>305</v>
      </c>
      <c r="D36">
        <v>2</v>
      </c>
      <c r="E36">
        <v>291</v>
      </c>
      <c r="F36" s="37" t="s">
        <v>306</v>
      </c>
      <c r="G36" t="s">
        <v>64</v>
      </c>
      <c r="H36" s="37">
        <v>4</v>
      </c>
      <c r="I36" s="37">
        <v>992</v>
      </c>
      <c r="J36" s="53">
        <v>999001</v>
      </c>
      <c r="K36" t="str">
        <f t="shared" ref="K36:K42" si="3">"item"&amp;A36</f>
        <v>item300304</v>
      </c>
      <c r="L36" t="str">
        <f t="shared" ref="L36:L42" si="4">K36</f>
        <v>item300304</v>
      </c>
      <c r="M36" s="37" t="s">
        <v>307</v>
      </c>
      <c r="P36" s="37">
        <v>999999</v>
      </c>
      <c r="Q36">
        <v>1000</v>
      </c>
    </row>
    <row r="37" s="37" customFormat="1" ht="14.25" spans="1:17">
      <c r="A37" s="37">
        <v>300305</v>
      </c>
      <c r="B37" s="37" t="s">
        <v>308</v>
      </c>
      <c r="C37" s="49" t="s">
        <v>309</v>
      </c>
      <c r="D37">
        <v>2</v>
      </c>
      <c r="E37">
        <v>292</v>
      </c>
      <c r="F37" s="37" t="s">
        <v>310</v>
      </c>
      <c r="G37" t="s">
        <v>64</v>
      </c>
      <c r="H37" s="37">
        <v>4</v>
      </c>
      <c r="I37" s="37">
        <v>992</v>
      </c>
      <c r="J37" s="53">
        <v>999001</v>
      </c>
      <c r="K37" t="str">
        <f t="shared" si="3"/>
        <v>item300305</v>
      </c>
      <c r="L37" t="str">
        <f t="shared" si="4"/>
        <v>item300305</v>
      </c>
      <c r="M37" s="37" t="s">
        <v>311</v>
      </c>
      <c r="P37" s="37">
        <v>999999</v>
      </c>
      <c r="Q37">
        <v>1000</v>
      </c>
    </row>
    <row r="38" s="37" customFormat="1" ht="54.75" spans="1:17">
      <c r="A38" s="37">
        <v>300401</v>
      </c>
      <c r="B38" s="37" t="s">
        <v>312</v>
      </c>
      <c r="C38" s="50" t="s">
        <v>313</v>
      </c>
      <c r="D38" s="37">
        <v>3</v>
      </c>
      <c r="E38" s="37">
        <v>300</v>
      </c>
      <c r="G38" t="s">
        <v>250</v>
      </c>
      <c r="H38" s="37">
        <v>5</v>
      </c>
      <c r="I38" s="37">
        <v>96</v>
      </c>
      <c r="J38" s="53">
        <v>999001</v>
      </c>
      <c r="K38" s="37" t="s">
        <v>314</v>
      </c>
      <c r="L38" s="37" t="s">
        <v>314</v>
      </c>
      <c r="M38" s="54" t="s">
        <v>253</v>
      </c>
      <c r="N38" s="37" t="s">
        <v>315</v>
      </c>
      <c r="P38" s="37">
        <v>999999</v>
      </c>
      <c r="Q38" s="37">
        <v>999999</v>
      </c>
    </row>
    <row r="39" s="37" customFormat="1" ht="54.75" spans="1:17">
      <c r="A39" s="37">
        <v>300402</v>
      </c>
      <c r="B39" s="37" t="s">
        <v>316</v>
      </c>
      <c r="C39" s="50" t="s">
        <v>317</v>
      </c>
      <c r="D39" s="37">
        <v>3</v>
      </c>
      <c r="E39" s="37">
        <v>300</v>
      </c>
      <c r="G39" t="s">
        <v>250</v>
      </c>
      <c r="H39" s="37">
        <v>5</v>
      </c>
      <c r="I39" s="37">
        <v>97</v>
      </c>
      <c r="J39" s="53">
        <v>999001</v>
      </c>
      <c r="K39" s="37" t="s">
        <v>318</v>
      </c>
      <c r="L39" s="37" t="s">
        <v>318</v>
      </c>
      <c r="M39" s="54" t="s">
        <v>259</v>
      </c>
      <c r="N39" s="37" t="s">
        <v>315</v>
      </c>
      <c r="P39" s="37">
        <v>999999</v>
      </c>
      <c r="Q39" s="37">
        <v>999999</v>
      </c>
    </row>
    <row r="40" s="37" customFormat="1" ht="54.75" spans="1:17">
      <c r="A40" s="37">
        <v>300403</v>
      </c>
      <c r="B40" s="37" t="s">
        <v>319</v>
      </c>
      <c r="C40" s="50" t="s">
        <v>320</v>
      </c>
      <c r="D40" s="37">
        <v>3</v>
      </c>
      <c r="E40" s="37">
        <v>300</v>
      </c>
      <c r="G40" t="s">
        <v>250</v>
      </c>
      <c r="H40" s="37">
        <v>5</v>
      </c>
      <c r="I40" s="37">
        <v>98</v>
      </c>
      <c r="J40" s="53">
        <v>999001</v>
      </c>
      <c r="K40" s="37" t="s">
        <v>321</v>
      </c>
      <c r="L40" s="37" t="s">
        <v>321</v>
      </c>
      <c r="M40" s="54" t="s">
        <v>264</v>
      </c>
      <c r="N40" s="37" t="s">
        <v>315</v>
      </c>
      <c r="P40" s="37">
        <v>999999</v>
      </c>
      <c r="Q40" s="37">
        <v>999999</v>
      </c>
    </row>
    <row r="41" s="37" customFormat="1" ht="14.25" spans="1:17">
      <c r="A41" s="37">
        <v>300404</v>
      </c>
      <c r="B41" s="37" t="s">
        <v>322</v>
      </c>
      <c r="C41" s="49" t="s">
        <v>323</v>
      </c>
      <c r="D41">
        <v>2</v>
      </c>
      <c r="E41">
        <v>291</v>
      </c>
      <c r="F41" s="37" t="s">
        <v>324</v>
      </c>
      <c r="G41" t="s">
        <v>64</v>
      </c>
      <c r="H41" s="37">
        <v>5</v>
      </c>
      <c r="I41" s="37">
        <v>993</v>
      </c>
      <c r="J41" s="53">
        <v>999001</v>
      </c>
      <c r="K41" t="str">
        <f t="shared" si="3"/>
        <v>item300404</v>
      </c>
      <c r="L41" t="str">
        <f t="shared" si="4"/>
        <v>item300404</v>
      </c>
      <c r="M41" s="37" t="s">
        <v>325</v>
      </c>
      <c r="P41" s="37">
        <v>999999</v>
      </c>
      <c r="Q41">
        <v>1000</v>
      </c>
    </row>
    <row r="42" s="37" customFormat="1" ht="14.25" spans="1:17">
      <c r="A42" s="37">
        <v>300405</v>
      </c>
      <c r="B42" s="37" t="s">
        <v>326</v>
      </c>
      <c r="C42" s="49" t="s">
        <v>327</v>
      </c>
      <c r="D42">
        <v>2</v>
      </c>
      <c r="E42">
        <v>292</v>
      </c>
      <c r="F42" s="37" t="s">
        <v>328</v>
      </c>
      <c r="G42" t="s">
        <v>64</v>
      </c>
      <c r="H42" s="37">
        <v>5</v>
      </c>
      <c r="I42" s="37">
        <v>993</v>
      </c>
      <c r="J42" s="53">
        <v>999001</v>
      </c>
      <c r="K42" t="str">
        <f t="shared" si="3"/>
        <v>item300405</v>
      </c>
      <c r="L42" t="str">
        <f t="shared" si="4"/>
        <v>item300405</v>
      </c>
      <c r="M42" s="37" t="s">
        <v>329</v>
      </c>
      <c r="P42" s="37">
        <v>999999</v>
      </c>
      <c r="Q42">
        <v>1000</v>
      </c>
    </row>
    <row r="43" s="44" customFormat="1" ht="14.25" spans="1:17">
      <c r="A43" s="44">
        <v>400001</v>
      </c>
      <c r="B43" s="51" t="s">
        <v>330</v>
      </c>
      <c r="C43" s="52" t="s">
        <v>331</v>
      </c>
      <c r="D43" s="44">
        <v>4</v>
      </c>
      <c r="E43" s="44">
        <v>400</v>
      </c>
      <c r="F43" s="51">
        <v>50</v>
      </c>
      <c r="G43" s="44" t="s">
        <v>332</v>
      </c>
      <c r="H43" s="44">
        <v>3</v>
      </c>
      <c r="I43" s="44">
        <v>1</v>
      </c>
      <c r="J43" s="55">
        <v>999002</v>
      </c>
      <c r="K43" s="44" t="s">
        <v>333</v>
      </c>
      <c r="L43" s="44" t="s">
        <v>333</v>
      </c>
      <c r="M43" s="44" t="s">
        <v>334</v>
      </c>
      <c r="P43" s="44">
        <v>999999</v>
      </c>
      <c r="Q43" s="44">
        <v>999999</v>
      </c>
    </row>
    <row r="44" s="44" customFormat="1" ht="14.25" spans="1:17">
      <c r="A44" s="44">
        <v>400002</v>
      </c>
      <c r="B44" s="51" t="s">
        <v>335</v>
      </c>
      <c r="C44" s="52" t="s">
        <v>336</v>
      </c>
      <c r="D44" s="44">
        <v>4</v>
      </c>
      <c r="E44" s="44">
        <v>400</v>
      </c>
      <c r="F44" s="51">
        <v>50</v>
      </c>
      <c r="G44" s="44" t="s">
        <v>332</v>
      </c>
      <c r="H44" s="44">
        <v>3</v>
      </c>
      <c r="I44" s="44">
        <v>1</v>
      </c>
      <c r="J44" s="55">
        <v>999002</v>
      </c>
      <c r="K44" s="44" t="s">
        <v>337</v>
      </c>
      <c r="L44" s="44" t="s">
        <v>337</v>
      </c>
      <c r="M44" s="44" t="s">
        <v>334</v>
      </c>
      <c r="P44" s="44">
        <v>999999</v>
      </c>
      <c r="Q44" s="44">
        <v>999999</v>
      </c>
    </row>
    <row r="45" s="44" customFormat="1" ht="14.25" spans="1:17">
      <c r="A45" s="44">
        <v>400003</v>
      </c>
      <c r="B45" s="51" t="s">
        <v>338</v>
      </c>
      <c r="C45" s="52" t="s">
        <v>339</v>
      </c>
      <c r="D45" s="44">
        <v>4</v>
      </c>
      <c r="E45" s="44">
        <v>400</v>
      </c>
      <c r="F45" s="51">
        <v>50</v>
      </c>
      <c r="G45" s="44" t="s">
        <v>332</v>
      </c>
      <c r="H45" s="44">
        <v>3</v>
      </c>
      <c r="I45" s="44">
        <v>1</v>
      </c>
      <c r="J45" s="55">
        <v>999002</v>
      </c>
      <c r="K45" s="44" t="s">
        <v>222</v>
      </c>
      <c r="L45" s="44" t="s">
        <v>222</v>
      </c>
      <c r="M45" s="44" t="s">
        <v>334</v>
      </c>
      <c r="P45" s="44">
        <v>999999</v>
      </c>
      <c r="Q45" s="44">
        <v>999999</v>
      </c>
    </row>
    <row r="46" s="44" customFormat="1" ht="14.25" spans="1:17">
      <c r="A46" s="44">
        <v>400111</v>
      </c>
      <c r="B46" s="44" t="s">
        <v>340</v>
      </c>
      <c r="C46" s="52" t="s">
        <v>341</v>
      </c>
      <c r="D46" s="44">
        <v>4</v>
      </c>
      <c r="E46" s="44">
        <v>400</v>
      </c>
      <c r="F46" s="51">
        <v>50</v>
      </c>
      <c r="G46" s="44" t="s">
        <v>332</v>
      </c>
      <c r="H46" s="44">
        <v>4</v>
      </c>
      <c r="I46" s="44">
        <v>1</v>
      </c>
      <c r="J46" s="55">
        <v>999002</v>
      </c>
      <c r="K46" s="44" t="s">
        <v>222</v>
      </c>
      <c r="L46" s="44" t="s">
        <v>222</v>
      </c>
      <c r="M46" s="44" t="s">
        <v>334</v>
      </c>
      <c r="P46" s="44">
        <v>999999</v>
      </c>
      <c r="Q46" s="44">
        <v>999999</v>
      </c>
    </row>
    <row r="47" s="44" customFormat="1" ht="14.25" spans="1:17">
      <c r="A47" s="44">
        <v>400112</v>
      </c>
      <c r="B47" s="44" t="s">
        <v>342</v>
      </c>
      <c r="C47" s="52" t="s">
        <v>343</v>
      </c>
      <c r="D47" s="44">
        <v>4</v>
      </c>
      <c r="E47" s="44">
        <v>400</v>
      </c>
      <c r="F47" s="51">
        <v>50</v>
      </c>
      <c r="G47" s="44" t="s">
        <v>332</v>
      </c>
      <c r="H47" s="44">
        <v>4</v>
      </c>
      <c r="I47" s="44">
        <v>1</v>
      </c>
      <c r="J47" s="55">
        <v>999002</v>
      </c>
      <c r="K47" s="44" t="s">
        <v>226</v>
      </c>
      <c r="L47" s="44" t="s">
        <v>226</v>
      </c>
      <c r="M47" s="44" t="s">
        <v>334</v>
      </c>
      <c r="P47" s="44">
        <v>999999</v>
      </c>
      <c r="Q47" s="44">
        <v>999999</v>
      </c>
    </row>
    <row r="48" s="44" customFormat="1" ht="14.25" spans="1:17">
      <c r="A48" s="44">
        <v>400113</v>
      </c>
      <c r="B48" s="44" t="s">
        <v>344</v>
      </c>
      <c r="C48" s="52" t="s">
        <v>345</v>
      </c>
      <c r="D48" s="44">
        <v>4</v>
      </c>
      <c r="E48" s="44">
        <v>400</v>
      </c>
      <c r="F48" s="51">
        <v>50</v>
      </c>
      <c r="G48" s="44" t="s">
        <v>332</v>
      </c>
      <c r="H48" s="44">
        <v>4</v>
      </c>
      <c r="I48" s="44">
        <v>1</v>
      </c>
      <c r="J48" s="55">
        <v>999002</v>
      </c>
      <c r="K48" s="44" t="s">
        <v>230</v>
      </c>
      <c r="L48" s="44" t="s">
        <v>230</v>
      </c>
      <c r="M48" s="44" t="s">
        <v>334</v>
      </c>
      <c r="P48" s="44">
        <v>999999</v>
      </c>
      <c r="Q48" s="44">
        <v>999999</v>
      </c>
    </row>
    <row r="49" s="44" customFormat="1" ht="14.25" spans="1:17">
      <c r="A49" s="44">
        <v>400121</v>
      </c>
      <c r="B49" s="44" t="s">
        <v>346</v>
      </c>
      <c r="C49" s="52" t="s">
        <v>347</v>
      </c>
      <c r="D49" s="44">
        <v>4</v>
      </c>
      <c r="E49" s="44">
        <v>400</v>
      </c>
      <c r="F49" s="51">
        <v>50</v>
      </c>
      <c r="G49" s="44" t="s">
        <v>332</v>
      </c>
      <c r="H49" s="44">
        <v>4</v>
      </c>
      <c r="I49" s="44">
        <v>1</v>
      </c>
      <c r="J49" s="55">
        <v>999002</v>
      </c>
      <c r="K49" s="44" t="s">
        <v>337</v>
      </c>
      <c r="L49" s="44" t="s">
        <v>337</v>
      </c>
      <c r="M49" s="44" t="s">
        <v>334</v>
      </c>
      <c r="P49" s="44">
        <v>999999</v>
      </c>
      <c r="Q49" s="44">
        <v>999999</v>
      </c>
    </row>
    <row r="50" s="44" customFormat="1" ht="14.25" spans="1:17">
      <c r="A50" s="44">
        <v>400122</v>
      </c>
      <c r="B50" s="44" t="s">
        <v>348</v>
      </c>
      <c r="C50" s="52" t="s">
        <v>349</v>
      </c>
      <c r="D50" s="44">
        <v>4</v>
      </c>
      <c r="E50" s="44">
        <v>400</v>
      </c>
      <c r="F50" s="51">
        <v>50</v>
      </c>
      <c r="G50" s="44" t="s">
        <v>332</v>
      </c>
      <c r="H50" s="44">
        <v>4</v>
      </c>
      <c r="I50" s="44">
        <v>1</v>
      </c>
      <c r="J50" s="55">
        <v>999002</v>
      </c>
      <c r="K50" s="44" t="s">
        <v>222</v>
      </c>
      <c r="L50" s="44" t="s">
        <v>222</v>
      </c>
      <c r="M50" s="44" t="s">
        <v>334</v>
      </c>
      <c r="P50" s="44">
        <v>999999</v>
      </c>
      <c r="Q50" s="44">
        <v>999999</v>
      </c>
    </row>
    <row r="51" s="44" customFormat="1" ht="14.25" spans="1:17">
      <c r="A51" s="44">
        <v>400123</v>
      </c>
      <c r="B51" s="44" t="s">
        <v>350</v>
      </c>
      <c r="C51" s="52" t="s">
        <v>351</v>
      </c>
      <c r="D51" s="44">
        <v>4</v>
      </c>
      <c r="E51" s="44">
        <v>400</v>
      </c>
      <c r="F51" s="51">
        <v>50</v>
      </c>
      <c r="G51" s="44" t="s">
        <v>332</v>
      </c>
      <c r="H51" s="44">
        <v>4</v>
      </c>
      <c r="I51" s="44">
        <v>1</v>
      </c>
      <c r="J51" s="55">
        <v>999002</v>
      </c>
      <c r="K51" s="44" t="s">
        <v>226</v>
      </c>
      <c r="L51" s="44" t="s">
        <v>226</v>
      </c>
      <c r="M51" s="44" t="s">
        <v>334</v>
      </c>
      <c r="P51" s="44">
        <v>999999</v>
      </c>
      <c r="Q51" s="44">
        <v>999999</v>
      </c>
    </row>
    <row r="52" s="44" customFormat="1" ht="14.25" spans="1:17">
      <c r="A52" s="44">
        <v>400131</v>
      </c>
      <c r="B52" s="44" t="s">
        <v>352</v>
      </c>
      <c r="C52" s="52" t="s">
        <v>353</v>
      </c>
      <c r="D52" s="44">
        <v>4</v>
      </c>
      <c r="E52" s="44">
        <v>400</v>
      </c>
      <c r="F52" s="51">
        <v>50</v>
      </c>
      <c r="G52" s="44" t="s">
        <v>332</v>
      </c>
      <c r="H52" s="44">
        <v>5</v>
      </c>
      <c r="I52" s="44">
        <v>1</v>
      </c>
      <c r="J52" s="55">
        <v>999002</v>
      </c>
      <c r="K52" s="44" t="s">
        <v>230</v>
      </c>
      <c r="L52" s="44" t="s">
        <v>230</v>
      </c>
      <c r="M52" s="44" t="s">
        <v>334</v>
      </c>
      <c r="P52" s="44">
        <v>999999</v>
      </c>
      <c r="Q52" s="44">
        <v>999999</v>
      </c>
    </row>
    <row r="53" s="44" customFormat="1" ht="14.25" spans="1:17">
      <c r="A53" s="44">
        <v>400132</v>
      </c>
      <c r="B53" s="44" t="s">
        <v>354</v>
      </c>
      <c r="C53" s="52" t="s">
        <v>355</v>
      </c>
      <c r="D53" s="44">
        <v>4</v>
      </c>
      <c r="E53" s="44">
        <v>400</v>
      </c>
      <c r="F53" s="51">
        <v>50</v>
      </c>
      <c r="G53" s="44" t="s">
        <v>332</v>
      </c>
      <c r="H53" s="44">
        <v>4</v>
      </c>
      <c r="I53" s="44">
        <v>1</v>
      </c>
      <c r="J53" s="55">
        <v>999002</v>
      </c>
      <c r="K53" s="44" t="s">
        <v>226</v>
      </c>
      <c r="L53" s="44" t="s">
        <v>226</v>
      </c>
      <c r="M53" s="44" t="s">
        <v>334</v>
      </c>
      <c r="P53" s="44">
        <v>999999</v>
      </c>
      <c r="Q53" s="44">
        <v>999999</v>
      </c>
    </row>
    <row r="54" s="44" customFormat="1" ht="14.25" spans="1:17">
      <c r="A54" s="44">
        <v>400133</v>
      </c>
      <c r="B54" s="44" t="s">
        <v>356</v>
      </c>
      <c r="C54" s="52" t="s">
        <v>357</v>
      </c>
      <c r="D54" s="44">
        <v>4</v>
      </c>
      <c r="E54" s="44">
        <v>400</v>
      </c>
      <c r="F54" s="51">
        <v>50</v>
      </c>
      <c r="G54" s="44" t="s">
        <v>332</v>
      </c>
      <c r="H54" s="44">
        <v>4</v>
      </c>
      <c r="I54" s="44">
        <v>1</v>
      </c>
      <c r="J54" s="55">
        <v>999002</v>
      </c>
      <c r="K54" s="44" t="s">
        <v>230</v>
      </c>
      <c r="L54" s="44" t="s">
        <v>230</v>
      </c>
      <c r="M54" s="44" t="s">
        <v>334</v>
      </c>
      <c r="P54" s="44">
        <v>999999</v>
      </c>
      <c r="Q54" s="44">
        <v>999999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S33"/>
  <sheetViews>
    <sheetView topLeftCell="D1" workbookViewId="0">
      <selection activeCell="M20" sqref="M20"/>
    </sheetView>
  </sheetViews>
  <sheetFormatPr defaultColWidth="9" defaultRowHeight="13.5"/>
  <cols>
    <col min="2" max="2" width="16.125" customWidth="1"/>
    <col min="3" max="3" width="24.6333333333333" customWidth="1"/>
    <col min="6" max="6" width="17.25" customWidth="1"/>
    <col min="7" max="7" width="14" customWidth="1"/>
  </cols>
  <sheetData>
    <row r="1" spans="1:17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</row>
    <row r="2" spans="1:17">
      <c r="A2" s="11" t="s">
        <v>17</v>
      </c>
      <c r="B2" s="11" t="s">
        <v>18</v>
      </c>
      <c r="C2" s="11" t="s">
        <v>19</v>
      </c>
      <c r="D2" s="11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1" t="s">
        <v>27</v>
      </c>
      <c r="L2" s="11" t="s">
        <v>28</v>
      </c>
      <c r="M2" s="11" t="s">
        <v>29</v>
      </c>
      <c r="N2" s="11" t="s">
        <v>30</v>
      </c>
      <c r="O2" s="11" t="s">
        <v>31</v>
      </c>
      <c r="P2" s="11" t="s">
        <v>32</v>
      </c>
      <c r="Q2" s="11" t="s">
        <v>33</v>
      </c>
    </row>
    <row r="3" spans="1:17">
      <c r="A3" s="12" t="s">
        <v>34</v>
      </c>
      <c r="B3" s="12" t="s">
        <v>35</v>
      </c>
      <c r="C3" s="12" t="s">
        <v>35</v>
      </c>
      <c r="D3" s="12" t="s">
        <v>34</v>
      </c>
      <c r="E3" s="12" t="s">
        <v>34</v>
      </c>
      <c r="F3" s="12" t="s">
        <v>36</v>
      </c>
      <c r="G3" s="12" t="s">
        <v>35</v>
      </c>
      <c r="H3" s="12" t="s">
        <v>34</v>
      </c>
      <c r="I3" s="12" t="s">
        <v>34</v>
      </c>
      <c r="J3" s="12" t="s">
        <v>37</v>
      </c>
      <c r="K3" s="12" t="s">
        <v>35</v>
      </c>
      <c r="L3" s="12" t="s">
        <v>35</v>
      </c>
      <c r="M3" s="12" t="s">
        <v>35</v>
      </c>
      <c r="N3" s="12" t="s">
        <v>37</v>
      </c>
      <c r="O3" s="12" t="s">
        <v>36</v>
      </c>
      <c r="P3" s="12" t="s">
        <v>34</v>
      </c>
      <c r="Q3" s="12" t="s">
        <v>34</v>
      </c>
    </row>
    <row r="4" customFormat="1" spans="1:17">
      <c r="A4" s="13" t="s">
        <v>38</v>
      </c>
      <c r="B4" s="13"/>
      <c r="C4" s="13"/>
      <c r="D4" s="13" t="s">
        <v>39</v>
      </c>
      <c r="E4" s="13"/>
      <c r="F4" s="13"/>
      <c r="G4" s="13"/>
      <c r="H4" s="13" t="s">
        <v>40</v>
      </c>
      <c r="I4" s="13"/>
      <c r="J4" s="13"/>
      <c r="K4" s="13"/>
      <c r="L4" s="13"/>
      <c r="M4" s="13"/>
      <c r="N4" s="13"/>
      <c r="O4" s="13"/>
      <c r="P4" s="13"/>
      <c r="Q4" s="13"/>
    </row>
    <row r="5" s="36" customFormat="1" spans="1:19">
      <c r="A5" s="36">
        <v>500000</v>
      </c>
      <c r="B5" s="36" t="s">
        <v>358</v>
      </c>
      <c r="C5" s="36" t="s">
        <v>359</v>
      </c>
      <c r="D5" s="36">
        <v>5</v>
      </c>
      <c r="E5" s="36">
        <v>500</v>
      </c>
      <c r="G5" s="36" t="s">
        <v>360</v>
      </c>
      <c r="H5" s="36">
        <v>5</v>
      </c>
      <c r="I5" s="36">
        <v>11</v>
      </c>
      <c r="J5" s="42" t="s">
        <v>361</v>
      </c>
      <c r="K5" s="38" t="s">
        <v>362</v>
      </c>
      <c r="L5" s="38" t="s">
        <v>362</v>
      </c>
      <c r="M5" s="36" t="s">
        <v>363</v>
      </c>
      <c r="P5" s="36">
        <v>999999</v>
      </c>
      <c r="Q5" s="36">
        <v>999999</v>
      </c>
      <c r="S5" s="36" t="str">
        <f t="shared" ref="S5:S33" si="0">"|"&amp;B5&amp;";1000;300;300"</f>
        <v>|索引_异质物微粒;1000;300;300</v>
      </c>
    </row>
    <row r="6" s="36" customFormat="1" spans="1:19">
      <c r="A6" s="36">
        <v>500101</v>
      </c>
      <c r="B6" s="36" t="s">
        <v>364</v>
      </c>
      <c r="C6" s="38" t="str">
        <f>'Item(unit)|异质物'!C5&amp;"源粒"</f>
        <v>电桩少女源粒</v>
      </c>
      <c r="D6" s="36">
        <v>5</v>
      </c>
      <c r="E6" s="36">
        <v>501</v>
      </c>
      <c r="G6" s="38" t="s">
        <v>360</v>
      </c>
      <c r="H6" s="36">
        <v>3</v>
      </c>
      <c r="I6" s="36">
        <f>H6+5</f>
        <v>8</v>
      </c>
      <c r="J6" s="42" t="s">
        <v>361</v>
      </c>
      <c r="K6" s="38" t="s">
        <v>365</v>
      </c>
      <c r="L6" s="38" t="s">
        <v>365</v>
      </c>
      <c r="M6" s="36" t="str">
        <f>"获得重复的"&amp;'Item(unit)|异质物'!C5&amp;"时自动分解成对应的源粒，可与"&amp;'Item(unit)|异质物'!C5&amp;"异质物本体融合，使其获得提升，并使天赋技进化"</f>
        <v>获得重复的电桩少女时自动分解成对应的源粒，可与电桩少女异质物本体融合，使其获得提升，并使天赋技进化</v>
      </c>
      <c r="P6" s="36">
        <v>999999</v>
      </c>
      <c r="Q6" s="36">
        <v>999999</v>
      </c>
      <c r="S6" s="36" t="str">
        <f t="shared" si="0"/>
        <v>|索引_101粒子;1000;300;300</v>
      </c>
    </row>
    <row r="7" s="36" customFormat="1" spans="1:19">
      <c r="A7" s="36">
        <v>500102</v>
      </c>
      <c r="B7" s="36" t="s">
        <v>366</v>
      </c>
      <c r="C7" s="38" t="str">
        <f>'Item(unit)|异质物'!C6&amp;"源粒"</f>
        <v>爆热音符源粒</v>
      </c>
      <c r="D7" s="36">
        <v>5</v>
      </c>
      <c r="E7" s="36">
        <v>501</v>
      </c>
      <c r="G7" s="36" t="s">
        <v>360</v>
      </c>
      <c r="H7" s="36">
        <v>4</v>
      </c>
      <c r="I7" s="36">
        <f t="shared" ref="I7:I33" si="1">H7+5</f>
        <v>9</v>
      </c>
      <c r="J7" s="42" t="s">
        <v>361</v>
      </c>
      <c r="K7" s="38" t="s">
        <v>367</v>
      </c>
      <c r="L7" s="38" t="s">
        <v>367</v>
      </c>
      <c r="M7" s="36" t="str">
        <f>"获得重复的"&amp;'Item(unit)|异质物'!C6&amp;"时自动分解成对应的源粒，可与"&amp;'Item(unit)|异质物'!C6&amp;"异质物本体融合，使其获得提升，并使天赋技进化"</f>
        <v>获得重复的爆热音符时自动分解成对应的源粒，可与爆热音符异质物本体融合，使其获得提升，并使天赋技进化</v>
      </c>
      <c r="P7" s="36">
        <v>999999</v>
      </c>
      <c r="Q7" s="36">
        <v>999999</v>
      </c>
      <c r="S7" s="36" t="str">
        <f t="shared" si="0"/>
        <v>|索引_102粒子;1000;300;300</v>
      </c>
    </row>
    <row r="8" s="36" customFormat="1" spans="1:19">
      <c r="A8" s="36">
        <v>500103</v>
      </c>
      <c r="B8" s="36" t="s">
        <v>368</v>
      </c>
      <c r="C8" s="39" t="str">
        <f>'Item(unit)|异质物'!C7&amp;"源粒"</f>
        <v>织线偶童源粒</v>
      </c>
      <c r="D8" s="36">
        <v>5</v>
      </c>
      <c r="E8" s="36">
        <v>501</v>
      </c>
      <c r="G8" s="36" t="s">
        <v>360</v>
      </c>
      <c r="H8" s="36">
        <v>3</v>
      </c>
      <c r="I8" s="36">
        <f t="shared" si="1"/>
        <v>8</v>
      </c>
      <c r="J8" s="42" t="s">
        <v>361</v>
      </c>
      <c r="K8" s="38" t="s">
        <v>369</v>
      </c>
      <c r="L8" s="38" t="s">
        <v>369</v>
      </c>
      <c r="M8" s="36" t="str">
        <f>"获得重复的"&amp;'Item(unit)|异质物'!C7&amp;"时自动分解成对应的源粒，可与"&amp;'Item(unit)|异质物'!C7&amp;"异质物本体融合，使其获得提升，并使天赋技进化"</f>
        <v>获得重复的织线偶童时自动分解成对应的源粒，可与织线偶童异质物本体融合，使其获得提升，并使天赋技进化</v>
      </c>
      <c r="P8" s="36">
        <v>999999</v>
      </c>
      <c r="Q8" s="36">
        <v>999999</v>
      </c>
      <c r="S8" s="36" t="str">
        <f t="shared" si="0"/>
        <v>|索引_103粒子;1000;300;300</v>
      </c>
    </row>
    <row r="9" s="36" customFormat="1" spans="1:19">
      <c r="A9" s="36">
        <v>500104</v>
      </c>
      <c r="B9" s="36" t="s">
        <v>370</v>
      </c>
      <c r="C9" s="38" t="str">
        <f>'Item(unit)|异质物'!C8&amp;"源粒"</f>
        <v>使命必达源粒</v>
      </c>
      <c r="D9" s="36">
        <v>5</v>
      </c>
      <c r="E9" s="36">
        <v>501</v>
      </c>
      <c r="G9" s="36" t="s">
        <v>360</v>
      </c>
      <c r="H9" s="36">
        <v>5</v>
      </c>
      <c r="I9" s="36">
        <f t="shared" si="1"/>
        <v>10</v>
      </c>
      <c r="J9" s="42" t="s">
        <v>361</v>
      </c>
      <c r="K9" s="38" t="s">
        <v>371</v>
      </c>
      <c r="L9" s="38" t="s">
        <v>371</v>
      </c>
      <c r="M9" s="36" t="str">
        <f>"获得重复的"&amp;'Item(unit)|异质物'!C8&amp;"时自动分解成对应的源粒，可与"&amp;'Item(unit)|异质物'!C8&amp;"异质物本体融合，使其获得提升，并使天赋技进化"</f>
        <v>获得重复的使命必达时自动分解成对应的源粒，可与使命必达异质物本体融合，使其获得提升，并使天赋技进化</v>
      </c>
      <c r="P9" s="36">
        <v>999999</v>
      </c>
      <c r="Q9" s="36">
        <v>999999</v>
      </c>
      <c r="S9" s="36" t="str">
        <f t="shared" si="0"/>
        <v>|索引_104粒子;1000;300;300</v>
      </c>
    </row>
    <row r="10" s="36" customFormat="1" spans="1:19">
      <c r="A10" s="36">
        <v>500105</v>
      </c>
      <c r="B10" s="36" t="s">
        <v>372</v>
      </c>
      <c r="C10" s="38" t="str">
        <f>'Item(unit)|异质物'!C9&amp;"源粒"</f>
        <v>禁止通行源粒</v>
      </c>
      <c r="D10" s="36">
        <v>5</v>
      </c>
      <c r="E10" s="36">
        <v>501</v>
      </c>
      <c r="G10" s="36" t="s">
        <v>360</v>
      </c>
      <c r="H10" s="36">
        <v>4</v>
      </c>
      <c r="I10" s="36">
        <f t="shared" si="1"/>
        <v>9</v>
      </c>
      <c r="J10" s="42" t="s">
        <v>361</v>
      </c>
      <c r="K10" s="36" t="s">
        <v>373</v>
      </c>
      <c r="L10" s="36" t="s">
        <v>373</v>
      </c>
      <c r="M10" s="36" t="str">
        <f>"获得重复的"&amp;'Item(unit)|异质物'!C9&amp;"时自动分解成对应的源粒，可与"&amp;'Item(unit)|异质物'!C9&amp;"异质物本体融合，使其获得提升，并使天赋技进化"</f>
        <v>获得重复的禁止通行时自动分解成对应的源粒，可与禁止通行异质物本体融合，使其获得提升，并使天赋技进化</v>
      </c>
      <c r="P10" s="36">
        <v>999999</v>
      </c>
      <c r="Q10" s="36">
        <v>999999</v>
      </c>
      <c r="S10" s="36" t="str">
        <f t="shared" si="0"/>
        <v>|索引_105粒子;1000;300;300</v>
      </c>
    </row>
    <row r="11" s="36" customFormat="1" spans="1:19">
      <c r="A11" s="36">
        <v>500106</v>
      </c>
      <c r="B11" s="36" t="s">
        <v>374</v>
      </c>
      <c r="C11" s="38" t="str">
        <f>'Item(unit)|异质物'!C10&amp;"源粒"</f>
        <v>莉尔塔Ⅲ型源粒</v>
      </c>
      <c r="D11" s="36">
        <v>5</v>
      </c>
      <c r="E11" s="36">
        <v>501</v>
      </c>
      <c r="G11" s="36" t="s">
        <v>360</v>
      </c>
      <c r="H11" s="36">
        <v>5</v>
      </c>
      <c r="I11" s="36">
        <f t="shared" si="1"/>
        <v>10</v>
      </c>
      <c r="J11" s="42" t="s">
        <v>361</v>
      </c>
      <c r="K11" s="38" t="s">
        <v>375</v>
      </c>
      <c r="L11" s="38" t="s">
        <v>375</v>
      </c>
      <c r="M11" s="36" t="str">
        <f>"获得重复的"&amp;'Item(unit)|异质物'!C10&amp;"时自动分解成对应的源粒，可与"&amp;'Item(unit)|异质物'!C10&amp;"异质物本体融合，使其获得提升，并使天赋技进化"</f>
        <v>获得重复的莉尔塔Ⅲ型时自动分解成对应的源粒，可与莉尔塔Ⅲ型异质物本体融合，使其获得提升，并使天赋技进化</v>
      </c>
      <c r="P11" s="36">
        <v>999999</v>
      </c>
      <c r="Q11" s="36">
        <v>999999</v>
      </c>
      <c r="S11" s="36" t="str">
        <f t="shared" si="0"/>
        <v>|索引_106粒子;1000;300;300</v>
      </c>
    </row>
    <row r="12" s="30" customFormat="1" spans="1:19">
      <c r="A12" s="30">
        <v>500107</v>
      </c>
      <c r="B12" s="30" t="s">
        <v>376</v>
      </c>
      <c r="C12" s="40" t="str">
        <f>'Item(unit)|异质物'!C11&amp;"源粒"</f>
        <v>迷醉金钞源粒</v>
      </c>
      <c r="D12" s="30">
        <v>5</v>
      </c>
      <c r="E12" s="30">
        <v>501</v>
      </c>
      <c r="G12" s="30" t="s">
        <v>360</v>
      </c>
      <c r="H12" s="30">
        <v>4</v>
      </c>
      <c r="I12" s="30">
        <f t="shared" si="1"/>
        <v>9</v>
      </c>
      <c r="J12" s="32" t="s">
        <v>361</v>
      </c>
      <c r="K12" s="40" t="s">
        <v>377</v>
      </c>
      <c r="L12" s="40" t="s">
        <v>377</v>
      </c>
      <c r="M12" s="30" t="str">
        <f>"获得重复的"&amp;'Item(unit)|异质物'!C11&amp;"时自动分解成对应的源粒，可与"&amp;'Item(unit)|异质物'!C11&amp;"异质物本体融合，使其获得提升，并使天赋技进化"</f>
        <v>获得重复的迷醉金钞时自动分解成对应的源粒，可与迷醉金钞异质物本体融合，使其获得提升，并使天赋技进化</v>
      </c>
      <c r="P12" s="30">
        <v>999999</v>
      </c>
      <c r="Q12" s="30">
        <v>999999</v>
      </c>
      <c r="S12" s="30" t="str">
        <f t="shared" si="0"/>
        <v>|索引_107粒子;1000;300;300</v>
      </c>
    </row>
    <row r="13" s="30" customFormat="1" spans="1:19">
      <c r="A13" s="30">
        <v>500108</v>
      </c>
      <c r="B13" s="30" t="s">
        <v>378</v>
      </c>
      <c r="C13" s="30" t="str">
        <f>'Item(unit)|异质物'!C12&amp;"源粒"</f>
        <v>爱的拍立得源粒</v>
      </c>
      <c r="D13" s="30">
        <v>5</v>
      </c>
      <c r="E13" s="30">
        <v>501</v>
      </c>
      <c r="G13" s="30" t="s">
        <v>360</v>
      </c>
      <c r="H13" s="30">
        <v>3</v>
      </c>
      <c r="I13" s="30">
        <f t="shared" si="1"/>
        <v>8</v>
      </c>
      <c r="J13" s="32" t="s">
        <v>361</v>
      </c>
      <c r="K13" s="40" t="s">
        <v>379</v>
      </c>
      <c r="L13" s="40" t="s">
        <v>379</v>
      </c>
      <c r="M13" s="30" t="str">
        <f>"获得重复的"&amp;'Item(unit)|异质物'!C12&amp;"时自动分解成对应的源粒，可与"&amp;'Item(unit)|异质物'!C12&amp;"异质物本体融合，使其获得提升，并使天赋技进化"</f>
        <v>获得重复的爱的拍立得时自动分解成对应的源粒，可与爱的拍立得异质物本体融合，使其获得提升，并使天赋技进化</v>
      </c>
      <c r="P13" s="30">
        <v>999999</v>
      </c>
      <c r="Q13" s="30">
        <v>999999</v>
      </c>
      <c r="S13" s="30" t="str">
        <f t="shared" si="0"/>
        <v>|索引_108粒子;1000;300;300</v>
      </c>
    </row>
    <row r="14" s="30" customFormat="1" spans="1:19">
      <c r="A14" s="30">
        <v>500109</v>
      </c>
      <c r="B14" s="30" t="s">
        <v>380</v>
      </c>
      <c r="C14" s="30" t="str">
        <f>'Item(unit)|异质物'!C13&amp;"源粒"</f>
        <v>归终挽歌源粒</v>
      </c>
      <c r="D14" s="30">
        <v>5</v>
      </c>
      <c r="E14" s="30">
        <v>501</v>
      </c>
      <c r="G14" s="30" t="s">
        <v>360</v>
      </c>
      <c r="H14" s="30">
        <v>5</v>
      </c>
      <c r="I14" s="30">
        <f t="shared" si="1"/>
        <v>10</v>
      </c>
      <c r="J14" s="32" t="s">
        <v>361</v>
      </c>
      <c r="K14" s="30" t="s">
        <v>381</v>
      </c>
      <c r="L14" s="30" t="s">
        <v>381</v>
      </c>
      <c r="M14" s="30" t="str">
        <f>"获得重复的"&amp;'Item(unit)|异质物'!C13&amp;"时自动分解成对应的源粒，可与"&amp;'Item(unit)|异质物'!C13&amp;"异质物本体融合，使其获得提升，并使天赋技进化"</f>
        <v>获得重复的归终挽歌时自动分解成对应的源粒，可与归终挽歌异质物本体融合，使其获得提升，并使天赋技进化</v>
      </c>
      <c r="P14" s="30">
        <v>999999</v>
      </c>
      <c r="Q14" s="30">
        <v>999999</v>
      </c>
      <c r="S14" s="30" t="str">
        <f t="shared" si="0"/>
        <v>|索引_109粒子;1000;300;300</v>
      </c>
    </row>
    <row r="15" s="30" customFormat="1" spans="1:19">
      <c r="A15" s="30">
        <v>500110</v>
      </c>
      <c r="B15" s="30" t="s">
        <v>382</v>
      </c>
      <c r="C15" s="30" t="str">
        <f>'Item(unit)|异质物'!C14&amp;"源粒"</f>
        <v>迷幻映像源粒</v>
      </c>
      <c r="D15" s="30">
        <v>5</v>
      </c>
      <c r="E15" s="30">
        <v>501</v>
      </c>
      <c r="G15" s="30" t="s">
        <v>360</v>
      </c>
      <c r="H15" s="30">
        <v>4</v>
      </c>
      <c r="I15" s="30">
        <f t="shared" si="1"/>
        <v>9</v>
      </c>
      <c r="J15" s="32" t="s">
        <v>361</v>
      </c>
      <c r="K15" s="30" t="s">
        <v>383</v>
      </c>
      <c r="L15" s="30" t="s">
        <v>383</v>
      </c>
      <c r="M15" s="30" t="str">
        <f>"获得重复的"&amp;'Item(unit)|异质物'!C14&amp;"时自动分解成对应的源粒，可与"&amp;'Item(unit)|异质物'!C14&amp;"异质物本体融合，使其获得提升，并使天赋技进化"</f>
        <v>获得重复的迷幻映像时自动分解成对应的源粒，可与迷幻映像异质物本体融合，使其获得提升，并使天赋技进化</v>
      </c>
      <c r="P15" s="30">
        <v>999999</v>
      </c>
      <c r="Q15" s="30">
        <v>999999</v>
      </c>
      <c r="S15" s="30" t="str">
        <f t="shared" si="0"/>
        <v>|索引_110粒子;1000;300;300</v>
      </c>
    </row>
    <row r="16" s="30" customFormat="1" spans="1:19">
      <c r="A16" s="30">
        <v>500111</v>
      </c>
      <c r="B16" s="30" t="s">
        <v>384</v>
      </c>
      <c r="C16" s="30" t="str">
        <f>'Item(unit)|异质物'!C15&amp;"源粒"</f>
        <v>小僵尸源粒</v>
      </c>
      <c r="D16" s="30">
        <v>5</v>
      </c>
      <c r="E16" s="30">
        <v>501</v>
      </c>
      <c r="G16" s="30" t="s">
        <v>360</v>
      </c>
      <c r="H16" s="30">
        <v>5</v>
      </c>
      <c r="I16" s="30">
        <f t="shared" si="1"/>
        <v>10</v>
      </c>
      <c r="J16" s="32" t="s">
        <v>361</v>
      </c>
      <c r="K16" s="30" t="s">
        <v>385</v>
      </c>
      <c r="L16" s="30" t="s">
        <v>385</v>
      </c>
      <c r="M16" s="30" t="str">
        <f>"获得重复的"&amp;'Item(unit)|异质物'!C15&amp;"时自动分解成对应的源粒，可与"&amp;'Item(unit)|异质物'!C15&amp;"异质物本体融合，使其获得提升，并使天赋技进化"</f>
        <v>获得重复的小僵尸时自动分解成对应的源粒，可与小僵尸异质物本体融合，使其获得提升，并使天赋技进化</v>
      </c>
      <c r="P16" s="30">
        <v>999999</v>
      </c>
      <c r="Q16" s="30">
        <v>999999</v>
      </c>
      <c r="S16" s="30" t="str">
        <f t="shared" si="0"/>
        <v>|索引_111粒子;1000;300;300</v>
      </c>
    </row>
    <row r="17" s="30" customFormat="1" spans="1:19">
      <c r="A17" s="30">
        <v>500112</v>
      </c>
      <c r="B17" s="30" t="s">
        <v>386</v>
      </c>
      <c r="C17" s="40" t="str">
        <f>'Item(unit)|异质物'!C16&amp;"源粒"</f>
        <v>气球猎人源粒</v>
      </c>
      <c r="D17" s="30">
        <v>5</v>
      </c>
      <c r="E17" s="30">
        <v>501</v>
      </c>
      <c r="G17" s="30" t="s">
        <v>360</v>
      </c>
      <c r="H17" s="30">
        <v>4</v>
      </c>
      <c r="I17" s="30">
        <f t="shared" si="1"/>
        <v>9</v>
      </c>
      <c r="J17" s="32" t="s">
        <v>361</v>
      </c>
      <c r="K17" s="40" t="s">
        <v>387</v>
      </c>
      <c r="L17" s="40" t="s">
        <v>387</v>
      </c>
      <c r="M17" s="30" t="str">
        <f>"获得重复的"&amp;'Item(unit)|异质物'!C16&amp;"时自动分解成对应的源粒，可与"&amp;'Item(unit)|异质物'!C16&amp;"异质物本体融合，使其获得提升，并使天赋技进化"</f>
        <v>获得重复的气球猎人时自动分解成对应的源粒，可与气球猎人异质物本体融合，使其获得提升，并使天赋技进化</v>
      </c>
      <c r="P17" s="30">
        <v>999999</v>
      </c>
      <c r="Q17" s="30">
        <v>999999</v>
      </c>
      <c r="S17" s="30" t="str">
        <f t="shared" si="0"/>
        <v>|索引_112粒子;1000;300;300</v>
      </c>
    </row>
    <row r="18" s="30" customFormat="1" spans="1:19">
      <c r="A18" s="30">
        <v>500113</v>
      </c>
      <c r="B18" s="30" t="s">
        <v>388</v>
      </c>
      <c r="C18" s="30" t="str">
        <f>'Item(unit)|异质物'!C17&amp;"源粒"</f>
        <v>碎雨源粒</v>
      </c>
      <c r="D18" s="30">
        <v>5</v>
      </c>
      <c r="E18" s="30">
        <v>501</v>
      </c>
      <c r="G18" s="30" t="s">
        <v>360</v>
      </c>
      <c r="H18" s="30">
        <v>3</v>
      </c>
      <c r="I18" s="30">
        <f t="shared" si="1"/>
        <v>8</v>
      </c>
      <c r="J18" s="32" t="s">
        <v>361</v>
      </c>
      <c r="K18" s="40" t="s">
        <v>389</v>
      </c>
      <c r="L18" s="40" t="s">
        <v>389</v>
      </c>
      <c r="M18" s="30" t="str">
        <f>"获得重复的"&amp;'Item(unit)|异质物'!C17&amp;"时自动分解成对应的源粒，可与"&amp;'Item(unit)|异质物'!C17&amp;"异质物本体融合，使其获得提升，并使天赋技进化"</f>
        <v>获得重复的碎雨时自动分解成对应的源粒，可与碎雨异质物本体融合，使其获得提升，并使天赋技进化</v>
      </c>
      <c r="P18" s="30">
        <v>999999</v>
      </c>
      <c r="Q18" s="30">
        <v>999999</v>
      </c>
      <c r="S18" s="30" t="str">
        <f t="shared" si="0"/>
        <v>|索引_113粒子;1000;300;300</v>
      </c>
    </row>
    <row r="19" s="30" customFormat="1" spans="1:19">
      <c r="A19" s="30">
        <v>500114</v>
      </c>
      <c r="B19" s="30" t="s">
        <v>390</v>
      </c>
      <c r="C19" s="40" t="str">
        <f>'Item(unit)|异质物'!C18&amp;"源粒"</f>
        <v>剧中人源粒</v>
      </c>
      <c r="D19" s="30">
        <v>5</v>
      </c>
      <c r="E19" s="30">
        <v>501</v>
      </c>
      <c r="G19" s="30" t="s">
        <v>360</v>
      </c>
      <c r="H19" s="30">
        <v>5</v>
      </c>
      <c r="I19" s="30">
        <f t="shared" si="1"/>
        <v>10</v>
      </c>
      <c r="J19" s="32" t="s">
        <v>361</v>
      </c>
      <c r="K19" s="40" t="s">
        <v>391</v>
      </c>
      <c r="L19" s="40" t="s">
        <v>391</v>
      </c>
      <c r="M19" s="30" t="str">
        <f>"获得重复的"&amp;'Item(unit)|异质物'!C18&amp;"时自动分解成对应的源粒，可与"&amp;'Item(unit)|异质物'!C18&amp;"异质物本体融合，使其获得提升，并使天赋技进化"</f>
        <v>获得重复的剧中人时自动分解成对应的源粒，可与剧中人异质物本体融合，使其获得提升，并使天赋技进化</v>
      </c>
      <c r="P19" s="30">
        <v>999999</v>
      </c>
      <c r="Q19" s="30">
        <v>999999</v>
      </c>
      <c r="S19" s="30" t="str">
        <f t="shared" si="0"/>
        <v>|索引_114粒子;1000;300;300</v>
      </c>
    </row>
    <row r="20" s="30" customFormat="1" spans="1:19">
      <c r="A20" s="30">
        <v>500115</v>
      </c>
      <c r="B20" s="30" t="s">
        <v>392</v>
      </c>
      <c r="C20" s="30" t="str">
        <f>'Item(unit)|异质物'!C19&amp;"源粒"</f>
        <v>猩红侵入源粒</v>
      </c>
      <c r="D20" s="30">
        <v>5</v>
      </c>
      <c r="E20" s="30">
        <v>501</v>
      </c>
      <c r="G20" s="30" t="s">
        <v>360</v>
      </c>
      <c r="H20" s="30">
        <v>4</v>
      </c>
      <c r="I20" s="30">
        <f t="shared" si="1"/>
        <v>9</v>
      </c>
      <c r="J20" s="32" t="s">
        <v>361</v>
      </c>
      <c r="K20" s="40" t="s">
        <v>393</v>
      </c>
      <c r="L20" s="40" t="s">
        <v>393</v>
      </c>
      <c r="M20" s="30" t="str">
        <f>"获得重复的"&amp;'Item(unit)|异质物'!C19&amp;"时自动分解成对应的源粒，可与"&amp;'Item(unit)|异质物'!C19&amp;"异质物本体融合，使其获得提升，并使天赋技进化"</f>
        <v>获得重复的猩红侵入时自动分解成对应的源粒，可与猩红侵入异质物本体融合，使其获得提升，并使天赋技进化</v>
      </c>
      <c r="P20" s="30">
        <v>999999</v>
      </c>
      <c r="Q20" s="30">
        <v>999999</v>
      </c>
      <c r="S20" s="30" t="str">
        <f t="shared" si="0"/>
        <v>|索引_115粒子;1000;300;300</v>
      </c>
    </row>
    <row r="21" s="30" customFormat="1" spans="1:19">
      <c r="A21" s="30">
        <v>500116</v>
      </c>
      <c r="B21" s="30" t="s">
        <v>394</v>
      </c>
      <c r="C21" s="30" t="str">
        <f>'Item(unit)|异质物'!C20&amp;"源粒"</f>
        <v>超波频667源粒</v>
      </c>
      <c r="D21" s="30">
        <v>5</v>
      </c>
      <c r="E21" s="30">
        <v>501</v>
      </c>
      <c r="G21" s="30" t="s">
        <v>360</v>
      </c>
      <c r="H21" s="30">
        <v>5</v>
      </c>
      <c r="I21" s="30">
        <f t="shared" si="1"/>
        <v>10</v>
      </c>
      <c r="J21" s="32" t="s">
        <v>361</v>
      </c>
      <c r="K21" s="40" t="s">
        <v>395</v>
      </c>
      <c r="L21" s="40" t="s">
        <v>395</v>
      </c>
      <c r="M21" s="30" t="str">
        <f>"获得重复的"&amp;'Item(unit)|异质物'!C20&amp;"时自动分解成对应的源粒，可与"&amp;'Item(unit)|异质物'!C20&amp;"异质物本体融合，使其获得提升，并使天赋技进化"</f>
        <v>获得重复的超波频667时自动分解成对应的源粒，可与超波频667异质物本体融合，使其获得提升，并使天赋技进化</v>
      </c>
      <c r="P21" s="30">
        <v>999999</v>
      </c>
      <c r="Q21" s="30">
        <v>999999</v>
      </c>
      <c r="S21" s="30" t="str">
        <f t="shared" si="0"/>
        <v>|索引_116粒子;1000;300;300</v>
      </c>
    </row>
    <row r="22" s="30" customFormat="1" spans="1:19">
      <c r="A22" s="30">
        <v>500117</v>
      </c>
      <c r="B22" s="30" t="s">
        <v>396</v>
      </c>
      <c r="C22" s="40" t="str">
        <f>'Item(unit)|异质物'!C21&amp;"源粒"</f>
        <v>涂鸦爆弹源粒</v>
      </c>
      <c r="D22" s="30">
        <v>5</v>
      </c>
      <c r="E22" s="30">
        <v>501</v>
      </c>
      <c r="G22" s="30" t="s">
        <v>360</v>
      </c>
      <c r="H22" s="30">
        <v>5</v>
      </c>
      <c r="I22" s="30">
        <f t="shared" si="1"/>
        <v>10</v>
      </c>
      <c r="J22" s="32" t="s">
        <v>361</v>
      </c>
      <c r="K22" s="40" t="s">
        <v>397</v>
      </c>
      <c r="L22" s="40" t="s">
        <v>397</v>
      </c>
      <c r="M22" s="30" t="str">
        <f>"获得重复的"&amp;'Item(unit)|异质物'!C21&amp;"时自动分解成对应的源粒，可与"&amp;'Item(unit)|异质物'!C21&amp;"异质物本体融合，使其获得提升，并使天赋技进化"</f>
        <v>获得重复的涂鸦爆弹时自动分解成对应的源粒，可与涂鸦爆弹异质物本体融合，使其获得提升，并使天赋技进化</v>
      </c>
      <c r="P22" s="30">
        <v>999999</v>
      </c>
      <c r="Q22" s="30">
        <v>999999</v>
      </c>
      <c r="S22" s="30" t="str">
        <f t="shared" si="0"/>
        <v>|索引_117粒子;1000;300;300</v>
      </c>
    </row>
    <row r="23" s="30" customFormat="1" spans="1:19">
      <c r="A23" s="30">
        <v>500118</v>
      </c>
      <c r="B23" s="30" t="s">
        <v>398</v>
      </c>
      <c r="C23" s="30" t="str">
        <f>'Item(unit)|异质物'!C22&amp;"源粒"</f>
        <v>向日葵之夜源粒</v>
      </c>
      <c r="D23" s="30">
        <v>5</v>
      </c>
      <c r="E23" s="30">
        <v>501</v>
      </c>
      <c r="G23" s="30" t="s">
        <v>360</v>
      </c>
      <c r="H23" s="30">
        <v>3</v>
      </c>
      <c r="I23" s="30">
        <f t="shared" si="1"/>
        <v>8</v>
      </c>
      <c r="J23" s="32" t="s">
        <v>361</v>
      </c>
      <c r="K23" s="40" t="s">
        <v>399</v>
      </c>
      <c r="L23" s="40" t="s">
        <v>399</v>
      </c>
      <c r="M23" s="30" t="str">
        <f>"获得重复的"&amp;'Item(unit)|异质物'!C22&amp;"时自动分解成对应的源粒，可与"&amp;'Item(unit)|异质物'!C22&amp;"异质物本体融合，使其获得提升，并使天赋技进化"</f>
        <v>获得重复的向日葵之夜时自动分解成对应的源粒，可与向日葵之夜异质物本体融合，使其获得提升，并使天赋技进化</v>
      </c>
      <c r="P23" s="30">
        <v>999999</v>
      </c>
      <c r="Q23" s="30">
        <v>999999</v>
      </c>
      <c r="S23" s="30" t="str">
        <f t="shared" si="0"/>
        <v>|索引_118粒子;1000;300;300</v>
      </c>
    </row>
    <row r="24" s="30" customFormat="1" spans="1:19">
      <c r="A24" s="30">
        <v>500119</v>
      </c>
      <c r="B24" s="30" t="s">
        <v>400</v>
      </c>
      <c r="C24" s="30" t="str">
        <f>'Item(unit)|异质物'!C23&amp;"源粒"</f>
        <v>早茶少女源粒</v>
      </c>
      <c r="D24" s="30">
        <v>5</v>
      </c>
      <c r="E24" s="30">
        <v>501</v>
      </c>
      <c r="G24" s="30" t="s">
        <v>360</v>
      </c>
      <c r="H24" s="30">
        <v>4</v>
      </c>
      <c r="I24" s="30">
        <f t="shared" si="1"/>
        <v>9</v>
      </c>
      <c r="J24" s="32" t="s">
        <v>361</v>
      </c>
      <c r="K24" s="30" t="s">
        <v>401</v>
      </c>
      <c r="L24" s="30" t="s">
        <v>401</v>
      </c>
      <c r="M24" s="30" t="str">
        <f>"获得重复的"&amp;'Item(unit)|异质物'!C23&amp;"时自动分解成对应的源粒，可与"&amp;'Item(unit)|异质物'!C23&amp;"异质物本体融合，使其获得提升，并使天赋技进化"</f>
        <v>获得重复的早茶少女时自动分解成对应的源粒，可与早茶少女异质物本体融合，使其获得提升，并使天赋技进化</v>
      </c>
      <c r="P24" s="30">
        <v>999999</v>
      </c>
      <c r="Q24" s="30">
        <v>999999</v>
      </c>
      <c r="S24" s="30" t="str">
        <f t="shared" si="0"/>
        <v>|索引_119粒子;1000;300;300</v>
      </c>
    </row>
    <row r="25" s="30" customFormat="1" spans="1:19">
      <c r="A25" s="30">
        <v>500120</v>
      </c>
      <c r="B25" s="30" t="s">
        <v>402</v>
      </c>
      <c r="C25" s="30" t="str">
        <f>'Item(unit)|异质物'!C24&amp;"源粒"</f>
        <v>粉红救援源粒</v>
      </c>
      <c r="D25" s="30">
        <v>5</v>
      </c>
      <c r="E25" s="30">
        <v>501</v>
      </c>
      <c r="G25" s="30" t="s">
        <v>360</v>
      </c>
      <c r="H25" s="30">
        <v>4</v>
      </c>
      <c r="I25" s="30">
        <f t="shared" si="1"/>
        <v>9</v>
      </c>
      <c r="J25" s="32" t="s">
        <v>361</v>
      </c>
      <c r="K25" s="40" t="s">
        <v>403</v>
      </c>
      <c r="L25" s="40" t="s">
        <v>403</v>
      </c>
      <c r="M25" s="30" t="str">
        <f>"获得重复的"&amp;'Item(unit)|异质物'!C24&amp;"时自动分解成对应的源粒，可与"&amp;'Item(unit)|异质物'!C24&amp;"异质物本体融合，使其获得提升，并使天赋技进化"</f>
        <v>获得重复的粉红救援时自动分解成对应的源粒，可与粉红救援异质物本体融合，使其获得提升，并使天赋技进化</v>
      </c>
      <c r="P25" s="30">
        <v>999999</v>
      </c>
      <c r="Q25" s="30">
        <v>999999</v>
      </c>
      <c r="S25" s="30" t="str">
        <f t="shared" si="0"/>
        <v>|索引_120粒子;1000;300;300</v>
      </c>
    </row>
    <row r="26" s="36" customFormat="1" spans="1:19">
      <c r="A26" s="36">
        <v>500121</v>
      </c>
      <c r="B26" s="36" t="s">
        <v>404</v>
      </c>
      <c r="C26" s="36" t="str">
        <f>'Item(unit)|异质物'!C25&amp;"源粒"</f>
        <v>纯愈因子源粒</v>
      </c>
      <c r="D26" s="36">
        <v>5</v>
      </c>
      <c r="E26" s="36">
        <v>501</v>
      </c>
      <c r="G26" s="36" t="s">
        <v>360</v>
      </c>
      <c r="H26" s="36">
        <v>4</v>
      </c>
      <c r="I26" s="36">
        <f t="shared" si="1"/>
        <v>9</v>
      </c>
      <c r="J26" s="42" t="s">
        <v>361</v>
      </c>
      <c r="K26" s="38" t="s">
        <v>405</v>
      </c>
      <c r="L26" s="38" t="s">
        <v>405</v>
      </c>
      <c r="M26" s="36" t="str">
        <f>"获得重复的"&amp;'Item(unit)|异质物'!C25&amp;"时自动分解成对应的源粒，可与"&amp;'Item(unit)|异质物'!C25&amp;"异质物本体融合，使其获得提升，并使天赋技进化"</f>
        <v>获得重复的纯愈因子时自动分解成对应的源粒，可与纯愈因子异质物本体融合，使其获得提升，并使天赋技进化</v>
      </c>
      <c r="P26" s="36">
        <v>999999</v>
      </c>
      <c r="Q26" s="36">
        <v>999999</v>
      </c>
      <c r="S26" s="36" t="str">
        <f t="shared" si="0"/>
        <v>|索引_121粒子;1000;300;300</v>
      </c>
    </row>
    <row r="27" s="37" customFormat="1" spans="1:19">
      <c r="A27" s="37">
        <v>500122</v>
      </c>
      <c r="B27" s="37" t="s">
        <v>406</v>
      </c>
      <c r="C27" s="41" t="str">
        <f>'Item(unit)|异质物'!C26&amp;"源粒"</f>
        <v>回怒辅助源粒</v>
      </c>
      <c r="D27" s="37">
        <v>5</v>
      </c>
      <c r="E27" s="37">
        <v>501</v>
      </c>
      <c r="G27" s="37" t="s">
        <v>360</v>
      </c>
      <c r="H27" s="37">
        <v>4</v>
      </c>
      <c r="I27" s="37">
        <f t="shared" si="1"/>
        <v>9</v>
      </c>
      <c r="J27" s="43">
        <v>999002</v>
      </c>
      <c r="K27" s="41" t="s">
        <v>362</v>
      </c>
      <c r="L27" s="41" t="s">
        <v>362</v>
      </c>
      <c r="P27" s="37">
        <v>999999</v>
      </c>
      <c r="Q27" s="37">
        <v>999999</v>
      </c>
      <c r="S27" s="37" t="str">
        <f t="shared" si="0"/>
        <v>|索引_122粒子;1000;300;300</v>
      </c>
    </row>
    <row r="28" s="30" customFormat="1" spans="1:19">
      <c r="A28" s="30">
        <v>500123</v>
      </c>
      <c r="B28" s="30" t="s">
        <v>407</v>
      </c>
      <c r="C28" s="30" t="str">
        <f>'Item(unit)|异质物'!C27&amp;"源粒"</f>
        <v>致命拥抱源粒</v>
      </c>
      <c r="D28" s="30">
        <v>5</v>
      </c>
      <c r="E28" s="30">
        <v>501</v>
      </c>
      <c r="G28" s="30" t="s">
        <v>360</v>
      </c>
      <c r="H28" s="30">
        <v>4</v>
      </c>
      <c r="I28" s="30">
        <f t="shared" si="1"/>
        <v>9</v>
      </c>
      <c r="J28" s="32" t="s">
        <v>361</v>
      </c>
      <c r="K28" s="40" t="s">
        <v>408</v>
      </c>
      <c r="L28" s="40" t="s">
        <v>408</v>
      </c>
      <c r="M28" s="30" t="str">
        <f>"获得重复的"&amp;'Item(unit)|异质物'!C27&amp;"时自动分解成对应的源粒，可与"&amp;'Item(unit)|异质物'!C27&amp;"异质物本体融合，使其获得提升，并使天赋技进化"</f>
        <v>获得重复的致命拥抱时自动分解成对应的源粒，可与致命拥抱异质物本体融合，使其获得提升，并使天赋技进化</v>
      </c>
      <c r="P28" s="30">
        <v>999999</v>
      </c>
      <c r="Q28" s="30">
        <v>999999</v>
      </c>
      <c r="S28" s="30" t="str">
        <f t="shared" si="0"/>
        <v>|索引_123粒子;1000;300;300</v>
      </c>
    </row>
    <row r="29" s="30" customFormat="1" spans="1:19">
      <c r="A29" s="30">
        <v>500124</v>
      </c>
      <c r="B29" s="30" t="s">
        <v>409</v>
      </c>
      <c r="C29" s="30" t="str">
        <f>'Item(unit)|异质物'!C28&amp;"源粒"</f>
        <v>一善的百面源粒</v>
      </c>
      <c r="D29" s="30">
        <v>5</v>
      </c>
      <c r="E29" s="30">
        <v>501</v>
      </c>
      <c r="G29" s="30" t="s">
        <v>360</v>
      </c>
      <c r="H29" s="30">
        <v>5</v>
      </c>
      <c r="I29" s="30">
        <f t="shared" si="1"/>
        <v>10</v>
      </c>
      <c r="J29" s="32" t="s">
        <v>361</v>
      </c>
      <c r="K29" s="40" t="s">
        <v>410</v>
      </c>
      <c r="L29" s="40" t="s">
        <v>410</v>
      </c>
      <c r="M29" s="30" t="str">
        <f>"获得重复的"&amp;'Item(unit)|异质物'!C28&amp;"时自动分解成对应的源粒，可与"&amp;'Item(unit)|异质物'!C28&amp;"异质物本体融合，使其获得提升，并使天赋技进化"</f>
        <v>获得重复的一善的百面时自动分解成对应的源粒，可与一善的百面异质物本体融合，使其获得提升，并使天赋技进化</v>
      </c>
      <c r="P29" s="30">
        <v>999999</v>
      </c>
      <c r="Q29" s="30">
        <v>999999</v>
      </c>
      <c r="S29" s="30" t="str">
        <f t="shared" si="0"/>
        <v>|索引_124粒子;1000;300;300</v>
      </c>
    </row>
    <row r="30" s="30" customFormat="1" spans="1:19">
      <c r="A30" s="30">
        <v>500125</v>
      </c>
      <c r="B30" s="30" t="s">
        <v>411</v>
      </c>
      <c r="C30" s="30" t="str">
        <f>'Item(unit)|异质物'!C29&amp;"源粒"</f>
        <v>雾灯源粒</v>
      </c>
      <c r="D30" s="30">
        <v>5</v>
      </c>
      <c r="E30" s="30">
        <v>501</v>
      </c>
      <c r="G30" s="30" t="s">
        <v>360</v>
      </c>
      <c r="H30" s="30">
        <v>3</v>
      </c>
      <c r="I30" s="30">
        <f t="shared" si="1"/>
        <v>8</v>
      </c>
      <c r="J30" s="32" t="s">
        <v>361</v>
      </c>
      <c r="K30" s="40" t="s">
        <v>412</v>
      </c>
      <c r="L30" s="40" t="s">
        <v>412</v>
      </c>
      <c r="M30" s="30" t="str">
        <f>"获得重复的"&amp;'Item(unit)|异质物'!C29&amp;"时自动分解成对应的源粒，可与"&amp;'Item(unit)|异质物'!C29&amp;"异质物本体融合，使其获得提升，并使天赋技进化"</f>
        <v>获得重复的雾灯时自动分解成对应的源粒，可与雾灯异质物本体融合，使其获得提升，并使天赋技进化</v>
      </c>
      <c r="P30" s="30">
        <v>999999</v>
      </c>
      <c r="Q30" s="30">
        <v>999999</v>
      </c>
      <c r="S30" s="30" t="str">
        <f t="shared" si="0"/>
        <v>|索引_125粒子;1000;300;300</v>
      </c>
    </row>
    <row r="31" s="30" customFormat="1" spans="1:19">
      <c r="A31" s="30">
        <v>500126</v>
      </c>
      <c r="B31" s="30" t="s">
        <v>413</v>
      </c>
      <c r="C31" s="30" t="str">
        <f>'Item(unit)|异质物'!C30&amp;"源粒"</f>
        <v>镜渊源粒</v>
      </c>
      <c r="D31" s="30">
        <v>5</v>
      </c>
      <c r="E31" s="30">
        <v>501</v>
      </c>
      <c r="G31" s="30" t="s">
        <v>360</v>
      </c>
      <c r="H31" s="30">
        <v>5</v>
      </c>
      <c r="I31" s="30">
        <f t="shared" si="1"/>
        <v>10</v>
      </c>
      <c r="J31" s="32" t="s">
        <v>361</v>
      </c>
      <c r="K31" s="40" t="s">
        <v>414</v>
      </c>
      <c r="L31" s="40" t="s">
        <v>414</v>
      </c>
      <c r="M31" s="30" t="str">
        <f>"获得重复的"&amp;'Item(unit)|异质物'!C30&amp;"时自动分解成对应的源粒，可与"&amp;'Item(unit)|异质物'!C30&amp;"异质物本体融合，使其获得提升，并使天赋技进化"</f>
        <v>获得重复的镜渊时自动分解成对应的源粒，可与镜渊异质物本体融合，使其获得提升，并使天赋技进化</v>
      </c>
      <c r="P31" s="30">
        <v>999999</v>
      </c>
      <c r="Q31" s="30">
        <v>999999</v>
      </c>
      <c r="S31" s="30" t="str">
        <f t="shared" si="0"/>
        <v>|索引_126粒子;1000;300;300</v>
      </c>
    </row>
    <row r="32" s="37" customFormat="1" spans="1:19">
      <c r="A32" s="37">
        <v>500127</v>
      </c>
      <c r="B32" s="37" t="s">
        <v>415</v>
      </c>
      <c r="C32" s="37" t="str">
        <f>'Item(unit)|异质物'!C31&amp;"源粒"</f>
        <v>极速花火源粒</v>
      </c>
      <c r="D32" s="37">
        <v>5</v>
      </c>
      <c r="E32" s="37">
        <v>501</v>
      </c>
      <c r="G32" s="37" t="s">
        <v>360</v>
      </c>
      <c r="H32" s="37">
        <v>4</v>
      </c>
      <c r="I32" s="37">
        <f t="shared" si="1"/>
        <v>9</v>
      </c>
      <c r="J32" s="43">
        <v>999002</v>
      </c>
      <c r="K32" s="41" t="s">
        <v>416</v>
      </c>
      <c r="L32" s="41" t="s">
        <v>416</v>
      </c>
      <c r="M32" s="37" t="str">
        <f>"获得重复的"&amp;'Item(unit)|异质物'!C31&amp;"时自动分解成对应的源粒，可与"&amp;'Item(unit)|异质物'!C31&amp;"异质物本体融合，使其获得提升，并使天赋技进化"</f>
        <v>获得重复的极速花火时自动分解成对应的源粒，可与极速花火异质物本体融合，使其获得提升，并使天赋技进化</v>
      </c>
      <c r="P32" s="37">
        <v>999999</v>
      </c>
      <c r="Q32" s="37">
        <v>999999</v>
      </c>
      <c r="S32" s="37" t="str">
        <f t="shared" si="0"/>
        <v>|索引_127粒子;1000;300;300</v>
      </c>
    </row>
    <row r="33" s="30" customFormat="1" spans="1:19">
      <c r="A33" s="30">
        <v>500128</v>
      </c>
      <c r="B33" s="30" t="s">
        <v>417</v>
      </c>
      <c r="C33" s="30" t="str">
        <f>'Item(unit)|异质物'!C32&amp;"源粒"</f>
        <v>无用盒子源粒</v>
      </c>
      <c r="D33" s="30">
        <v>5</v>
      </c>
      <c r="E33" s="30">
        <v>501</v>
      </c>
      <c r="G33" s="30" t="s">
        <v>360</v>
      </c>
      <c r="H33" s="30">
        <v>4</v>
      </c>
      <c r="I33" s="30">
        <f t="shared" si="1"/>
        <v>9</v>
      </c>
      <c r="J33" s="32" t="s">
        <v>361</v>
      </c>
      <c r="K33" s="40" t="s">
        <v>418</v>
      </c>
      <c r="L33" s="40" t="s">
        <v>418</v>
      </c>
      <c r="M33" s="30" t="str">
        <f>"获得重复的"&amp;'Item(unit)|异质物'!C32&amp;"时自动分解成对应的源粒，可与"&amp;'Item(unit)|异质物'!C32&amp;"异质物本体融合，使其获得提升，并使天赋技进化"</f>
        <v>获得重复的无用盒子时自动分解成对应的源粒，可与无用盒子异质物本体融合，使其获得提升，并使天赋技进化</v>
      </c>
      <c r="P33" s="30">
        <v>999999</v>
      </c>
      <c r="Q33" s="30">
        <v>999999</v>
      </c>
      <c r="S33" s="30" t="str">
        <f t="shared" si="0"/>
        <v>|索引_128粒子;1000;300;300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Q9"/>
  <sheetViews>
    <sheetView workbookViewId="0">
      <selection activeCell="J5" sqref="J5:J9"/>
    </sheetView>
  </sheetViews>
  <sheetFormatPr defaultColWidth="9" defaultRowHeight="13.5"/>
  <cols>
    <col min="1" max="1" width="8.38333333333333" style="5" customWidth="1"/>
    <col min="2" max="2" width="15.25" style="5" customWidth="1"/>
    <col min="3" max="3" width="17.1333333333333" style="5" customWidth="1"/>
    <col min="4" max="4" width="21.25" style="5" customWidth="1"/>
    <col min="5" max="5" width="10.3833333333333" style="5" customWidth="1"/>
    <col min="6" max="6" width="27.1333333333333" style="5" customWidth="1"/>
    <col min="7" max="8" width="8.38333333333333" style="5" customWidth="1"/>
    <col min="9" max="9" width="11.25" style="5" customWidth="1"/>
    <col min="10" max="10" width="12.6333333333333" style="5" customWidth="1"/>
    <col min="11" max="11" width="10.3833333333333" style="5" customWidth="1"/>
    <col min="12" max="12" width="10" style="5" customWidth="1"/>
    <col min="13" max="14" width="9.25" style="5" customWidth="1"/>
    <col min="15" max="15" width="10.8833333333333" style="5" customWidth="1"/>
    <col min="16" max="16" width="9.38333333333333" style="5" customWidth="1"/>
    <col min="17" max="16384" width="9" style="5"/>
  </cols>
  <sheetData>
    <row r="1" customFormat="1" spans="1:17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</row>
    <row r="2" customFormat="1" spans="1:17">
      <c r="A2" s="11" t="s">
        <v>17</v>
      </c>
      <c r="B2" s="11" t="s">
        <v>18</v>
      </c>
      <c r="C2" s="11" t="s">
        <v>19</v>
      </c>
      <c r="D2" s="11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1" t="s">
        <v>27</v>
      </c>
      <c r="L2" s="11" t="s">
        <v>28</v>
      </c>
      <c r="M2" s="11" t="s">
        <v>29</v>
      </c>
      <c r="N2" s="11" t="s">
        <v>30</v>
      </c>
      <c r="O2" s="11" t="s">
        <v>31</v>
      </c>
      <c r="P2" s="11" t="s">
        <v>32</v>
      </c>
      <c r="Q2" s="11" t="s">
        <v>33</v>
      </c>
    </row>
    <row r="3" customFormat="1" spans="1:17">
      <c r="A3" s="12" t="s">
        <v>34</v>
      </c>
      <c r="B3" s="12" t="s">
        <v>35</v>
      </c>
      <c r="C3" s="12" t="s">
        <v>35</v>
      </c>
      <c r="D3" s="12" t="s">
        <v>34</v>
      </c>
      <c r="E3" s="12" t="s">
        <v>34</v>
      </c>
      <c r="F3" s="12" t="s">
        <v>36</v>
      </c>
      <c r="G3" s="12" t="s">
        <v>35</v>
      </c>
      <c r="H3" s="12" t="s">
        <v>34</v>
      </c>
      <c r="I3" s="12" t="s">
        <v>34</v>
      </c>
      <c r="J3" s="12" t="s">
        <v>37</v>
      </c>
      <c r="K3" s="12" t="s">
        <v>35</v>
      </c>
      <c r="L3" s="12" t="s">
        <v>35</v>
      </c>
      <c r="M3" s="12" t="s">
        <v>35</v>
      </c>
      <c r="N3" s="12" t="s">
        <v>37</v>
      </c>
      <c r="O3" s="12" t="s">
        <v>36</v>
      </c>
      <c r="P3" s="12" t="s">
        <v>34</v>
      </c>
      <c r="Q3" s="12" t="s">
        <v>34</v>
      </c>
    </row>
    <row r="4" customFormat="1" spans="1:17">
      <c r="A4" s="13" t="s">
        <v>38</v>
      </c>
      <c r="B4" s="13"/>
      <c r="C4" s="13"/>
      <c r="D4" s="13" t="s">
        <v>39</v>
      </c>
      <c r="E4" s="13"/>
      <c r="F4" s="13"/>
      <c r="G4" s="13"/>
      <c r="H4" s="13" t="s">
        <v>40</v>
      </c>
      <c r="I4" s="13"/>
      <c r="J4" s="13"/>
      <c r="K4" s="13"/>
      <c r="L4" s="13"/>
      <c r="M4" s="13"/>
      <c r="N4" s="13"/>
      <c r="O4" s="13"/>
      <c r="P4" s="13"/>
      <c r="Q4" s="13"/>
    </row>
    <row r="5" spans="1:17">
      <c r="A5" s="5">
        <v>600000</v>
      </c>
      <c r="B5" s="5" t="s">
        <v>419</v>
      </c>
      <c r="C5" s="5" t="s">
        <v>420</v>
      </c>
      <c r="D5" s="5">
        <v>2</v>
      </c>
      <c r="E5" s="5">
        <v>292</v>
      </c>
      <c r="F5" s="5" t="s">
        <v>421</v>
      </c>
      <c r="G5" s="5" t="s">
        <v>422</v>
      </c>
      <c r="H5" s="5">
        <v>5</v>
      </c>
      <c r="I5" s="5">
        <v>999</v>
      </c>
      <c r="J5"/>
      <c r="K5" s="5" t="s">
        <v>246</v>
      </c>
      <c r="L5" s="5" t="s">
        <v>247</v>
      </c>
      <c r="M5" s="5" t="s">
        <v>423</v>
      </c>
      <c r="P5">
        <v>9999</v>
      </c>
      <c r="Q5" s="5">
        <v>999</v>
      </c>
    </row>
    <row r="6" spans="1:17">
      <c r="A6" s="5">
        <v>600001</v>
      </c>
      <c r="B6" s="5" t="s">
        <v>424</v>
      </c>
      <c r="C6" s="5" t="s">
        <v>425</v>
      </c>
      <c r="D6" s="5">
        <v>2</v>
      </c>
      <c r="E6" s="5">
        <v>292</v>
      </c>
      <c r="F6" s="5" t="s">
        <v>426</v>
      </c>
      <c r="G6" s="5" t="s">
        <v>422</v>
      </c>
      <c r="H6" s="5">
        <v>5</v>
      </c>
      <c r="I6" s="5">
        <v>999</v>
      </c>
      <c r="J6"/>
      <c r="K6" s="5" t="s">
        <v>427</v>
      </c>
      <c r="L6" s="5" t="s">
        <v>428</v>
      </c>
      <c r="M6" s="5" t="s">
        <v>423</v>
      </c>
      <c r="P6">
        <v>9999</v>
      </c>
      <c r="Q6" s="5">
        <v>999</v>
      </c>
    </row>
    <row r="7" spans="1:17">
      <c r="A7" s="5">
        <v>600002</v>
      </c>
      <c r="B7" s="5" t="s">
        <v>429</v>
      </c>
      <c r="C7" s="5" t="s">
        <v>430</v>
      </c>
      <c r="D7" s="5">
        <v>2</v>
      </c>
      <c r="E7" s="5">
        <v>291</v>
      </c>
      <c r="F7" s="5" t="s">
        <v>431</v>
      </c>
      <c r="G7" s="5" t="s">
        <v>422</v>
      </c>
      <c r="H7" s="5">
        <v>5</v>
      </c>
      <c r="I7" s="5">
        <v>999</v>
      </c>
      <c r="J7"/>
      <c r="K7" s="5" t="s">
        <v>432</v>
      </c>
      <c r="L7" s="5" t="s">
        <v>433</v>
      </c>
      <c r="M7" s="5" t="s">
        <v>434</v>
      </c>
      <c r="P7">
        <v>9999</v>
      </c>
      <c r="Q7" s="5">
        <v>999</v>
      </c>
    </row>
    <row r="8" spans="1:17">
      <c r="A8" s="5">
        <v>600003</v>
      </c>
      <c r="B8" s="5" t="s">
        <v>435</v>
      </c>
      <c r="C8" s="5" t="s">
        <v>436</v>
      </c>
      <c r="D8" s="5">
        <v>2</v>
      </c>
      <c r="E8" s="5">
        <v>291</v>
      </c>
      <c r="F8" s="5" t="s">
        <v>437</v>
      </c>
      <c r="G8" s="5" t="s">
        <v>422</v>
      </c>
      <c r="H8" s="5">
        <v>5</v>
      </c>
      <c r="I8" s="5">
        <v>999</v>
      </c>
      <c r="J8"/>
      <c r="K8" s="5" t="s">
        <v>438</v>
      </c>
      <c r="L8" s="5" t="s">
        <v>439</v>
      </c>
      <c r="M8" s="5" t="s">
        <v>440</v>
      </c>
      <c r="P8">
        <v>9999</v>
      </c>
      <c r="Q8" s="5">
        <v>999</v>
      </c>
    </row>
    <row r="9" spans="1:17">
      <c r="A9" s="5">
        <v>600004</v>
      </c>
      <c r="B9" s="5" t="s">
        <v>441</v>
      </c>
      <c r="C9" s="5" t="s">
        <v>442</v>
      </c>
      <c r="D9" s="5">
        <v>2</v>
      </c>
      <c r="E9" s="5">
        <v>291</v>
      </c>
      <c r="F9" s="5" t="s">
        <v>443</v>
      </c>
      <c r="G9" s="5" t="s">
        <v>422</v>
      </c>
      <c r="H9" s="5">
        <v>5</v>
      </c>
      <c r="I9" s="5">
        <v>999</v>
      </c>
      <c r="J9"/>
      <c r="K9" s="5" t="s">
        <v>438</v>
      </c>
      <c r="L9" s="5" t="s">
        <v>439</v>
      </c>
      <c r="M9" s="5" t="s">
        <v>444</v>
      </c>
      <c r="P9">
        <v>9999</v>
      </c>
      <c r="Q9" s="5">
        <v>999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Q208"/>
  <sheetViews>
    <sheetView topLeftCell="A74" workbookViewId="0">
      <selection activeCell="D78" sqref="D78"/>
    </sheetView>
  </sheetViews>
  <sheetFormatPr defaultColWidth="9" defaultRowHeight="13.5"/>
  <cols>
    <col min="1" max="1" width="8.38333333333333" style="5" customWidth="1"/>
    <col min="2" max="2" width="20.875" style="5" customWidth="1"/>
    <col min="3" max="3" width="10.375" style="5" customWidth="1"/>
    <col min="4" max="4" width="12" style="6" customWidth="1"/>
    <col min="5" max="5" width="7.75" style="5" customWidth="1"/>
    <col min="6" max="6" width="8.375" style="5" customWidth="1"/>
    <col min="7" max="7" width="11.375" style="5" customWidth="1"/>
    <col min="8" max="8" width="6.875" style="6" customWidth="1"/>
    <col min="9" max="9" width="8" style="6" customWidth="1"/>
    <col min="10" max="10" width="12.6333333333333" style="5" customWidth="1"/>
    <col min="11" max="11" width="10.3833333333333" style="5" customWidth="1"/>
    <col min="12" max="12" width="10" style="5" customWidth="1"/>
    <col min="13" max="13" width="37.625" style="7" customWidth="1"/>
    <col min="14" max="14" width="9.25" style="5" customWidth="1"/>
    <col min="15" max="15" width="10.8833333333333" style="5" customWidth="1"/>
    <col min="16" max="16" width="9.38333333333333" style="6" customWidth="1"/>
    <col min="17" max="17" width="9" style="6"/>
    <col min="18" max="16384" width="9" style="5"/>
  </cols>
  <sheetData>
    <row r="1" customFormat="1" spans="1:17">
      <c r="A1" s="8" t="s">
        <v>0</v>
      </c>
      <c r="B1" s="8" t="s">
        <v>1</v>
      </c>
      <c r="C1" s="9" t="s">
        <v>2</v>
      </c>
      <c r="D1" s="10" t="s">
        <v>3</v>
      </c>
      <c r="E1" s="9" t="s">
        <v>4</v>
      </c>
      <c r="F1" s="9" t="s">
        <v>5</v>
      </c>
      <c r="G1" s="9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8" t="s">
        <v>12</v>
      </c>
      <c r="N1" s="10" t="s">
        <v>13</v>
      </c>
      <c r="O1" s="10" t="s">
        <v>14</v>
      </c>
      <c r="P1" s="10" t="s">
        <v>15</v>
      </c>
      <c r="Q1" s="10" t="s">
        <v>16</v>
      </c>
    </row>
    <row r="2" customFormat="1" spans="1:17">
      <c r="A2" s="11" t="s">
        <v>17</v>
      </c>
      <c r="B2" s="11" t="s">
        <v>18</v>
      </c>
      <c r="C2" s="11" t="s">
        <v>19</v>
      </c>
      <c r="D2" s="11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1" t="s">
        <v>27</v>
      </c>
      <c r="L2" s="11" t="s">
        <v>28</v>
      </c>
      <c r="M2" s="19" t="s">
        <v>29</v>
      </c>
      <c r="N2" s="11" t="s">
        <v>30</v>
      </c>
      <c r="O2" s="11" t="s">
        <v>31</v>
      </c>
      <c r="P2" s="11" t="s">
        <v>32</v>
      </c>
      <c r="Q2" s="11" t="s">
        <v>33</v>
      </c>
    </row>
    <row r="3" customFormat="1" spans="1:17">
      <c r="A3" s="12" t="s">
        <v>34</v>
      </c>
      <c r="B3" s="12" t="s">
        <v>35</v>
      </c>
      <c r="C3" s="12" t="s">
        <v>35</v>
      </c>
      <c r="D3" s="12" t="s">
        <v>34</v>
      </c>
      <c r="E3" s="12" t="s">
        <v>34</v>
      </c>
      <c r="F3" s="12" t="s">
        <v>36</v>
      </c>
      <c r="G3" s="12" t="s">
        <v>35</v>
      </c>
      <c r="H3" s="12" t="s">
        <v>34</v>
      </c>
      <c r="I3" s="12" t="s">
        <v>34</v>
      </c>
      <c r="J3" s="12" t="s">
        <v>37</v>
      </c>
      <c r="K3" s="12" t="s">
        <v>35</v>
      </c>
      <c r="L3" s="12" t="s">
        <v>35</v>
      </c>
      <c r="M3" s="20" t="s">
        <v>35</v>
      </c>
      <c r="N3" s="12" t="s">
        <v>37</v>
      </c>
      <c r="O3" s="12" t="s">
        <v>36</v>
      </c>
      <c r="P3" s="12" t="s">
        <v>34</v>
      </c>
      <c r="Q3" s="12" t="s">
        <v>34</v>
      </c>
    </row>
    <row r="4" customFormat="1" spans="1:17">
      <c r="A4" s="13" t="s">
        <v>38</v>
      </c>
      <c r="B4" s="13"/>
      <c r="C4" s="13"/>
      <c r="D4" s="13" t="s">
        <v>39</v>
      </c>
      <c r="E4" s="13"/>
      <c r="F4" s="13"/>
      <c r="G4" s="13"/>
      <c r="H4" s="13" t="s">
        <v>40</v>
      </c>
      <c r="I4" s="13"/>
      <c r="J4" s="13"/>
      <c r="K4" s="13"/>
      <c r="L4" s="13"/>
      <c r="M4" s="13"/>
      <c r="N4" s="13"/>
      <c r="O4" s="13"/>
      <c r="P4" s="13"/>
      <c r="Q4" s="13"/>
    </row>
    <row r="5" s="1" customFormat="1" ht="24" spans="1:17">
      <c r="A5" s="1">
        <v>700151</v>
      </c>
      <c r="B5" s="1" t="str">
        <f t="shared" ref="B5:B10" si="0">"索引_套装"&amp;MID(A5,4,1)&amp;"品质"&amp;RIGHT(A5)</f>
        <v>索引_套装1品质1</v>
      </c>
      <c r="C5" s="14" t="str">
        <f t="shared" ref="C5:C10" si="1">VLOOKUP(A5-50,$A$65:$C$208,3,0)</f>
        <v>安江晨间新闻</v>
      </c>
      <c r="D5" s="15">
        <v>7</v>
      </c>
      <c r="G5" s="1" t="s">
        <v>445</v>
      </c>
      <c r="H5" s="15">
        <v>1</v>
      </c>
      <c r="I5" s="15">
        <v>0</v>
      </c>
      <c r="K5" s="1" t="s">
        <v>446</v>
      </c>
      <c r="L5" s="1" t="s">
        <v>446</v>
      </c>
      <c r="M5" s="21" t="s">
        <v>447</v>
      </c>
      <c r="P5" s="22">
        <v>1</v>
      </c>
      <c r="Q5" s="15">
        <v>1</v>
      </c>
    </row>
    <row r="6" s="1" customFormat="1" ht="24" spans="1:17">
      <c r="A6" s="1">
        <v>700152</v>
      </c>
      <c r="B6" s="1" t="str">
        <f t="shared" si="0"/>
        <v>索引_套装1品质2</v>
      </c>
      <c r="C6" s="14" t="str">
        <f t="shared" si="1"/>
        <v>安江晨间新闻</v>
      </c>
      <c r="D6" s="15">
        <v>7</v>
      </c>
      <c r="G6" s="1" t="s">
        <v>445</v>
      </c>
      <c r="H6" s="15">
        <v>2</v>
      </c>
      <c r="I6" s="15">
        <v>0</v>
      </c>
      <c r="K6" s="1" t="s">
        <v>446</v>
      </c>
      <c r="L6" s="1" t="s">
        <v>446</v>
      </c>
      <c r="M6" s="21" t="s">
        <v>447</v>
      </c>
      <c r="P6" s="22">
        <v>1</v>
      </c>
      <c r="Q6" s="15">
        <v>1</v>
      </c>
    </row>
    <row r="7" s="1" customFormat="1" ht="24" spans="1:17">
      <c r="A7" s="1">
        <v>700153</v>
      </c>
      <c r="B7" s="1" t="str">
        <f t="shared" si="0"/>
        <v>索引_套装1品质3</v>
      </c>
      <c r="C7" s="14" t="str">
        <f t="shared" si="1"/>
        <v>安江晨间新闻</v>
      </c>
      <c r="D7" s="15">
        <v>7</v>
      </c>
      <c r="G7" s="1" t="s">
        <v>445</v>
      </c>
      <c r="H7" s="15">
        <v>3</v>
      </c>
      <c r="I7" s="15">
        <v>0</v>
      </c>
      <c r="K7" s="1" t="s">
        <v>446</v>
      </c>
      <c r="L7" s="1" t="s">
        <v>446</v>
      </c>
      <c r="M7" s="21" t="s">
        <v>447</v>
      </c>
      <c r="P7" s="22">
        <v>1</v>
      </c>
      <c r="Q7" s="15">
        <v>1</v>
      </c>
    </row>
    <row r="8" s="1" customFormat="1" ht="24" spans="1:17">
      <c r="A8" s="1">
        <v>700154</v>
      </c>
      <c r="B8" s="1" t="str">
        <f t="shared" si="0"/>
        <v>索引_套装1品质4</v>
      </c>
      <c r="C8" s="14" t="str">
        <f t="shared" si="1"/>
        <v>安江晨间新闻</v>
      </c>
      <c r="D8" s="15">
        <v>7</v>
      </c>
      <c r="G8" s="1" t="s">
        <v>445</v>
      </c>
      <c r="H8" s="15">
        <v>4</v>
      </c>
      <c r="I8" s="15">
        <v>0</v>
      </c>
      <c r="K8" s="1" t="s">
        <v>446</v>
      </c>
      <c r="L8" s="1" t="s">
        <v>446</v>
      </c>
      <c r="M8" s="21" t="s">
        <v>447</v>
      </c>
      <c r="P8" s="22">
        <v>1</v>
      </c>
      <c r="Q8" s="15">
        <v>1</v>
      </c>
    </row>
    <row r="9" s="1" customFormat="1" ht="24" spans="1:17">
      <c r="A9" s="1">
        <v>700155</v>
      </c>
      <c r="B9" s="1" t="str">
        <f t="shared" si="0"/>
        <v>索引_套装1品质5</v>
      </c>
      <c r="C9" s="14" t="str">
        <f t="shared" si="1"/>
        <v>安江晨间新闻</v>
      </c>
      <c r="D9" s="15">
        <v>7</v>
      </c>
      <c r="G9" s="1" t="s">
        <v>445</v>
      </c>
      <c r="H9" s="15">
        <v>5</v>
      </c>
      <c r="I9" s="15">
        <v>0</v>
      </c>
      <c r="K9" s="1" t="s">
        <v>446</v>
      </c>
      <c r="L9" s="1" t="s">
        <v>446</v>
      </c>
      <c r="M9" s="21" t="s">
        <v>447</v>
      </c>
      <c r="P9" s="22">
        <v>1</v>
      </c>
      <c r="Q9" s="15">
        <v>1</v>
      </c>
    </row>
    <row r="10" s="2" customFormat="1" ht="24" spans="1:17">
      <c r="A10" s="2">
        <f t="shared" ref="A10:A15" si="2">A5+100</f>
        <v>700251</v>
      </c>
      <c r="B10" s="2" t="str">
        <f t="shared" si="0"/>
        <v>索引_套装2品质1</v>
      </c>
      <c r="C10" s="16" t="str">
        <f t="shared" si="1"/>
        <v>顶石吸血鬼</v>
      </c>
      <c r="D10" s="17">
        <v>7</v>
      </c>
      <c r="G10" s="2" t="s">
        <v>445</v>
      </c>
      <c r="H10" s="17">
        <v>1</v>
      </c>
      <c r="I10" s="17">
        <v>0</v>
      </c>
      <c r="K10" s="2" t="s">
        <v>448</v>
      </c>
      <c r="L10" s="2" t="s">
        <v>448</v>
      </c>
      <c r="M10" s="23" t="s">
        <v>447</v>
      </c>
      <c r="P10" s="24">
        <v>1</v>
      </c>
      <c r="Q10" s="17">
        <v>1</v>
      </c>
    </row>
    <row r="11" s="2" customFormat="1" ht="36" spans="1:17">
      <c r="A11" s="2">
        <f t="shared" si="2"/>
        <v>700252</v>
      </c>
      <c r="B11" s="2" t="str">
        <f t="shared" ref="B11:B15" si="3">"索引_套装"&amp;MID(A11,4,1)&amp;"品质"&amp;RIGHT(A11)</f>
        <v>索引_套装2品质2</v>
      </c>
      <c r="C11" s="16" t="str">
        <f t="shared" ref="C11:C15" si="4">VLOOKUP(A11-50,$A$65:$C$208,3,0)</f>
        <v>顶石吸血鬼</v>
      </c>
      <c r="D11" s="17">
        <v>7</v>
      </c>
      <c r="G11" s="2" t="s">
        <v>445</v>
      </c>
      <c r="H11" s="17">
        <v>2</v>
      </c>
      <c r="I11" s="17">
        <v>0</v>
      </c>
      <c r="K11" s="2" t="s">
        <v>448</v>
      </c>
      <c r="L11" s="2" t="s">
        <v>448</v>
      </c>
      <c r="M11" s="23" t="s">
        <v>449</v>
      </c>
      <c r="P11" s="24">
        <v>1</v>
      </c>
      <c r="Q11" s="17">
        <v>1</v>
      </c>
    </row>
    <row r="12" s="2" customFormat="1" ht="36" spans="1:17">
      <c r="A12" s="2">
        <f t="shared" si="2"/>
        <v>700253</v>
      </c>
      <c r="B12" s="2" t="str">
        <f t="shared" si="3"/>
        <v>索引_套装2品质3</v>
      </c>
      <c r="C12" s="16" t="str">
        <f t="shared" si="4"/>
        <v>顶石吸血鬼</v>
      </c>
      <c r="D12" s="17">
        <v>7</v>
      </c>
      <c r="G12" s="2" t="s">
        <v>445</v>
      </c>
      <c r="H12" s="17">
        <v>3</v>
      </c>
      <c r="I12" s="17">
        <v>0</v>
      </c>
      <c r="K12" s="2" t="s">
        <v>448</v>
      </c>
      <c r="L12" s="2" t="s">
        <v>448</v>
      </c>
      <c r="M12" s="23" t="s">
        <v>449</v>
      </c>
      <c r="P12" s="24">
        <v>1</v>
      </c>
      <c r="Q12" s="17">
        <v>1</v>
      </c>
    </row>
    <row r="13" s="2" customFormat="1" ht="36" spans="1:17">
      <c r="A13" s="2">
        <f t="shared" si="2"/>
        <v>700254</v>
      </c>
      <c r="B13" s="2" t="str">
        <f t="shared" si="3"/>
        <v>索引_套装2品质4</v>
      </c>
      <c r="C13" s="16" t="str">
        <f t="shared" si="4"/>
        <v>顶石吸血鬼</v>
      </c>
      <c r="D13" s="17">
        <v>7</v>
      </c>
      <c r="G13" s="2" t="s">
        <v>445</v>
      </c>
      <c r="H13" s="17">
        <v>4</v>
      </c>
      <c r="I13" s="17">
        <v>0</v>
      </c>
      <c r="K13" s="2" t="s">
        <v>448</v>
      </c>
      <c r="L13" s="2" t="s">
        <v>448</v>
      </c>
      <c r="M13" s="23" t="s">
        <v>449</v>
      </c>
      <c r="P13" s="24">
        <v>1</v>
      </c>
      <c r="Q13" s="17">
        <v>1</v>
      </c>
    </row>
    <row r="14" s="2" customFormat="1" ht="36" spans="1:17">
      <c r="A14" s="2">
        <f t="shared" si="2"/>
        <v>700255</v>
      </c>
      <c r="B14" s="2" t="str">
        <f t="shared" si="3"/>
        <v>索引_套装2品质5</v>
      </c>
      <c r="C14" s="16" t="str">
        <f t="shared" si="4"/>
        <v>顶石吸血鬼</v>
      </c>
      <c r="D14" s="17">
        <v>7</v>
      </c>
      <c r="G14" s="2" t="s">
        <v>445</v>
      </c>
      <c r="H14" s="17">
        <v>5</v>
      </c>
      <c r="I14" s="17">
        <v>0</v>
      </c>
      <c r="K14" s="2" t="s">
        <v>448</v>
      </c>
      <c r="L14" s="2" t="s">
        <v>448</v>
      </c>
      <c r="M14" s="23" t="s">
        <v>449</v>
      </c>
      <c r="P14" s="24">
        <v>1</v>
      </c>
      <c r="Q14" s="17">
        <v>1</v>
      </c>
    </row>
    <row r="15" s="1" customFormat="1" ht="24" spans="1:17">
      <c r="A15" s="1">
        <f t="shared" si="2"/>
        <v>700351</v>
      </c>
      <c r="B15" s="1" t="str">
        <f t="shared" si="3"/>
        <v>索引_套装3品质1</v>
      </c>
      <c r="C15" s="14" t="str">
        <f t="shared" si="4"/>
        <v>0号公路</v>
      </c>
      <c r="D15" s="15">
        <v>7</v>
      </c>
      <c r="G15" s="1" t="s">
        <v>445</v>
      </c>
      <c r="H15" s="15">
        <v>1</v>
      </c>
      <c r="I15" s="15">
        <v>0</v>
      </c>
      <c r="K15" s="1" t="s">
        <v>450</v>
      </c>
      <c r="L15" s="1" t="s">
        <v>450</v>
      </c>
      <c r="M15" s="21" t="s">
        <v>451</v>
      </c>
      <c r="P15" s="22">
        <v>1</v>
      </c>
      <c r="Q15" s="15">
        <v>1</v>
      </c>
    </row>
    <row r="16" s="1" customFormat="1" ht="24" spans="1:17">
      <c r="A16" s="1">
        <f t="shared" ref="A16:A20" si="5">A11+100</f>
        <v>700352</v>
      </c>
      <c r="B16" s="1" t="str">
        <f t="shared" ref="B16:B20" si="6">"索引_套装"&amp;MID(A16,4,1)&amp;"品质"&amp;RIGHT(A16)</f>
        <v>索引_套装3品质2</v>
      </c>
      <c r="C16" s="14" t="str">
        <f t="shared" ref="C16:C20" si="7">VLOOKUP(A16-50,$A$65:$C$208,3,0)</f>
        <v>0号公路</v>
      </c>
      <c r="D16" s="15">
        <v>7</v>
      </c>
      <c r="G16" s="1" t="s">
        <v>445</v>
      </c>
      <c r="H16" s="15">
        <v>2</v>
      </c>
      <c r="I16" s="15">
        <v>0</v>
      </c>
      <c r="K16" s="1" t="s">
        <v>450</v>
      </c>
      <c r="L16" s="1" t="s">
        <v>450</v>
      </c>
      <c r="M16" s="21" t="s">
        <v>451</v>
      </c>
      <c r="P16" s="22">
        <v>1</v>
      </c>
      <c r="Q16" s="15">
        <v>1</v>
      </c>
    </row>
    <row r="17" s="1" customFormat="1" ht="24" spans="1:17">
      <c r="A17" s="1">
        <f t="shared" si="5"/>
        <v>700353</v>
      </c>
      <c r="B17" s="1" t="str">
        <f t="shared" si="6"/>
        <v>索引_套装3品质3</v>
      </c>
      <c r="C17" s="14" t="str">
        <f t="shared" si="7"/>
        <v>0号公路</v>
      </c>
      <c r="D17" s="15">
        <v>7</v>
      </c>
      <c r="G17" s="1" t="s">
        <v>445</v>
      </c>
      <c r="H17" s="15">
        <v>3</v>
      </c>
      <c r="I17" s="15">
        <v>0</v>
      </c>
      <c r="K17" s="1" t="s">
        <v>450</v>
      </c>
      <c r="L17" s="1" t="s">
        <v>450</v>
      </c>
      <c r="M17" s="21" t="s">
        <v>451</v>
      </c>
      <c r="P17" s="22">
        <v>1</v>
      </c>
      <c r="Q17" s="15">
        <v>1</v>
      </c>
    </row>
    <row r="18" s="1" customFormat="1" ht="24" spans="1:17">
      <c r="A18" s="1">
        <f t="shared" si="5"/>
        <v>700354</v>
      </c>
      <c r="B18" s="1" t="str">
        <f t="shared" si="6"/>
        <v>索引_套装3品质4</v>
      </c>
      <c r="C18" s="14" t="str">
        <f t="shared" si="7"/>
        <v>0号公路</v>
      </c>
      <c r="D18" s="15">
        <v>7</v>
      </c>
      <c r="G18" s="1" t="s">
        <v>445</v>
      </c>
      <c r="H18" s="15">
        <v>4</v>
      </c>
      <c r="I18" s="15">
        <v>0</v>
      </c>
      <c r="K18" s="1" t="s">
        <v>450</v>
      </c>
      <c r="L18" s="1" t="s">
        <v>450</v>
      </c>
      <c r="M18" s="21" t="s">
        <v>451</v>
      </c>
      <c r="P18" s="22">
        <v>1</v>
      </c>
      <c r="Q18" s="15">
        <v>1</v>
      </c>
    </row>
    <row r="19" s="1" customFormat="1" ht="24" spans="1:17">
      <c r="A19" s="1">
        <f t="shared" si="5"/>
        <v>700355</v>
      </c>
      <c r="B19" s="1" t="str">
        <f t="shared" si="6"/>
        <v>索引_套装3品质5</v>
      </c>
      <c r="C19" s="14" t="str">
        <f t="shared" si="7"/>
        <v>0号公路</v>
      </c>
      <c r="D19" s="15">
        <v>7</v>
      </c>
      <c r="G19" s="1" t="s">
        <v>445</v>
      </c>
      <c r="H19" s="15">
        <v>5</v>
      </c>
      <c r="I19" s="15">
        <v>0</v>
      </c>
      <c r="K19" s="1" t="s">
        <v>450</v>
      </c>
      <c r="L19" s="1" t="s">
        <v>450</v>
      </c>
      <c r="M19" s="21" t="s">
        <v>451</v>
      </c>
      <c r="P19" s="22">
        <v>1</v>
      </c>
      <c r="Q19" s="15">
        <v>1</v>
      </c>
    </row>
    <row r="20" s="2" customFormat="1" ht="36" spans="1:17">
      <c r="A20" s="2">
        <f t="shared" si="5"/>
        <v>700451</v>
      </c>
      <c r="B20" s="2" t="str">
        <f t="shared" si="6"/>
        <v>索引_套装4品质1</v>
      </c>
      <c r="C20" s="16" t="str">
        <f t="shared" si="7"/>
        <v>门后注视者</v>
      </c>
      <c r="D20" s="17">
        <v>7</v>
      </c>
      <c r="G20" s="2" t="s">
        <v>445</v>
      </c>
      <c r="H20" s="17">
        <v>1</v>
      </c>
      <c r="I20" s="17">
        <v>0</v>
      </c>
      <c r="K20" s="2" t="s">
        <v>452</v>
      </c>
      <c r="L20" s="2" t="s">
        <v>452</v>
      </c>
      <c r="M20" s="23" t="s">
        <v>453</v>
      </c>
      <c r="P20" s="24">
        <v>1</v>
      </c>
      <c r="Q20" s="17">
        <v>1</v>
      </c>
    </row>
    <row r="21" s="2" customFormat="1" ht="36" spans="1:17">
      <c r="A21" s="2">
        <f t="shared" ref="A21:A25" si="8">A16+100</f>
        <v>700452</v>
      </c>
      <c r="B21" s="2" t="str">
        <f t="shared" ref="B21:B25" si="9">"索引_套装"&amp;MID(A21,4,1)&amp;"品质"&amp;RIGHT(A21)</f>
        <v>索引_套装4品质2</v>
      </c>
      <c r="C21" s="16" t="str">
        <f t="shared" ref="C21:C25" si="10">VLOOKUP(A21-50,$A$65:$C$208,3,0)</f>
        <v>门后注视者</v>
      </c>
      <c r="D21" s="17">
        <v>7</v>
      </c>
      <c r="G21" s="2" t="s">
        <v>445</v>
      </c>
      <c r="H21" s="17">
        <v>2</v>
      </c>
      <c r="I21" s="17">
        <v>0</v>
      </c>
      <c r="K21" s="2" t="s">
        <v>452</v>
      </c>
      <c r="L21" s="2" t="s">
        <v>452</v>
      </c>
      <c r="M21" s="23" t="s">
        <v>453</v>
      </c>
      <c r="P21" s="24">
        <v>1</v>
      </c>
      <c r="Q21" s="17">
        <v>1</v>
      </c>
    </row>
    <row r="22" s="2" customFormat="1" ht="36" spans="1:17">
      <c r="A22" s="2">
        <f t="shared" si="8"/>
        <v>700453</v>
      </c>
      <c r="B22" s="2" t="str">
        <f t="shared" si="9"/>
        <v>索引_套装4品质3</v>
      </c>
      <c r="C22" s="16" t="str">
        <f t="shared" si="10"/>
        <v>门后注视者</v>
      </c>
      <c r="D22" s="17">
        <v>7</v>
      </c>
      <c r="G22" s="2" t="s">
        <v>445</v>
      </c>
      <c r="H22" s="17">
        <v>3</v>
      </c>
      <c r="I22" s="17">
        <v>0</v>
      </c>
      <c r="K22" s="2" t="s">
        <v>452</v>
      </c>
      <c r="L22" s="2" t="s">
        <v>452</v>
      </c>
      <c r="M22" s="23" t="s">
        <v>453</v>
      </c>
      <c r="P22" s="24">
        <v>1</v>
      </c>
      <c r="Q22" s="17">
        <v>1</v>
      </c>
    </row>
    <row r="23" s="2" customFormat="1" ht="36" spans="1:17">
      <c r="A23" s="2">
        <f t="shared" si="8"/>
        <v>700454</v>
      </c>
      <c r="B23" s="2" t="str">
        <f t="shared" si="9"/>
        <v>索引_套装4品质4</v>
      </c>
      <c r="C23" s="16" t="str">
        <f t="shared" si="10"/>
        <v>门后注视者</v>
      </c>
      <c r="D23" s="17">
        <v>7</v>
      </c>
      <c r="G23" s="2" t="s">
        <v>445</v>
      </c>
      <c r="H23" s="17">
        <v>4</v>
      </c>
      <c r="I23" s="17">
        <v>0</v>
      </c>
      <c r="K23" s="2" t="s">
        <v>452</v>
      </c>
      <c r="L23" s="2" t="s">
        <v>452</v>
      </c>
      <c r="M23" s="23" t="s">
        <v>453</v>
      </c>
      <c r="P23" s="24">
        <v>1</v>
      </c>
      <c r="Q23" s="17">
        <v>1</v>
      </c>
    </row>
    <row r="24" s="2" customFormat="1" ht="36" spans="1:17">
      <c r="A24" s="2">
        <f t="shared" si="8"/>
        <v>700455</v>
      </c>
      <c r="B24" s="2" t="str">
        <f t="shared" si="9"/>
        <v>索引_套装4品质5</v>
      </c>
      <c r="C24" s="16" t="str">
        <f t="shared" si="10"/>
        <v>门后注视者</v>
      </c>
      <c r="D24" s="17">
        <v>7</v>
      </c>
      <c r="G24" s="2" t="s">
        <v>445</v>
      </c>
      <c r="H24" s="17">
        <v>5</v>
      </c>
      <c r="I24" s="17">
        <v>0</v>
      </c>
      <c r="K24" s="2" t="s">
        <v>452</v>
      </c>
      <c r="L24" s="2" t="s">
        <v>452</v>
      </c>
      <c r="M24" s="23" t="s">
        <v>453</v>
      </c>
      <c r="P24" s="24">
        <v>1</v>
      </c>
      <c r="Q24" s="17">
        <v>1</v>
      </c>
    </row>
    <row r="25" s="1" customFormat="1" ht="24" spans="1:17">
      <c r="A25" s="1">
        <f t="shared" si="8"/>
        <v>700551</v>
      </c>
      <c r="B25" s="1" t="str">
        <f t="shared" si="9"/>
        <v>索引_套装5品质1</v>
      </c>
      <c r="C25" s="14" t="str">
        <f t="shared" si="10"/>
        <v>赠别古人杨柳</v>
      </c>
      <c r="D25" s="15">
        <v>7</v>
      </c>
      <c r="G25" s="1" t="s">
        <v>445</v>
      </c>
      <c r="H25" s="15">
        <v>1</v>
      </c>
      <c r="I25" s="15">
        <v>0</v>
      </c>
      <c r="K25" s="1" t="s">
        <v>454</v>
      </c>
      <c r="L25" s="1" t="s">
        <v>454</v>
      </c>
      <c r="M25" s="21" t="s">
        <v>455</v>
      </c>
      <c r="P25" s="22">
        <v>1</v>
      </c>
      <c r="Q25" s="15">
        <v>1</v>
      </c>
    </row>
    <row r="26" s="1" customFormat="1" ht="24" spans="1:17">
      <c r="A26" s="1">
        <f t="shared" ref="A26:A30" si="11">A21+100</f>
        <v>700552</v>
      </c>
      <c r="B26" s="1" t="str">
        <f t="shared" ref="B26:B30" si="12">"索引_套装"&amp;MID(A26,4,1)&amp;"品质"&amp;RIGHT(A26)</f>
        <v>索引_套装5品质2</v>
      </c>
      <c r="C26" s="14" t="str">
        <f t="shared" ref="C26:C30" si="13">VLOOKUP(A26-50,$A$65:$C$208,3,0)</f>
        <v>赠别古人杨柳</v>
      </c>
      <c r="D26" s="15">
        <v>7</v>
      </c>
      <c r="G26" s="1" t="s">
        <v>445</v>
      </c>
      <c r="H26" s="15">
        <v>2</v>
      </c>
      <c r="I26" s="15">
        <v>0</v>
      </c>
      <c r="K26" s="1" t="s">
        <v>454</v>
      </c>
      <c r="L26" s="1" t="s">
        <v>454</v>
      </c>
      <c r="M26" s="21" t="s">
        <v>455</v>
      </c>
      <c r="P26" s="22">
        <v>1</v>
      </c>
      <c r="Q26" s="15">
        <v>1</v>
      </c>
    </row>
    <row r="27" s="1" customFormat="1" ht="24" spans="1:17">
      <c r="A27" s="1">
        <f t="shared" si="11"/>
        <v>700553</v>
      </c>
      <c r="B27" s="1" t="str">
        <f t="shared" si="12"/>
        <v>索引_套装5品质3</v>
      </c>
      <c r="C27" s="14" t="str">
        <f t="shared" si="13"/>
        <v>赠别古人杨柳</v>
      </c>
      <c r="D27" s="15">
        <v>7</v>
      </c>
      <c r="G27" s="1" t="s">
        <v>445</v>
      </c>
      <c r="H27" s="15">
        <v>3</v>
      </c>
      <c r="I27" s="15">
        <v>0</v>
      </c>
      <c r="K27" s="1" t="s">
        <v>454</v>
      </c>
      <c r="L27" s="1" t="s">
        <v>454</v>
      </c>
      <c r="M27" s="21" t="s">
        <v>455</v>
      </c>
      <c r="P27" s="22">
        <v>1</v>
      </c>
      <c r="Q27" s="15">
        <v>1</v>
      </c>
    </row>
    <row r="28" s="1" customFormat="1" ht="24" spans="1:17">
      <c r="A28" s="1">
        <f t="shared" si="11"/>
        <v>700554</v>
      </c>
      <c r="B28" s="1" t="str">
        <f t="shared" si="12"/>
        <v>索引_套装5品质4</v>
      </c>
      <c r="C28" s="14" t="str">
        <f t="shared" si="13"/>
        <v>赠别古人杨柳</v>
      </c>
      <c r="D28" s="15">
        <v>7</v>
      </c>
      <c r="G28" s="1" t="s">
        <v>445</v>
      </c>
      <c r="H28" s="15">
        <v>4</v>
      </c>
      <c r="I28" s="15">
        <v>0</v>
      </c>
      <c r="K28" s="1" t="s">
        <v>454</v>
      </c>
      <c r="L28" s="1" t="s">
        <v>454</v>
      </c>
      <c r="M28" s="21" t="s">
        <v>455</v>
      </c>
      <c r="P28" s="22">
        <v>1</v>
      </c>
      <c r="Q28" s="15">
        <v>1</v>
      </c>
    </row>
    <row r="29" s="1" customFormat="1" ht="24" spans="1:17">
      <c r="A29" s="1">
        <f t="shared" si="11"/>
        <v>700555</v>
      </c>
      <c r="B29" s="1" t="str">
        <f t="shared" si="12"/>
        <v>索引_套装5品质5</v>
      </c>
      <c r="C29" s="14" t="str">
        <f t="shared" si="13"/>
        <v>赠别古人杨柳</v>
      </c>
      <c r="D29" s="15">
        <v>7</v>
      </c>
      <c r="G29" s="1" t="s">
        <v>445</v>
      </c>
      <c r="H29" s="15">
        <v>5</v>
      </c>
      <c r="I29" s="15">
        <v>0</v>
      </c>
      <c r="K29" s="1" t="s">
        <v>454</v>
      </c>
      <c r="L29" s="1" t="s">
        <v>454</v>
      </c>
      <c r="M29" s="21" t="s">
        <v>455</v>
      </c>
      <c r="P29" s="22">
        <v>1</v>
      </c>
      <c r="Q29" s="15">
        <v>1</v>
      </c>
    </row>
    <row r="30" s="2" customFormat="1" ht="36" spans="1:17">
      <c r="A30" s="2">
        <f t="shared" si="11"/>
        <v>700651</v>
      </c>
      <c r="B30" s="2" t="str">
        <f t="shared" si="12"/>
        <v>索引_套装6品质1</v>
      </c>
      <c r="C30" s="16" t="str">
        <f t="shared" si="13"/>
        <v>温暖的被窝</v>
      </c>
      <c r="D30" s="17">
        <v>7</v>
      </c>
      <c r="G30" s="2" t="s">
        <v>445</v>
      </c>
      <c r="H30" s="17">
        <v>1</v>
      </c>
      <c r="I30" s="17">
        <v>0</v>
      </c>
      <c r="K30" s="2" t="s">
        <v>456</v>
      </c>
      <c r="L30" s="2" t="s">
        <v>456</v>
      </c>
      <c r="M30" s="23" t="s">
        <v>457</v>
      </c>
      <c r="P30" s="24">
        <v>1</v>
      </c>
      <c r="Q30" s="17">
        <v>1</v>
      </c>
    </row>
    <row r="31" s="2" customFormat="1" ht="36" spans="1:17">
      <c r="A31" s="2">
        <f t="shared" ref="A31:A35" si="14">A26+100</f>
        <v>700652</v>
      </c>
      <c r="B31" s="2" t="str">
        <f t="shared" ref="B31:B35" si="15">"索引_套装"&amp;MID(A31,4,1)&amp;"品质"&amp;RIGHT(A31)</f>
        <v>索引_套装6品质2</v>
      </c>
      <c r="C31" s="16" t="str">
        <f t="shared" ref="C31:C35" si="16">VLOOKUP(A31-50,$A$65:$C$208,3,0)</f>
        <v>温暖的被窝</v>
      </c>
      <c r="D31" s="17">
        <v>7</v>
      </c>
      <c r="G31" s="2" t="s">
        <v>445</v>
      </c>
      <c r="H31" s="17">
        <v>2</v>
      </c>
      <c r="I31" s="17">
        <v>0</v>
      </c>
      <c r="K31" s="2" t="s">
        <v>456</v>
      </c>
      <c r="L31" s="2" t="s">
        <v>456</v>
      </c>
      <c r="M31" s="23" t="s">
        <v>457</v>
      </c>
      <c r="P31" s="24">
        <v>1</v>
      </c>
      <c r="Q31" s="17">
        <v>1</v>
      </c>
    </row>
    <row r="32" s="2" customFormat="1" ht="36" spans="1:17">
      <c r="A32" s="2">
        <f t="shared" si="14"/>
        <v>700653</v>
      </c>
      <c r="B32" s="2" t="str">
        <f t="shared" si="15"/>
        <v>索引_套装6品质3</v>
      </c>
      <c r="C32" s="16" t="str">
        <f t="shared" si="16"/>
        <v>温暖的被窝</v>
      </c>
      <c r="D32" s="17">
        <v>7</v>
      </c>
      <c r="G32" s="2" t="s">
        <v>445</v>
      </c>
      <c r="H32" s="17">
        <v>3</v>
      </c>
      <c r="I32" s="17">
        <v>0</v>
      </c>
      <c r="K32" s="2" t="s">
        <v>456</v>
      </c>
      <c r="L32" s="2" t="s">
        <v>456</v>
      </c>
      <c r="M32" s="23" t="s">
        <v>457</v>
      </c>
      <c r="P32" s="24">
        <v>1</v>
      </c>
      <c r="Q32" s="17">
        <v>1</v>
      </c>
    </row>
    <row r="33" s="2" customFormat="1" ht="36" spans="1:17">
      <c r="A33" s="2">
        <f t="shared" si="14"/>
        <v>700654</v>
      </c>
      <c r="B33" s="2" t="str">
        <f t="shared" si="15"/>
        <v>索引_套装6品质4</v>
      </c>
      <c r="C33" s="16" t="str">
        <f t="shared" si="16"/>
        <v>温暖的被窝</v>
      </c>
      <c r="D33" s="17">
        <v>7</v>
      </c>
      <c r="G33" s="2" t="s">
        <v>445</v>
      </c>
      <c r="H33" s="17">
        <v>4</v>
      </c>
      <c r="I33" s="17">
        <v>0</v>
      </c>
      <c r="K33" s="2" t="s">
        <v>456</v>
      </c>
      <c r="L33" s="2" t="s">
        <v>456</v>
      </c>
      <c r="M33" s="23" t="s">
        <v>457</v>
      </c>
      <c r="P33" s="24">
        <v>1</v>
      </c>
      <c r="Q33" s="17">
        <v>1</v>
      </c>
    </row>
    <row r="34" s="2" customFormat="1" ht="36" spans="1:17">
      <c r="A34" s="2">
        <f t="shared" si="14"/>
        <v>700655</v>
      </c>
      <c r="B34" s="2" t="str">
        <f t="shared" si="15"/>
        <v>索引_套装6品质5</v>
      </c>
      <c r="C34" s="16" t="str">
        <f t="shared" si="16"/>
        <v>温暖的被窝</v>
      </c>
      <c r="D34" s="17">
        <v>7</v>
      </c>
      <c r="G34" s="2" t="s">
        <v>445</v>
      </c>
      <c r="H34" s="17">
        <v>5</v>
      </c>
      <c r="I34" s="17">
        <v>0</v>
      </c>
      <c r="K34" s="2" t="s">
        <v>456</v>
      </c>
      <c r="L34" s="2" t="s">
        <v>456</v>
      </c>
      <c r="M34" s="23" t="s">
        <v>457</v>
      </c>
      <c r="P34" s="24">
        <v>1</v>
      </c>
      <c r="Q34" s="17">
        <v>1</v>
      </c>
    </row>
    <row r="35" s="1" customFormat="1" ht="24" spans="1:17">
      <c r="A35" s="1">
        <f t="shared" si="14"/>
        <v>700751</v>
      </c>
      <c r="B35" s="1" t="str">
        <f t="shared" si="15"/>
        <v>索引_套装7品质1</v>
      </c>
      <c r="C35" s="14" t="str">
        <f t="shared" si="16"/>
        <v>散播焦虑之人</v>
      </c>
      <c r="D35" s="15">
        <v>7</v>
      </c>
      <c r="G35" s="1" t="s">
        <v>445</v>
      </c>
      <c r="H35" s="15">
        <v>1</v>
      </c>
      <c r="I35" s="15">
        <v>0</v>
      </c>
      <c r="K35" s="1" t="s">
        <v>458</v>
      </c>
      <c r="L35" s="1" t="s">
        <v>458</v>
      </c>
      <c r="M35" s="21" t="s">
        <v>459</v>
      </c>
      <c r="P35" s="22">
        <v>1</v>
      </c>
      <c r="Q35" s="15">
        <v>1</v>
      </c>
    </row>
    <row r="36" s="1" customFormat="1" ht="24" spans="1:17">
      <c r="A36" s="1">
        <f t="shared" ref="A36:A40" si="17">A31+100</f>
        <v>700752</v>
      </c>
      <c r="B36" s="1" t="str">
        <f t="shared" ref="B36:B40" si="18">"索引_套装"&amp;MID(A36,4,1)&amp;"品质"&amp;RIGHT(A36)</f>
        <v>索引_套装7品质2</v>
      </c>
      <c r="C36" s="14" t="str">
        <f t="shared" ref="C36:C40" si="19">VLOOKUP(A36-50,$A$65:$C$208,3,0)</f>
        <v>散播焦虑之人</v>
      </c>
      <c r="D36" s="15">
        <v>7</v>
      </c>
      <c r="G36" s="1" t="s">
        <v>445</v>
      </c>
      <c r="H36" s="15">
        <v>2</v>
      </c>
      <c r="I36" s="15">
        <v>0</v>
      </c>
      <c r="K36" s="1" t="s">
        <v>458</v>
      </c>
      <c r="L36" s="1" t="s">
        <v>458</v>
      </c>
      <c r="M36" s="21" t="s">
        <v>459</v>
      </c>
      <c r="P36" s="22">
        <v>1</v>
      </c>
      <c r="Q36" s="15">
        <v>1</v>
      </c>
    </row>
    <row r="37" s="1" customFormat="1" ht="24" spans="1:17">
      <c r="A37" s="1">
        <f t="shared" si="17"/>
        <v>700753</v>
      </c>
      <c r="B37" s="1" t="str">
        <f t="shared" si="18"/>
        <v>索引_套装7品质3</v>
      </c>
      <c r="C37" s="14" t="str">
        <f t="shared" si="19"/>
        <v>散播焦虑之人</v>
      </c>
      <c r="D37" s="15">
        <v>7</v>
      </c>
      <c r="G37" s="1" t="s">
        <v>445</v>
      </c>
      <c r="H37" s="15">
        <v>3</v>
      </c>
      <c r="I37" s="15">
        <v>0</v>
      </c>
      <c r="K37" s="1" t="s">
        <v>458</v>
      </c>
      <c r="L37" s="1" t="s">
        <v>458</v>
      </c>
      <c r="M37" s="21" t="s">
        <v>459</v>
      </c>
      <c r="P37" s="22">
        <v>1</v>
      </c>
      <c r="Q37" s="15">
        <v>1</v>
      </c>
    </row>
    <row r="38" s="1" customFormat="1" ht="24" spans="1:17">
      <c r="A38" s="1">
        <f t="shared" si="17"/>
        <v>700754</v>
      </c>
      <c r="B38" s="1" t="str">
        <f t="shared" si="18"/>
        <v>索引_套装7品质4</v>
      </c>
      <c r="C38" s="14" t="str">
        <f t="shared" si="19"/>
        <v>散播焦虑之人</v>
      </c>
      <c r="D38" s="15">
        <v>7</v>
      </c>
      <c r="G38" s="1" t="s">
        <v>445</v>
      </c>
      <c r="H38" s="15">
        <v>4</v>
      </c>
      <c r="I38" s="15">
        <v>0</v>
      </c>
      <c r="K38" s="1" t="s">
        <v>458</v>
      </c>
      <c r="L38" s="1" t="s">
        <v>458</v>
      </c>
      <c r="M38" s="21" t="s">
        <v>459</v>
      </c>
      <c r="P38" s="22">
        <v>1</v>
      </c>
      <c r="Q38" s="15">
        <v>1</v>
      </c>
    </row>
    <row r="39" s="1" customFormat="1" ht="24" spans="1:17">
      <c r="A39" s="1">
        <f t="shared" si="17"/>
        <v>700755</v>
      </c>
      <c r="B39" s="1" t="str">
        <f t="shared" si="18"/>
        <v>索引_套装7品质5</v>
      </c>
      <c r="C39" s="14" t="str">
        <f t="shared" si="19"/>
        <v>散播焦虑之人</v>
      </c>
      <c r="D39" s="15">
        <v>7</v>
      </c>
      <c r="G39" s="1" t="s">
        <v>445</v>
      </c>
      <c r="H39" s="15">
        <v>5</v>
      </c>
      <c r="I39" s="15">
        <v>0</v>
      </c>
      <c r="K39" s="1" t="s">
        <v>458</v>
      </c>
      <c r="L39" s="1" t="s">
        <v>458</v>
      </c>
      <c r="M39" s="21" t="s">
        <v>459</v>
      </c>
      <c r="P39" s="22">
        <v>1</v>
      </c>
      <c r="Q39" s="15">
        <v>1</v>
      </c>
    </row>
    <row r="40" s="2" customFormat="1" ht="24" spans="1:17">
      <c r="A40" s="2">
        <f t="shared" si="17"/>
        <v>700851</v>
      </c>
      <c r="B40" s="2" t="str">
        <f t="shared" si="18"/>
        <v>索引_套装8品质1</v>
      </c>
      <c r="C40" s="16" t="str">
        <f t="shared" si="19"/>
        <v>福音之鸟</v>
      </c>
      <c r="D40" s="17">
        <v>7</v>
      </c>
      <c r="G40" s="2" t="s">
        <v>445</v>
      </c>
      <c r="H40" s="17">
        <v>1</v>
      </c>
      <c r="I40" s="17">
        <v>0</v>
      </c>
      <c r="K40" s="2" t="s">
        <v>460</v>
      </c>
      <c r="L40" s="2" t="s">
        <v>460</v>
      </c>
      <c r="M40" s="23" t="s">
        <v>461</v>
      </c>
      <c r="P40" s="24">
        <v>1</v>
      </c>
      <c r="Q40" s="17">
        <v>1</v>
      </c>
    </row>
    <row r="41" s="2" customFormat="1" ht="24" spans="1:17">
      <c r="A41" s="2">
        <f t="shared" ref="A41:A45" si="20">A36+100</f>
        <v>700852</v>
      </c>
      <c r="B41" s="2" t="str">
        <f t="shared" ref="B41:B49" si="21">"索引_套装"&amp;MID(A41,4,1)&amp;"品质"&amp;RIGHT(A41)</f>
        <v>索引_套装8品质2</v>
      </c>
      <c r="C41" s="16" t="str">
        <f t="shared" ref="C41:C45" si="22">VLOOKUP(A41-50,$A$65:$C$208,3,0)</f>
        <v>福音之鸟</v>
      </c>
      <c r="D41" s="17">
        <v>7</v>
      </c>
      <c r="G41" s="2" t="s">
        <v>445</v>
      </c>
      <c r="H41" s="17">
        <v>2</v>
      </c>
      <c r="I41" s="17">
        <v>0</v>
      </c>
      <c r="K41" s="2" t="s">
        <v>460</v>
      </c>
      <c r="L41" s="2" t="s">
        <v>460</v>
      </c>
      <c r="M41" s="23" t="s">
        <v>461</v>
      </c>
      <c r="P41" s="24">
        <v>1</v>
      </c>
      <c r="Q41" s="17">
        <v>1</v>
      </c>
    </row>
    <row r="42" s="2" customFormat="1" ht="24" spans="1:17">
      <c r="A42" s="2">
        <f t="shared" si="20"/>
        <v>700853</v>
      </c>
      <c r="B42" s="2" t="str">
        <f t="shared" si="21"/>
        <v>索引_套装8品质3</v>
      </c>
      <c r="C42" s="16" t="str">
        <f t="shared" si="22"/>
        <v>福音之鸟</v>
      </c>
      <c r="D42" s="17">
        <v>7</v>
      </c>
      <c r="G42" s="2" t="s">
        <v>445</v>
      </c>
      <c r="H42" s="17">
        <v>3</v>
      </c>
      <c r="I42" s="17">
        <v>0</v>
      </c>
      <c r="K42" s="2" t="s">
        <v>460</v>
      </c>
      <c r="L42" s="2" t="s">
        <v>460</v>
      </c>
      <c r="M42" s="23" t="s">
        <v>461</v>
      </c>
      <c r="P42" s="24">
        <v>1</v>
      </c>
      <c r="Q42" s="17">
        <v>1</v>
      </c>
    </row>
    <row r="43" s="2" customFormat="1" ht="24" spans="1:17">
      <c r="A43" s="2">
        <f t="shared" si="20"/>
        <v>700854</v>
      </c>
      <c r="B43" s="2" t="str">
        <f t="shared" si="21"/>
        <v>索引_套装8品质4</v>
      </c>
      <c r="C43" s="16" t="str">
        <f t="shared" si="22"/>
        <v>福音之鸟</v>
      </c>
      <c r="D43" s="17">
        <v>7</v>
      </c>
      <c r="G43" s="2" t="s">
        <v>445</v>
      </c>
      <c r="H43" s="17">
        <v>4</v>
      </c>
      <c r="I43" s="17">
        <v>0</v>
      </c>
      <c r="K43" s="2" t="s">
        <v>460</v>
      </c>
      <c r="L43" s="2" t="s">
        <v>460</v>
      </c>
      <c r="M43" s="23" t="s">
        <v>461</v>
      </c>
      <c r="P43" s="24">
        <v>1</v>
      </c>
      <c r="Q43" s="17">
        <v>1</v>
      </c>
    </row>
    <row r="44" s="2" customFormat="1" ht="24" spans="1:17">
      <c r="A44" s="2">
        <f t="shared" si="20"/>
        <v>700855</v>
      </c>
      <c r="B44" s="2" t="str">
        <f t="shared" si="21"/>
        <v>索引_套装8品质5</v>
      </c>
      <c r="C44" s="16" t="str">
        <f t="shared" si="22"/>
        <v>福音之鸟</v>
      </c>
      <c r="D44" s="17">
        <v>7</v>
      </c>
      <c r="G44" s="2" t="s">
        <v>445</v>
      </c>
      <c r="H44" s="17">
        <v>5</v>
      </c>
      <c r="I44" s="17">
        <v>0</v>
      </c>
      <c r="K44" s="2" t="s">
        <v>460</v>
      </c>
      <c r="L44" s="2" t="s">
        <v>460</v>
      </c>
      <c r="M44" s="23" t="s">
        <v>461</v>
      </c>
      <c r="P44" s="24">
        <v>1</v>
      </c>
      <c r="Q44" s="17">
        <v>1</v>
      </c>
    </row>
    <row r="45" s="1" customFormat="1" ht="36" spans="1:17">
      <c r="A45" s="1">
        <f t="shared" si="20"/>
        <v>700951</v>
      </c>
      <c r="B45" s="1" t="str">
        <f t="shared" si="21"/>
        <v>索引_套装9品质1</v>
      </c>
      <c r="C45" s="14" t="str">
        <f t="shared" si="22"/>
        <v>禁止三缺一</v>
      </c>
      <c r="D45" s="15">
        <v>7</v>
      </c>
      <c r="G45" s="1" t="s">
        <v>445</v>
      </c>
      <c r="H45" s="15">
        <v>1</v>
      </c>
      <c r="I45" s="15">
        <v>0</v>
      </c>
      <c r="K45" s="1" t="s">
        <v>462</v>
      </c>
      <c r="L45" s="1" t="s">
        <v>462</v>
      </c>
      <c r="M45" s="21" t="s">
        <v>463</v>
      </c>
      <c r="P45" s="22">
        <v>1</v>
      </c>
      <c r="Q45" s="15">
        <v>1</v>
      </c>
    </row>
    <row r="46" s="1" customFormat="1" ht="36" spans="1:17">
      <c r="A46" s="1">
        <f t="shared" ref="A46:A50" si="23">A41+100</f>
        <v>700952</v>
      </c>
      <c r="B46" s="1" t="str">
        <f t="shared" si="21"/>
        <v>索引_套装9品质2</v>
      </c>
      <c r="C46" s="14" t="str">
        <f t="shared" ref="C46:C50" si="24">VLOOKUP(A46-50,$A$65:$C$208,3,0)</f>
        <v>禁止三缺一</v>
      </c>
      <c r="D46" s="15">
        <v>7</v>
      </c>
      <c r="G46" s="1" t="s">
        <v>445</v>
      </c>
      <c r="H46" s="15">
        <v>2</v>
      </c>
      <c r="I46" s="15">
        <v>0</v>
      </c>
      <c r="K46" s="1" t="s">
        <v>462</v>
      </c>
      <c r="L46" s="1" t="s">
        <v>462</v>
      </c>
      <c r="M46" s="21" t="s">
        <v>463</v>
      </c>
      <c r="P46" s="22">
        <v>1</v>
      </c>
      <c r="Q46" s="15">
        <v>1</v>
      </c>
    </row>
    <row r="47" s="1" customFormat="1" ht="36" spans="1:17">
      <c r="A47" s="1">
        <f t="shared" si="23"/>
        <v>700953</v>
      </c>
      <c r="B47" s="1" t="str">
        <f t="shared" si="21"/>
        <v>索引_套装9品质3</v>
      </c>
      <c r="C47" s="14" t="str">
        <f t="shared" si="24"/>
        <v>禁止三缺一</v>
      </c>
      <c r="D47" s="15">
        <v>7</v>
      </c>
      <c r="G47" s="1" t="s">
        <v>445</v>
      </c>
      <c r="H47" s="15">
        <v>3</v>
      </c>
      <c r="I47" s="15">
        <v>0</v>
      </c>
      <c r="K47" s="1" t="s">
        <v>462</v>
      </c>
      <c r="L47" s="1" t="s">
        <v>462</v>
      </c>
      <c r="M47" s="21" t="s">
        <v>463</v>
      </c>
      <c r="P47" s="22">
        <v>1</v>
      </c>
      <c r="Q47" s="15">
        <v>1</v>
      </c>
    </row>
    <row r="48" s="1" customFormat="1" ht="36" spans="1:17">
      <c r="A48" s="1">
        <f t="shared" si="23"/>
        <v>700954</v>
      </c>
      <c r="B48" s="1" t="str">
        <f t="shared" si="21"/>
        <v>索引_套装9品质4</v>
      </c>
      <c r="C48" s="14" t="str">
        <f t="shared" si="24"/>
        <v>禁止三缺一</v>
      </c>
      <c r="D48" s="15">
        <v>7</v>
      </c>
      <c r="G48" s="1" t="s">
        <v>445</v>
      </c>
      <c r="H48" s="15">
        <v>4</v>
      </c>
      <c r="I48" s="15">
        <v>0</v>
      </c>
      <c r="K48" s="1" t="s">
        <v>462</v>
      </c>
      <c r="L48" s="1" t="s">
        <v>462</v>
      </c>
      <c r="M48" s="21" t="s">
        <v>463</v>
      </c>
      <c r="P48" s="22">
        <v>1</v>
      </c>
      <c r="Q48" s="15">
        <v>1</v>
      </c>
    </row>
    <row r="49" s="1" customFormat="1" ht="36" spans="1:17">
      <c r="A49" s="1">
        <f t="shared" si="23"/>
        <v>700955</v>
      </c>
      <c r="B49" s="1" t="str">
        <f t="shared" si="21"/>
        <v>索引_套装9品质5</v>
      </c>
      <c r="C49" s="14" t="str">
        <f t="shared" si="24"/>
        <v>禁止三缺一</v>
      </c>
      <c r="D49" s="15">
        <v>7</v>
      </c>
      <c r="G49" s="1" t="s">
        <v>445</v>
      </c>
      <c r="H49" s="15">
        <v>5</v>
      </c>
      <c r="I49" s="15">
        <v>0</v>
      </c>
      <c r="K49" s="1" t="s">
        <v>462</v>
      </c>
      <c r="L49" s="1" t="s">
        <v>462</v>
      </c>
      <c r="M49" s="21" t="s">
        <v>463</v>
      </c>
      <c r="P49" s="22">
        <v>1</v>
      </c>
      <c r="Q49" s="15">
        <v>1</v>
      </c>
    </row>
    <row r="50" s="2" customFormat="1" ht="24" spans="1:17">
      <c r="A50" s="2">
        <f t="shared" si="23"/>
        <v>701051</v>
      </c>
      <c r="B50" s="2" t="str">
        <f t="shared" ref="B50:B55" si="25">"索引_套装"&amp;MID(A50,3,2)&amp;"品质"&amp;RIGHT(A50)</f>
        <v>索引_套装10品质1</v>
      </c>
      <c r="C50" s="16" t="str">
        <f t="shared" si="24"/>
        <v>《宫廷玉液》</v>
      </c>
      <c r="D50" s="17">
        <v>7</v>
      </c>
      <c r="G50" s="2" t="s">
        <v>445</v>
      </c>
      <c r="H50" s="17">
        <v>1</v>
      </c>
      <c r="I50" s="17">
        <v>0</v>
      </c>
      <c r="K50" s="2" t="s">
        <v>464</v>
      </c>
      <c r="L50" s="2" t="s">
        <v>464</v>
      </c>
      <c r="M50" s="23" t="s">
        <v>465</v>
      </c>
      <c r="P50" s="24">
        <v>1</v>
      </c>
      <c r="Q50" s="17">
        <v>1</v>
      </c>
    </row>
    <row r="51" s="2" customFormat="1" ht="24" spans="1:17">
      <c r="A51" s="2">
        <f t="shared" ref="A51:A55" si="26">A46+100</f>
        <v>701052</v>
      </c>
      <c r="B51" s="2" t="str">
        <f t="shared" si="25"/>
        <v>索引_套装10品质2</v>
      </c>
      <c r="C51" s="16" t="str">
        <f t="shared" ref="C51:C55" si="27">VLOOKUP(A51-50,$A$65:$C$208,3,0)</f>
        <v>《宫廷玉液》</v>
      </c>
      <c r="D51" s="17">
        <v>7</v>
      </c>
      <c r="G51" s="2" t="s">
        <v>445</v>
      </c>
      <c r="H51" s="17">
        <v>2</v>
      </c>
      <c r="I51" s="17">
        <v>0</v>
      </c>
      <c r="K51" s="2" t="s">
        <v>464</v>
      </c>
      <c r="L51" s="2" t="s">
        <v>464</v>
      </c>
      <c r="M51" s="23" t="s">
        <v>465</v>
      </c>
      <c r="P51" s="24">
        <v>1</v>
      </c>
      <c r="Q51" s="17">
        <v>1</v>
      </c>
    </row>
    <row r="52" s="2" customFormat="1" ht="24" spans="1:17">
      <c r="A52" s="2">
        <f t="shared" si="26"/>
        <v>701053</v>
      </c>
      <c r="B52" s="2" t="str">
        <f t="shared" si="25"/>
        <v>索引_套装10品质3</v>
      </c>
      <c r="C52" s="16" t="str">
        <f t="shared" si="27"/>
        <v>《宫廷玉液》</v>
      </c>
      <c r="D52" s="17">
        <v>7</v>
      </c>
      <c r="G52" s="2" t="s">
        <v>445</v>
      </c>
      <c r="H52" s="17">
        <v>3</v>
      </c>
      <c r="I52" s="17">
        <v>0</v>
      </c>
      <c r="K52" s="2" t="s">
        <v>464</v>
      </c>
      <c r="L52" s="2" t="s">
        <v>464</v>
      </c>
      <c r="M52" s="23" t="s">
        <v>465</v>
      </c>
      <c r="P52" s="24">
        <v>1</v>
      </c>
      <c r="Q52" s="17">
        <v>1</v>
      </c>
    </row>
    <row r="53" s="2" customFormat="1" ht="24" spans="1:17">
      <c r="A53" s="2">
        <f t="shared" si="26"/>
        <v>701054</v>
      </c>
      <c r="B53" s="2" t="str">
        <f t="shared" si="25"/>
        <v>索引_套装10品质4</v>
      </c>
      <c r="C53" s="16" t="str">
        <f t="shared" si="27"/>
        <v>《宫廷玉液》</v>
      </c>
      <c r="D53" s="17">
        <v>7</v>
      </c>
      <c r="G53" s="2" t="s">
        <v>445</v>
      </c>
      <c r="H53" s="17">
        <v>4</v>
      </c>
      <c r="I53" s="17">
        <v>0</v>
      </c>
      <c r="K53" s="2" t="s">
        <v>464</v>
      </c>
      <c r="L53" s="2" t="s">
        <v>464</v>
      </c>
      <c r="M53" s="23" t="s">
        <v>465</v>
      </c>
      <c r="P53" s="24">
        <v>1</v>
      </c>
      <c r="Q53" s="17">
        <v>1</v>
      </c>
    </row>
    <row r="54" s="2" customFormat="1" ht="24" spans="1:17">
      <c r="A54" s="2">
        <f t="shared" si="26"/>
        <v>701055</v>
      </c>
      <c r="B54" s="2" t="str">
        <f t="shared" si="25"/>
        <v>索引_套装10品质5</v>
      </c>
      <c r="C54" s="16" t="str">
        <f t="shared" si="27"/>
        <v>《宫廷玉液》</v>
      </c>
      <c r="D54" s="17">
        <v>7</v>
      </c>
      <c r="G54" s="2" t="s">
        <v>445</v>
      </c>
      <c r="H54" s="17">
        <v>5</v>
      </c>
      <c r="I54" s="17">
        <v>0</v>
      </c>
      <c r="K54" s="2" t="s">
        <v>464</v>
      </c>
      <c r="L54" s="2" t="s">
        <v>464</v>
      </c>
      <c r="M54" s="23" t="s">
        <v>465</v>
      </c>
      <c r="P54" s="24">
        <v>1</v>
      </c>
      <c r="Q54" s="17">
        <v>1</v>
      </c>
    </row>
    <row r="55" s="1" customFormat="1" ht="24" spans="1:17">
      <c r="A55" s="1">
        <f t="shared" si="26"/>
        <v>701151</v>
      </c>
      <c r="B55" s="1" t="str">
        <f t="shared" si="25"/>
        <v>索引_套装11品质1</v>
      </c>
      <c r="C55" s="14" t="str">
        <f t="shared" si="27"/>
        <v>爱心早餐</v>
      </c>
      <c r="D55" s="15">
        <v>7</v>
      </c>
      <c r="G55" s="1" t="s">
        <v>445</v>
      </c>
      <c r="H55" s="15">
        <v>1</v>
      </c>
      <c r="I55" s="15">
        <v>0</v>
      </c>
      <c r="K55" s="1" t="s">
        <v>466</v>
      </c>
      <c r="L55" s="1" t="s">
        <v>466</v>
      </c>
      <c r="M55" s="21" t="s">
        <v>467</v>
      </c>
      <c r="P55" s="22">
        <v>1</v>
      </c>
      <c r="Q55" s="15">
        <v>1</v>
      </c>
    </row>
    <row r="56" s="1" customFormat="1" ht="24" spans="1:17">
      <c r="A56" s="1">
        <f t="shared" ref="A56:A64" si="28">A51+100</f>
        <v>701152</v>
      </c>
      <c r="B56" s="1" t="str">
        <f t="shared" ref="B56:B64" si="29">"索引_套装"&amp;MID(A56,3,2)&amp;"品质"&amp;RIGHT(A56)</f>
        <v>索引_套装11品质2</v>
      </c>
      <c r="C56" s="14" t="str">
        <f t="shared" ref="C56:C64" si="30">VLOOKUP(A56-50,$A$65:$C$208,3,0)</f>
        <v>爱心早餐</v>
      </c>
      <c r="D56" s="15">
        <v>7</v>
      </c>
      <c r="G56" s="1" t="s">
        <v>445</v>
      </c>
      <c r="H56" s="15">
        <v>2</v>
      </c>
      <c r="I56" s="15">
        <v>0</v>
      </c>
      <c r="K56" s="1" t="s">
        <v>466</v>
      </c>
      <c r="L56" s="1" t="s">
        <v>466</v>
      </c>
      <c r="M56" s="21" t="s">
        <v>467</v>
      </c>
      <c r="P56" s="22">
        <v>1</v>
      </c>
      <c r="Q56" s="15">
        <v>1</v>
      </c>
    </row>
    <row r="57" s="1" customFormat="1" ht="24" spans="1:17">
      <c r="A57" s="1">
        <f t="shared" si="28"/>
        <v>701153</v>
      </c>
      <c r="B57" s="1" t="str">
        <f t="shared" si="29"/>
        <v>索引_套装11品质3</v>
      </c>
      <c r="C57" s="14" t="str">
        <f t="shared" si="30"/>
        <v>爱心早餐</v>
      </c>
      <c r="D57" s="15">
        <v>7</v>
      </c>
      <c r="G57" s="1" t="s">
        <v>445</v>
      </c>
      <c r="H57" s="15">
        <v>3</v>
      </c>
      <c r="I57" s="15">
        <v>0</v>
      </c>
      <c r="K57" s="1" t="s">
        <v>466</v>
      </c>
      <c r="L57" s="1" t="s">
        <v>466</v>
      </c>
      <c r="M57" s="21" t="s">
        <v>467</v>
      </c>
      <c r="P57" s="22">
        <v>1</v>
      </c>
      <c r="Q57" s="15">
        <v>1</v>
      </c>
    </row>
    <row r="58" s="1" customFormat="1" ht="24" spans="1:17">
      <c r="A58" s="1">
        <f t="shared" si="28"/>
        <v>701154</v>
      </c>
      <c r="B58" s="1" t="str">
        <f t="shared" si="29"/>
        <v>索引_套装11品质4</v>
      </c>
      <c r="C58" s="14" t="str">
        <f t="shared" si="30"/>
        <v>爱心早餐</v>
      </c>
      <c r="D58" s="15">
        <v>7</v>
      </c>
      <c r="G58" s="1" t="s">
        <v>445</v>
      </c>
      <c r="H58" s="15">
        <v>4</v>
      </c>
      <c r="I58" s="15">
        <v>0</v>
      </c>
      <c r="K58" s="1" t="s">
        <v>466</v>
      </c>
      <c r="L58" s="1" t="s">
        <v>466</v>
      </c>
      <c r="M58" s="21" t="s">
        <v>467</v>
      </c>
      <c r="P58" s="22">
        <v>1</v>
      </c>
      <c r="Q58" s="15">
        <v>1</v>
      </c>
    </row>
    <row r="59" s="1" customFormat="1" ht="24" spans="1:17">
      <c r="A59" s="1">
        <f t="shared" si="28"/>
        <v>701155</v>
      </c>
      <c r="B59" s="1" t="str">
        <f t="shared" si="29"/>
        <v>索引_套装11品质5</v>
      </c>
      <c r="C59" s="14" t="str">
        <f t="shared" si="30"/>
        <v>爱心早餐</v>
      </c>
      <c r="D59" s="15">
        <v>7</v>
      </c>
      <c r="G59" s="1" t="s">
        <v>445</v>
      </c>
      <c r="H59" s="15">
        <v>5</v>
      </c>
      <c r="I59" s="15">
        <v>0</v>
      </c>
      <c r="K59" s="1" t="s">
        <v>466</v>
      </c>
      <c r="L59" s="1" t="s">
        <v>466</v>
      </c>
      <c r="M59" s="21" t="s">
        <v>467</v>
      </c>
      <c r="P59" s="22">
        <v>1</v>
      </c>
      <c r="Q59" s="15">
        <v>1</v>
      </c>
    </row>
    <row r="60" s="2" customFormat="1" ht="24" spans="1:17">
      <c r="A60" s="2">
        <f t="shared" si="28"/>
        <v>701251</v>
      </c>
      <c r="B60" s="2" t="str">
        <f t="shared" si="29"/>
        <v>索引_套装12品质1</v>
      </c>
      <c r="C60" s="16" t="str">
        <f t="shared" si="30"/>
        <v>退行犬</v>
      </c>
      <c r="D60" s="17">
        <v>7</v>
      </c>
      <c r="G60" s="2" t="s">
        <v>445</v>
      </c>
      <c r="H60" s="17">
        <v>1</v>
      </c>
      <c r="I60" s="17">
        <v>0</v>
      </c>
      <c r="K60" s="2" t="s">
        <v>468</v>
      </c>
      <c r="L60" s="2" t="s">
        <v>468</v>
      </c>
      <c r="M60" s="23" t="s">
        <v>469</v>
      </c>
      <c r="P60" s="24">
        <v>1</v>
      </c>
      <c r="Q60" s="17">
        <v>1</v>
      </c>
    </row>
    <row r="61" s="2" customFormat="1" ht="24" spans="1:17">
      <c r="A61" s="2">
        <f t="shared" si="28"/>
        <v>701252</v>
      </c>
      <c r="B61" s="2" t="str">
        <f t="shared" si="29"/>
        <v>索引_套装12品质2</v>
      </c>
      <c r="C61" s="16" t="str">
        <f t="shared" si="30"/>
        <v>退行犬</v>
      </c>
      <c r="D61" s="17">
        <v>7</v>
      </c>
      <c r="G61" s="2" t="s">
        <v>445</v>
      </c>
      <c r="H61" s="17">
        <v>2</v>
      </c>
      <c r="I61" s="17">
        <v>0</v>
      </c>
      <c r="K61" s="2" t="s">
        <v>468</v>
      </c>
      <c r="L61" s="2" t="s">
        <v>468</v>
      </c>
      <c r="M61" s="23" t="s">
        <v>469</v>
      </c>
      <c r="P61" s="24">
        <v>1</v>
      </c>
      <c r="Q61" s="17">
        <v>1</v>
      </c>
    </row>
    <row r="62" s="2" customFormat="1" ht="24" spans="1:17">
      <c r="A62" s="2">
        <f t="shared" si="28"/>
        <v>701253</v>
      </c>
      <c r="B62" s="2" t="str">
        <f t="shared" si="29"/>
        <v>索引_套装12品质3</v>
      </c>
      <c r="C62" s="16" t="str">
        <f t="shared" si="30"/>
        <v>退行犬</v>
      </c>
      <c r="D62" s="17">
        <v>7</v>
      </c>
      <c r="G62" s="2" t="s">
        <v>445</v>
      </c>
      <c r="H62" s="17">
        <v>3</v>
      </c>
      <c r="I62" s="17">
        <v>0</v>
      </c>
      <c r="K62" s="2" t="s">
        <v>468</v>
      </c>
      <c r="L62" s="2" t="s">
        <v>468</v>
      </c>
      <c r="M62" s="23" t="s">
        <v>469</v>
      </c>
      <c r="P62" s="24">
        <v>1</v>
      </c>
      <c r="Q62" s="17">
        <v>1</v>
      </c>
    </row>
    <row r="63" s="2" customFormat="1" ht="24" spans="1:17">
      <c r="A63" s="2">
        <f t="shared" si="28"/>
        <v>701254</v>
      </c>
      <c r="B63" s="2" t="str">
        <f t="shared" si="29"/>
        <v>索引_套装12品质4</v>
      </c>
      <c r="C63" s="16" t="str">
        <f t="shared" si="30"/>
        <v>退行犬</v>
      </c>
      <c r="D63" s="17">
        <v>7</v>
      </c>
      <c r="G63" s="2" t="s">
        <v>445</v>
      </c>
      <c r="H63" s="17">
        <v>4</v>
      </c>
      <c r="I63" s="17">
        <v>0</v>
      </c>
      <c r="K63" s="2" t="s">
        <v>468</v>
      </c>
      <c r="L63" s="2" t="s">
        <v>468</v>
      </c>
      <c r="M63" s="23" t="s">
        <v>469</v>
      </c>
      <c r="P63" s="24">
        <v>1</v>
      </c>
      <c r="Q63" s="17">
        <v>1</v>
      </c>
    </row>
    <row r="64" s="2" customFormat="1" ht="24" spans="1:17">
      <c r="A64" s="2">
        <f t="shared" si="28"/>
        <v>701255</v>
      </c>
      <c r="B64" s="2" t="str">
        <f t="shared" si="29"/>
        <v>索引_套装12品质5</v>
      </c>
      <c r="C64" s="16" t="str">
        <f t="shared" si="30"/>
        <v>退行犬</v>
      </c>
      <c r="D64" s="17">
        <v>7</v>
      </c>
      <c r="G64" s="2" t="s">
        <v>445</v>
      </c>
      <c r="H64" s="17">
        <v>5</v>
      </c>
      <c r="I64" s="17">
        <v>0</v>
      </c>
      <c r="K64" s="2" t="s">
        <v>468</v>
      </c>
      <c r="L64" s="2" t="s">
        <v>468</v>
      </c>
      <c r="M64" s="23" t="s">
        <v>469</v>
      </c>
      <c r="P64" s="24">
        <v>1</v>
      </c>
      <c r="Q64" s="17">
        <v>1</v>
      </c>
    </row>
    <row r="65" s="3" customFormat="1" ht="48" spans="1:17">
      <c r="A65" s="3">
        <v>700101</v>
      </c>
      <c r="B65" s="3" t="s">
        <v>470</v>
      </c>
      <c r="C65" s="25" t="s">
        <v>471</v>
      </c>
      <c r="D65" s="26">
        <v>7</v>
      </c>
      <c r="F65" s="3">
        <v>101</v>
      </c>
      <c r="G65" s="3" t="s">
        <v>445</v>
      </c>
      <c r="H65" s="26">
        <v>2</v>
      </c>
      <c r="I65" s="26">
        <v>999</v>
      </c>
      <c r="J65" s="30"/>
      <c r="K65" s="3" t="s">
        <v>472</v>
      </c>
      <c r="L65" s="3" t="s">
        <v>472</v>
      </c>
      <c r="M65" s="31" t="s">
        <v>473</v>
      </c>
      <c r="P65" s="32">
        <v>9999</v>
      </c>
      <c r="Q65" s="26">
        <v>999</v>
      </c>
    </row>
    <row r="66" s="3" customFormat="1" ht="48" spans="1:17">
      <c r="A66" s="3">
        <v>700102</v>
      </c>
      <c r="B66" s="3" t="s">
        <v>474</v>
      </c>
      <c r="C66" s="27" t="s">
        <v>471</v>
      </c>
      <c r="D66" s="26">
        <v>7</v>
      </c>
      <c r="F66" s="3">
        <v>102</v>
      </c>
      <c r="G66" s="3" t="s">
        <v>445</v>
      </c>
      <c r="H66" s="26">
        <v>2</v>
      </c>
      <c r="I66" s="26">
        <v>999</v>
      </c>
      <c r="J66" s="30"/>
      <c r="K66" s="3" t="s">
        <v>475</v>
      </c>
      <c r="L66" s="3" t="s">
        <v>475</v>
      </c>
      <c r="M66" s="31" t="s">
        <v>476</v>
      </c>
      <c r="P66" s="32">
        <v>9999</v>
      </c>
      <c r="Q66" s="26">
        <v>999</v>
      </c>
    </row>
    <row r="67" s="3" customFormat="1" ht="48" spans="1:17">
      <c r="A67" s="3">
        <v>700103</v>
      </c>
      <c r="B67" s="3" t="s">
        <v>477</v>
      </c>
      <c r="C67" s="27" t="s">
        <v>471</v>
      </c>
      <c r="D67" s="26">
        <v>7</v>
      </c>
      <c r="F67" s="3">
        <v>103</v>
      </c>
      <c r="G67" s="3" t="s">
        <v>445</v>
      </c>
      <c r="H67" s="26">
        <v>2</v>
      </c>
      <c r="I67" s="26">
        <v>999</v>
      </c>
      <c r="J67" s="30"/>
      <c r="K67" s="3" t="s">
        <v>478</v>
      </c>
      <c r="L67" s="3" t="s">
        <v>478</v>
      </c>
      <c r="M67" s="31" t="s">
        <v>479</v>
      </c>
      <c r="P67" s="32">
        <v>9999</v>
      </c>
      <c r="Q67" s="26">
        <v>999</v>
      </c>
    </row>
    <row r="68" s="3" customFormat="1" ht="48" spans="1:17">
      <c r="A68" s="3">
        <v>700104</v>
      </c>
      <c r="B68" s="3" t="s">
        <v>480</v>
      </c>
      <c r="C68" s="27" t="s">
        <v>471</v>
      </c>
      <c r="D68" s="26">
        <v>7</v>
      </c>
      <c r="F68" s="3">
        <v>104</v>
      </c>
      <c r="G68" s="3" t="s">
        <v>445</v>
      </c>
      <c r="H68" s="26">
        <v>3</v>
      </c>
      <c r="I68" s="26">
        <v>999</v>
      </c>
      <c r="J68" s="30"/>
      <c r="K68" s="3" t="s">
        <v>472</v>
      </c>
      <c r="L68" s="3" t="s">
        <v>472</v>
      </c>
      <c r="M68" s="31" t="s">
        <v>473</v>
      </c>
      <c r="P68" s="32">
        <v>9999</v>
      </c>
      <c r="Q68" s="26">
        <v>999</v>
      </c>
    </row>
    <row r="69" s="3" customFormat="1" ht="48" spans="1:17">
      <c r="A69" s="3">
        <v>700105</v>
      </c>
      <c r="B69" s="3" t="s">
        <v>481</v>
      </c>
      <c r="C69" s="27" t="s">
        <v>471</v>
      </c>
      <c r="D69" s="26">
        <v>7</v>
      </c>
      <c r="F69" s="3">
        <v>105</v>
      </c>
      <c r="G69" s="3" t="s">
        <v>445</v>
      </c>
      <c r="H69" s="26">
        <v>3</v>
      </c>
      <c r="I69" s="26">
        <v>999</v>
      </c>
      <c r="J69" s="30"/>
      <c r="K69" s="3" t="s">
        <v>475</v>
      </c>
      <c r="L69" s="3" t="s">
        <v>475</v>
      </c>
      <c r="M69" s="31" t="s">
        <v>476</v>
      </c>
      <c r="P69" s="32">
        <v>9999</v>
      </c>
      <c r="Q69" s="26">
        <v>999</v>
      </c>
    </row>
    <row r="70" s="3" customFormat="1" ht="48" spans="1:17">
      <c r="A70" s="3">
        <v>700106</v>
      </c>
      <c r="B70" s="3" t="s">
        <v>482</v>
      </c>
      <c r="C70" s="27" t="s">
        <v>471</v>
      </c>
      <c r="D70" s="26">
        <v>7</v>
      </c>
      <c r="F70" s="3">
        <v>106</v>
      </c>
      <c r="G70" s="3" t="s">
        <v>445</v>
      </c>
      <c r="H70" s="26">
        <v>3</v>
      </c>
      <c r="I70" s="26">
        <v>999</v>
      </c>
      <c r="J70" s="30"/>
      <c r="K70" s="3" t="s">
        <v>478</v>
      </c>
      <c r="L70" s="3" t="s">
        <v>478</v>
      </c>
      <c r="M70" s="31" t="s">
        <v>479</v>
      </c>
      <c r="P70" s="32">
        <v>9999</v>
      </c>
      <c r="Q70" s="26">
        <v>999</v>
      </c>
    </row>
    <row r="71" s="3" customFormat="1" ht="48" spans="1:17">
      <c r="A71" s="3">
        <v>700107</v>
      </c>
      <c r="B71" s="3" t="s">
        <v>483</v>
      </c>
      <c r="C71" s="27" t="s">
        <v>471</v>
      </c>
      <c r="D71" s="26">
        <v>7</v>
      </c>
      <c r="F71" s="3">
        <v>107</v>
      </c>
      <c r="G71" s="3" t="s">
        <v>445</v>
      </c>
      <c r="H71" s="26">
        <v>4</v>
      </c>
      <c r="I71" s="26">
        <v>999</v>
      </c>
      <c r="K71" s="3" t="s">
        <v>472</v>
      </c>
      <c r="L71" s="3" t="s">
        <v>472</v>
      </c>
      <c r="M71" s="31" t="s">
        <v>473</v>
      </c>
      <c r="P71" s="32">
        <v>9999</v>
      </c>
      <c r="Q71" s="26">
        <v>999</v>
      </c>
    </row>
    <row r="72" s="3" customFormat="1" ht="48" spans="1:17">
      <c r="A72" s="3">
        <v>700108</v>
      </c>
      <c r="B72" s="3" t="s">
        <v>484</v>
      </c>
      <c r="C72" s="27" t="s">
        <v>471</v>
      </c>
      <c r="D72" s="26">
        <v>7</v>
      </c>
      <c r="F72" s="3">
        <v>108</v>
      </c>
      <c r="G72" s="3" t="s">
        <v>445</v>
      </c>
      <c r="H72" s="26">
        <v>4</v>
      </c>
      <c r="I72" s="26">
        <v>999</v>
      </c>
      <c r="K72" s="3" t="s">
        <v>475</v>
      </c>
      <c r="L72" s="3" t="s">
        <v>475</v>
      </c>
      <c r="M72" s="31" t="s">
        <v>476</v>
      </c>
      <c r="P72" s="32">
        <v>9999</v>
      </c>
      <c r="Q72" s="26">
        <v>999</v>
      </c>
    </row>
    <row r="73" s="3" customFormat="1" ht="48" spans="1:17">
      <c r="A73" s="3">
        <v>700109</v>
      </c>
      <c r="B73" s="3" t="s">
        <v>485</v>
      </c>
      <c r="C73" s="27" t="s">
        <v>471</v>
      </c>
      <c r="D73" s="26">
        <v>7</v>
      </c>
      <c r="F73" s="3">
        <v>109</v>
      </c>
      <c r="G73" s="3" t="s">
        <v>445</v>
      </c>
      <c r="H73" s="26">
        <v>4</v>
      </c>
      <c r="I73" s="26">
        <v>999</v>
      </c>
      <c r="K73" s="3" t="s">
        <v>478</v>
      </c>
      <c r="L73" s="3" t="s">
        <v>478</v>
      </c>
      <c r="M73" s="31" t="s">
        <v>479</v>
      </c>
      <c r="P73" s="32">
        <v>9999</v>
      </c>
      <c r="Q73" s="26">
        <v>999</v>
      </c>
    </row>
    <row r="74" s="3" customFormat="1" ht="48" spans="1:17">
      <c r="A74" s="3">
        <v>700110</v>
      </c>
      <c r="B74" s="3" t="s">
        <v>486</v>
      </c>
      <c r="C74" s="27" t="s">
        <v>471</v>
      </c>
      <c r="D74" s="26">
        <v>7</v>
      </c>
      <c r="F74" s="3">
        <v>110</v>
      </c>
      <c r="G74" s="3" t="s">
        <v>445</v>
      </c>
      <c r="H74" s="26">
        <v>5</v>
      </c>
      <c r="I74" s="26">
        <v>999</v>
      </c>
      <c r="K74" s="3" t="s">
        <v>472</v>
      </c>
      <c r="L74" s="3" t="s">
        <v>472</v>
      </c>
      <c r="M74" s="31" t="s">
        <v>473</v>
      </c>
      <c r="P74" s="32">
        <v>9999</v>
      </c>
      <c r="Q74" s="26">
        <v>999</v>
      </c>
    </row>
    <row r="75" s="3" customFormat="1" ht="48" spans="1:17">
      <c r="A75" s="3">
        <v>700111</v>
      </c>
      <c r="B75" s="3" t="s">
        <v>487</v>
      </c>
      <c r="C75" s="27" t="s">
        <v>471</v>
      </c>
      <c r="D75" s="26">
        <v>7</v>
      </c>
      <c r="F75" s="3">
        <v>111</v>
      </c>
      <c r="G75" s="3" t="s">
        <v>445</v>
      </c>
      <c r="H75" s="26">
        <v>5</v>
      </c>
      <c r="I75" s="26">
        <v>999</v>
      </c>
      <c r="K75" s="3" t="s">
        <v>475</v>
      </c>
      <c r="L75" s="3" t="s">
        <v>475</v>
      </c>
      <c r="M75" s="31" t="s">
        <v>476</v>
      </c>
      <c r="P75" s="32">
        <v>9999</v>
      </c>
      <c r="Q75" s="26">
        <v>999</v>
      </c>
    </row>
    <row r="76" s="3" customFormat="1" ht="48" spans="1:17">
      <c r="A76" s="3">
        <v>700112</v>
      </c>
      <c r="B76" s="3" t="s">
        <v>488</v>
      </c>
      <c r="C76" s="27" t="s">
        <v>471</v>
      </c>
      <c r="D76" s="26">
        <v>7</v>
      </c>
      <c r="F76" s="3">
        <v>112</v>
      </c>
      <c r="G76" s="3" t="s">
        <v>445</v>
      </c>
      <c r="H76" s="26">
        <v>5</v>
      </c>
      <c r="I76" s="26">
        <v>999</v>
      </c>
      <c r="K76" s="3" t="s">
        <v>478</v>
      </c>
      <c r="L76" s="3" t="s">
        <v>478</v>
      </c>
      <c r="M76" s="31" t="s">
        <v>479</v>
      </c>
      <c r="P76" s="32">
        <v>9999</v>
      </c>
      <c r="Q76" s="26">
        <v>999</v>
      </c>
    </row>
    <row r="77" s="4" customFormat="1" ht="60" spans="1:17">
      <c r="A77" s="4">
        <v>700201</v>
      </c>
      <c r="B77" s="4" t="s">
        <v>489</v>
      </c>
      <c r="C77" s="28" t="s">
        <v>490</v>
      </c>
      <c r="D77" s="29">
        <v>7</v>
      </c>
      <c r="F77" s="4">
        <v>201</v>
      </c>
      <c r="G77" s="4" t="s">
        <v>445</v>
      </c>
      <c r="H77" s="29">
        <f t="shared" ref="H77:H88" si="31">H65</f>
        <v>2</v>
      </c>
      <c r="I77" s="29">
        <v>999</v>
      </c>
      <c r="J77" s="33"/>
      <c r="K77" s="4" t="s">
        <v>491</v>
      </c>
      <c r="L77" s="4" t="s">
        <v>491</v>
      </c>
      <c r="M77" s="34" t="s">
        <v>492</v>
      </c>
      <c r="P77" s="35">
        <v>9999</v>
      </c>
      <c r="Q77" s="29">
        <v>999</v>
      </c>
    </row>
    <row r="78" s="4" customFormat="1" ht="60" spans="1:17">
      <c r="A78" s="4">
        <v>700202</v>
      </c>
      <c r="B78" s="4" t="s">
        <v>493</v>
      </c>
      <c r="C78" s="28" t="s">
        <v>490</v>
      </c>
      <c r="D78" s="29">
        <v>7</v>
      </c>
      <c r="F78" s="4">
        <v>202</v>
      </c>
      <c r="G78" s="4" t="s">
        <v>445</v>
      </c>
      <c r="H78" s="29">
        <f t="shared" si="31"/>
        <v>2</v>
      </c>
      <c r="I78" s="29">
        <v>999</v>
      </c>
      <c r="J78" s="33"/>
      <c r="K78" s="4" t="s">
        <v>494</v>
      </c>
      <c r="L78" s="4" t="s">
        <v>494</v>
      </c>
      <c r="M78" s="34" t="s">
        <v>495</v>
      </c>
      <c r="P78" s="35">
        <v>9999</v>
      </c>
      <c r="Q78" s="29">
        <v>999</v>
      </c>
    </row>
    <row r="79" s="4" customFormat="1" ht="60" spans="1:17">
      <c r="A79" s="4">
        <v>700203</v>
      </c>
      <c r="B79" s="4" t="s">
        <v>496</v>
      </c>
      <c r="C79" s="28" t="s">
        <v>490</v>
      </c>
      <c r="D79" s="29">
        <v>7</v>
      </c>
      <c r="F79" s="4">
        <v>203</v>
      </c>
      <c r="G79" s="4" t="s">
        <v>445</v>
      </c>
      <c r="H79" s="29">
        <f t="shared" si="31"/>
        <v>2</v>
      </c>
      <c r="I79" s="29">
        <v>999</v>
      </c>
      <c r="J79" s="33"/>
      <c r="K79" s="4" t="s">
        <v>497</v>
      </c>
      <c r="L79" s="4" t="s">
        <v>497</v>
      </c>
      <c r="M79" s="34" t="s">
        <v>498</v>
      </c>
      <c r="P79" s="35">
        <v>9999</v>
      </c>
      <c r="Q79" s="29">
        <v>999</v>
      </c>
    </row>
    <row r="80" s="4" customFormat="1" ht="60" spans="1:17">
      <c r="A80" s="4">
        <v>700204</v>
      </c>
      <c r="B80" s="4" t="s">
        <v>499</v>
      </c>
      <c r="C80" s="28" t="s">
        <v>490</v>
      </c>
      <c r="D80" s="29">
        <v>7</v>
      </c>
      <c r="F80" s="4">
        <v>204</v>
      </c>
      <c r="G80" s="4" t="s">
        <v>445</v>
      </c>
      <c r="H80" s="29">
        <f t="shared" si="31"/>
        <v>3</v>
      </c>
      <c r="I80" s="29">
        <v>999</v>
      </c>
      <c r="J80" s="33"/>
      <c r="K80" s="4" t="s">
        <v>491</v>
      </c>
      <c r="L80" s="4" t="s">
        <v>491</v>
      </c>
      <c r="M80" s="34" t="s">
        <v>492</v>
      </c>
      <c r="P80" s="35">
        <v>9999</v>
      </c>
      <c r="Q80" s="29">
        <v>999</v>
      </c>
    </row>
    <row r="81" s="4" customFormat="1" ht="60" spans="1:17">
      <c r="A81" s="4">
        <v>700205</v>
      </c>
      <c r="B81" s="4" t="s">
        <v>500</v>
      </c>
      <c r="C81" s="28" t="s">
        <v>490</v>
      </c>
      <c r="D81" s="29">
        <v>7</v>
      </c>
      <c r="F81" s="4">
        <v>205</v>
      </c>
      <c r="G81" s="4" t="s">
        <v>445</v>
      </c>
      <c r="H81" s="29">
        <f t="shared" si="31"/>
        <v>3</v>
      </c>
      <c r="I81" s="29">
        <v>999</v>
      </c>
      <c r="J81" s="33"/>
      <c r="K81" s="4" t="s">
        <v>494</v>
      </c>
      <c r="L81" s="4" t="s">
        <v>494</v>
      </c>
      <c r="M81" s="34" t="s">
        <v>495</v>
      </c>
      <c r="P81" s="35">
        <v>9999</v>
      </c>
      <c r="Q81" s="29">
        <v>999</v>
      </c>
    </row>
    <row r="82" s="4" customFormat="1" ht="60" spans="1:17">
      <c r="A82" s="4">
        <v>700206</v>
      </c>
      <c r="B82" s="4" t="s">
        <v>501</v>
      </c>
      <c r="C82" s="28" t="s">
        <v>490</v>
      </c>
      <c r="D82" s="29">
        <v>7</v>
      </c>
      <c r="F82" s="4">
        <v>206</v>
      </c>
      <c r="G82" s="4" t="s">
        <v>445</v>
      </c>
      <c r="H82" s="29">
        <f t="shared" si="31"/>
        <v>3</v>
      </c>
      <c r="I82" s="29">
        <v>999</v>
      </c>
      <c r="J82" s="33"/>
      <c r="K82" s="4" t="s">
        <v>497</v>
      </c>
      <c r="L82" s="4" t="s">
        <v>497</v>
      </c>
      <c r="M82" s="34" t="s">
        <v>498</v>
      </c>
      <c r="P82" s="35">
        <v>9999</v>
      </c>
      <c r="Q82" s="29">
        <v>999</v>
      </c>
    </row>
    <row r="83" s="4" customFormat="1" ht="60" spans="1:17">
      <c r="A83" s="4">
        <v>700207</v>
      </c>
      <c r="B83" s="4" t="s">
        <v>502</v>
      </c>
      <c r="C83" s="28" t="s">
        <v>490</v>
      </c>
      <c r="D83" s="29">
        <v>7</v>
      </c>
      <c r="F83" s="4">
        <v>207</v>
      </c>
      <c r="G83" s="4" t="s">
        <v>445</v>
      </c>
      <c r="H83" s="29">
        <f t="shared" si="31"/>
        <v>4</v>
      </c>
      <c r="I83" s="29">
        <v>999</v>
      </c>
      <c r="K83" s="4" t="s">
        <v>491</v>
      </c>
      <c r="L83" s="4" t="s">
        <v>491</v>
      </c>
      <c r="M83" s="34" t="s">
        <v>492</v>
      </c>
      <c r="P83" s="35">
        <v>9999</v>
      </c>
      <c r="Q83" s="29">
        <v>999</v>
      </c>
    </row>
    <row r="84" s="4" customFormat="1" ht="60" spans="1:17">
      <c r="A84" s="4">
        <v>700208</v>
      </c>
      <c r="B84" s="4" t="s">
        <v>503</v>
      </c>
      <c r="C84" s="28" t="s">
        <v>490</v>
      </c>
      <c r="D84" s="29">
        <v>7</v>
      </c>
      <c r="F84" s="4">
        <v>208</v>
      </c>
      <c r="G84" s="4" t="s">
        <v>445</v>
      </c>
      <c r="H84" s="29">
        <f t="shared" si="31"/>
        <v>4</v>
      </c>
      <c r="I84" s="29">
        <v>999</v>
      </c>
      <c r="K84" s="4" t="s">
        <v>494</v>
      </c>
      <c r="L84" s="4" t="s">
        <v>494</v>
      </c>
      <c r="M84" s="34" t="s">
        <v>495</v>
      </c>
      <c r="P84" s="35">
        <v>9999</v>
      </c>
      <c r="Q84" s="29">
        <v>999</v>
      </c>
    </row>
    <row r="85" s="4" customFormat="1" ht="60" spans="1:17">
      <c r="A85" s="4">
        <v>700209</v>
      </c>
      <c r="B85" s="4" t="s">
        <v>504</v>
      </c>
      <c r="C85" s="28" t="s">
        <v>490</v>
      </c>
      <c r="D85" s="29">
        <v>7</v>
      </c>
      <c r="F85" s="4">
        <v>209</v>
      </c>
      <c r="G85" s="4" t="s">
        <v>445</v>
      </c>
      <c r="H85" s="29">
        <f t="shared" si="31"/>
        <v>4</v>
      </c>
      <c r="I85" s="29">
        <v>999</v>
      </c>
      <c r="K85" s="4" t="s">
        <v>497</v>
      </c>
      <c r="L85" s="4" t="s">
        <v>497</v>
      </c>
      <c r="M85" s="34" t="s">
        <v>498</v>
      </c>
      <c r="P85" s="35">
        <v>9999</v>
      </c>
      <c r="Q85" s="29">
        <v>999</v>
      </c>
    </row>
    <row r="86" s="4" customFormat="1" ht="60" spans="1:17">
      <c r="A86" s="4">
        <v>700210</v>
      </c>
      <c r="B86" s="4" t="s">
        <v>505</v>
      </c>
      <c r="C86" s="28" t="s">
        <v>490</v>
      </c>
      <c r="D86" s="29">
        <v>7</v>
      </c>
      <c r="F86" s="4">
        <v>210</v>
      </c>
      <c r="G86" s="4" t="s">
        <v>445</v>
      </c>
      <c r="H86" s="29">
        <f t="shared" si="31"/>
        <v>5</v>
      </c>
      <c r="I86" s="29">
        <v>999</v>
      </c>
      <c r="K86" s="4" t="s">
        <v>491</v>
      </c>
      <c r="L86" s="4" t="s">
        <v>491</v>
      </c>
      <c r="M86" s="34" t="s">
        <v>492</v>
      </c>
      <c r="P86" s="35">
        <v>9999</v>
      </c>
      <c r="Q86" s="29">
        <v>999</v>
      </c>
    </row>
    <row r="87" s="4" customFormat="1" ht="60" spans="1:17">
      <c r="A87" s="4">
        <v>700211</v>
      </c>
      <c r="B87" s="4" t="s">
        <v>506</v>
      </c>
      <c r="C87" s="28" t="s">
        <v>490</v>
      </c>
      <c r="D87" s="29">
        <v>7</v>
      </c>
      <c r="F87" s="4">
        <v>211</v>
      </c>
      <c r="G87" s="4" t="s">
        <v>445</v>
      </c>
      <c r="H87" s="29">
        <f t="shared" si="31"/>
        <v>5</v>
      </c>
      <c r="I87" s="29">
        <v>999</v>
      </c>
      <c r="K87" s="4" t="s">
        <v>494</v>
      </c>
      <c r="L87" s="4" t="s">
        <v>494</v>
      </c>
      <c r="M87" s="34" t="s">
        <v>495</v>
      </c>
      <c r="P87" s="35">
        <v>9999</v>
      </c>
      <c r="Q87" s="29">
        <v>999</v>
      </c>
    </row>
    <row r="88" s="4" customFormat="1" ht="60" spans="1:17">
      <c r="A88" s="4">
        <v>700212</v>
      </c>
      <c r="B88" s="4" t="s">
        <v>507</v>
      </c>
      <c r="C88" s="28" t="s">
        <v>490</v>
      </c>
      <c r="D88" s="29">
        <v>7</v>
      </c>
      <c r="F88" s="4">
        <v>212</v>
      </c>
      <c r="G88" s="4" t="s">
        <v>445</v>
      </c>
      <c r="H88" s="29">
        <f t="shared" si="31"/>
        <v>5</v>
      </c>
      <c r="I88" s="29">
        <v>999</v>
      </c>
      <c r="K88" s="4" t="s">
        <v>497</v>
      </c>
      <c r="L88" s="4" t="s">
        <v>497</v>
      </c>
      <c r="M88" s="34" t="s">
        <v>498</v>
      </c>
      <c r="P88" s="35">
        <v>9999</v>
      </c>
      <c r="Q88" s="29">
        <v>999</v>
      </c>
    </row>
    <row r="89" s="3" customFormat="1" ht="48" spans="1:17">
      <c r="A89" s="3">
        <v>700301</v>
      </c>
      <c r="B89" s="3" t="s">
        <v>508</v>
      </c>
      <c r="C89" s="25" t="s">
        <v>509</v>
      </c>
      <c r="D89" s="26">
        <v>7</v>
      </c>
      <c r="F89" s="3">
        <v>301</v>
      </c>
      <c r="G89" s="3" t="s">
        <v>445</v>
      </c>
      <c r="H89" s="26">
        <f t="shared" ref="H78:H109" si="32">H77</f>
        <v>2</v>
      </c>
      <c r="I89" s="26">
        <v>999</v>
      </c>
      <c r="J89" s="30"/>
      <c r="K89" s="3" t="s">
        <v>510</v>
      </c>
      <c r="L89" s="3" t="s">
        <v>510</v>
      </c>
      <c r="M89" s="31" t="s">
        <v>511</v>
      </c>
      <c r="P89" s="32">
        <v>9999</v>
      </c>
      <c r="Q89" s="26">
        <v>999</v>
      </c>
    </row>
    <row r="90" s="3" customFormat="1" ht="48" spans="1:17">
      <c r="A90" s="3">
        <v>700302</v>
      </c>
      <c r="B90" s="3" t="s">
        <v>512</v>
      </c>
      <c r="C90" s="27" t="s">
        <v>509</v>
      </c>
      <c r="D90" s="26">
        <v>7</v>
      </c>
      <c r="F90" s="3">
        <v>302</v>
      </c>
      <c r="G90" s="3" t="s">
        <v>445</v>
      </c>
      <c r="H90" s="26">
        <f t="shared" si="32"/>
        <v>2</v>
      </c>
      <c r="I90" s="26">
        <v>999</v>
      </c>
      <c r="J90" s="30"/>
      <c r="K90" s="3" t="s">
        <v>513</v>
      </c>
      <c r="L90" s="3" t="s">
        <v>513</v>
      </c>
      <c r="M90" s="31" t="s">
        <v>514</v>
      </c>
      <c r="P90" s="32">
        <v>9999</v>
      </c>
      <c r="Q90" s="26">
        <v>999</v>
      </c>
    </row>
    <row r="91" s="3" customFormat="1" ht="48" spans="1:17">
      <c r="A91" s="3">
        <v>700303</v>
      </c>
      <c r="B91" s="3" t="s">
        <v>515</v>
      </c>
      <c r="C91" s="27" t="s">
        <v>509</v>
      </c>
      <c r="D91" s="26">
        <v>7</v>
      </c>
      <c r="F91" s="3">
        <v>303</v>
      </c>
      <c r="G91" s="3" t="s">
        <v>445</v>
      </c>
      <c r="H91" s="26">
        <f t="shared" si="32"/>
        <v>2</v>
      </c>
      <c r="I91" s="26">
        <v>999</v>
      </c>
      <c r="J91" s="30"/>
      <c r="K91" s="3" t="s">
        <v>516</v>
      </c>
      <c r="L91" s="3" t="s">
        <v>516</v>
      </c>
      <c r="M91" s="31" t="s">
        <v>517</v>
      </c>
      <c r="P91" s="32">
        <v>9999</v>
      </c>
      <c r="Q91" s="26">
        <v>999</v>
      </c>
    </row>
    <row r="92" s="3" customFormat="1" ht="48" spans="1:17">
      <c r="A92" s="3">
        <v>700304</v>
      </c>
      <c r="B92" s="3" t="s">
        <v>518</v>
      </c>
      <c r="C92" s="27" t="s">
        <v>509</v>
      </c>
      <c r="D92" s="26">
        <v>7</v>
      </c>
      <c r="F92" s="3">
        <v>304</v>
      </c>
      <c r="G92" s="3" t="s">
        <v>445</v>
      </c>
      <c r="H92" s="26">
        <f t="shared" si="32"/>
        <v>3</v>
      </c>
      <c r="I92" s="26">
        <v>999</v>
      </c>
      <c r="J92" s="30"/>
      <c r="K92" s="3" t="s">
        <v>510</v>
      </c>
      <c r="L92" s="3" t="s">
        <v>510</v>
      </c>
      <c r="M92" s="31" t="s">
        <v>511</v>
      </c>
      <c r="P92" s="32">
        <v>9999</v>
      </c>
      <c r="Q92" s="26">
        <v>999</v>
      </c>
    </row>
    <row r="93" s="3" customFormat="1" ht="48" spans="1:17">
      <c r="A93" s="3">
        <v>700305</v>
      </c>
      <c r="B93" s="3" t="s">
        <v>519</v>
      </c>
      <c r="C93" s="27" t="s">
        <v>509</v>
      </c>
      <c r="D93" s="26">
        <v>7</v>
      </c>
      <c r="F93" s="3">
        <v>305</v>
      </c>
      <c r="G93" s="3" t="s">
        <v>445</v>
      </c>
      <c r="H93" s="26">
        <f t="shared" si="32"/>
        <v>3</v>
      </c>
      <c r="I93" s="26">
        <v>999</v>
      </c>
      <c r="J93" s="30"/>
      <c r="K93" s="3" t="s">
        <v>513</v>
      </c>
      <c r="L93" s="3" t="s">
        <v>513</v>
      </c>
      <c r="M93" s="31" t="s">
        <v>514</v>
      </c>
      <c r="P93" s="32">
        <v>9999</v>
      </c>
      <c r="Q93" s="26">
        <v>999</v>
      </c>
    </row>
    <row r="94" s="3" customFormat="1" ht="48" spans="1:17">
      <c r="A94" s="3">
        <v>700306</v>
      </c>
      <c r="B94" s="3" t="s">
        <v>520</v>
      </c>
      <c r="C94" s="27" t="s">
        <v>509</v>
      </c>
      <c r="D94" s="26">
        <v>7</v>
      </c>
      <c r="F94" s="3">
        <v>306</v>
      </c>
      <c r="G94" s="3" t="s">
        <v>445</v>
      </c>
      <c r="H94" s="26">
        <f t="shared" si="32"/>
        <v>3</v>
      </c>
      <c r="I94" s="26">
        <v>999</v>
      </c>
      <c r="J94" s="30"/>
      <c r="K94" s="3" t="s">
        <v>516</v>
      </c>
      <c r="L94" s="3" t="s">
        <v>516</v>
      </c>
      <c r="M94" s="31" t="s">
        <v>517</v>
      </c>
      <c r="P94" s="32">
        <v>9999</v>
      </c>
      <c r="Q94" s="26">
        <v>999</v>
      </c>
    </row>
    <row r="95" s="3" customFormat="1" ht="48" spans="1:17">
      <c r="A95" s="3">
        <v>700307</v>
      </c>
      <c r="B95" s="3" t="s">
        <v>521</v>
      </c>
      <c r="C95" s="27" t="s">
        <v>509</v>
      </c>
      <c r="D95" s="26">
        <v>7</v>
      </c>
      <c r="F95" s="3">
        <v>307</v>
      </c>
      <c r="G95" s="3" t="s">
        <v>445</v>
      </c>
      <c r="H95" s="26">
        <f t="shared" si="32"/>
        <v>4</v>
      </c>
      <c r="I95" s="26">
        <v>999</v>
      </c>
      <c r="K95" s="3" t="s">
        <v>510</v>
      </c>
      <c r="L95" s="3" t="s">
        <v>510</v>
      </c>
      <c r="M95" s="31" t="s">
        <v>511</v>
      </c>
      <c r="P95" s="32">
        <v>9999</v>
      </c>
      <c r="Q95" s="26">
        <v>999</v>
      </c>
    </row>
    <row r="96" s="3" customFormat="1" ht="48" spans="1:17">
      <c r="A96" s="3">
        <v>700308</v>
      </c>
      <c r="B96" s="3" t="s">
        <v>522</v>
      </c>
      <c r="C96" s="27" t="s">
        <v>509</v>
      </c>
      <c r="D96" s="26">
        <v>7</v>
      </c>
      <c r="F96" s="3">
        <v>308</v>
      </c>
      <c r="G96" s="3" t="s">
        <v>445</v>
      </c>
      <c r="H96" s="26">
        <f t="shared" si="32"/>
        <v>4</v>
      </c>
      <c r="I96" s="26">
        <v>999</v>
      </c>
      <c r="K96" s="3" t="s">
        <v>513</v>
      </c>
      <c r="L96" s="3" t="s">
        <v>513</v>
      </c>
      <c r="M96" s="31" t="s">
        <v>514</v>
      </c>
      <c r="P96" s="32">
        <v>9999</v>
      </c>
      <c r="Q96" s="26">
        <v>999</v>
      </c>
    </row>
    <row r="97" s="3" customFormat="1" ht="48" spans="1:17">
      <c r="A97" s="3">
        <v>700309</v>
      </c>
      <c r="B97" s="3" t="s">
        <v>523</v>
      </c>
      <c r="C97" s="27" t="s">
        <v>509</v>
      </c>
      <c r="D97" s="26">
        <v>7</v>
      </c>
      <c r="F97" s="3">
        <v>309</v>
      </c>
      <c r="G97" s="3" t="s">
        <v>445</v>
      </c>
      <c r="H97" s="26">
        <f t="shared" si="32"/>
        <v>4</v>
      </c>
      <c r="I97" s="26">
        <v>999</v>
      </c>
      <c r="K97" s="3" t="s">
        <v>516</v>
      </c>
      <c r="L97" s="3" t="s">
        <v>516</v>
      </c>
      <c r="M97" s="31" t="s">
        <v>517</v>
      </c>
      <c r="P97" s="32">
        <v>9999</v>
      </c>
      <c r="Q97" s="26">
        <v>999</v>
      </c>
    </row>
    <row r="98" s="3" customFormat="1" ht="48" spans="1:17">
      <c r="A98" s="3">
        <v>700310</v>
      </c>
      <c r="B98" s="3" t="s">
        <v>524</v>
      </c>
      <c r="C98" s="27" t="s">
        <v>509</v>
      </c>
      <c r="D98" s="26">
        <v>7</v>
      </c>
      <c r="F98" s="3">
        <v>310</v>
      </c>
      <c r="G98" s="3" t="s">
        <v>445</v>
      </c>
      <c r="H98" s="26">
        <f t="shared" si="32"/>
        <v>5</v>
      </c>
      <c r="I98" s="26">
        <v>999</v>
      </c>
      <c r="K98" s="3" t="s">
        <v>510</v>
      </c>
      <c r="L98" s="3" t="s">
        <v>510</v>
      </c>
      <c r="M98" s="31" t="s">
        <v>511</v>
      </c>
      <c r="P98" s="32">
        <v>9999</v>
      </c>
      <c r="Q98" s="26">
        <v>999</v>
      </c>
    </row>
    <row r="99" s="3" customFormat="1" ht="48" spans="1:17">
      <c r="A99" s="3">
        <v>700311</v>
      </c>
      <c r="B99" s="3" t="s">
        <v>525</v>
      </c>
      <c r="C99" s="27" t="s">
        <v>509</v>
      </c>
      <c r="D99" s="26">
        <v>7</v>
      </c>
      <c r="F99" s="3">
        <v>311</v>
      </c>
      <c r="G99" s="3" t="s">
        <v>445</v>
      </c>
      <c r="H99" s="26">
        <f t="shared" si="32"/>
        <v>5</v>
      </c>
      <c r="I99" s="26">
        <v>999</v>
      </c>
      <c r="K99" s="3" t="s">
        <v>513</v>
      </c>
      <c r="L99" s="3" t="s">
        <v>513</v>
      </c>
      <c r="M99" s="31" t="s">
        <v>514</v>
      </c>
      <c r="P99" s="32">
        <v>9999</v>
      </c>
      <c r="Q99" s="26">
        <v>999</v>
      </c>
    </row>
    <row r="100" s="3" customFormat="1" ht="48" spans="1:17">
      <c r="A100" s="3">
        <v>700312</v>
      </c>
      <c r="B100" s="3" t="s">
        <v>526</v>
      </c>
      <c r="C100" s="27" t="s">
        <v>509</v>
      </c>
      <c r="D100" s="26">
        <v>7</v>
      </c>
      <c r="F100" s="3">
        <v>312</v>
      </c>
      <c r="G100" s="3" t="s">
        <v>445</v>
      </c>
      <c r="H100" s="26">
        <f t="shared" si="32"/>
        <v>5</v>
      </c>
      <c r="I100" s="26">
        <v>999</v>
      </c>
      <c r="K100" s="3" t="s">
        <v>516</v>
      </c>
      <c r="L100" s="3" t="s">
        <v>516</v>
      </c>
      <c r="M100" s="31" t="s">
        <v>517</v>
      </c>
      <c r="P100" s="32">
        <v>9999</v>
      </c>
      <c r="Q100" s="26">
        <v>999</v>
      </c>
    </row>
    <row r="101" s="4" customFormat="1" ht="60" spans="1:17">
      <c r="A101" s="4">
        <v>700401</v>
      </c>
      <c r="B101" s="4" t="s">
        <v>527</v>
      </c>
      <c r="C101" s="28" t="s">
        <v>528</v>
      </c>
      <c r="D101" s="29">
        <v>7</v>
      </c>
      <c r="F101" s="4">
        <v>401</v>
      </c>
      <c r="G101" s="4" t="s">
        <v>445</v>
      </c>
      <c r="H101" s="29">
        <f t="shared" si="32"/>
        <v>2</v>
      </c>
      <c r="I101" s="29">
        <v>999</v>
      </c>
      <c r="J101" s="33"/>
      <c r="K101" s="4" t="s">
        <v>529</v>
      </c>
      <c r="L101" s="4" t="s">
        <v>529</v>
      </c>
      <c r="M101" s="34" t="s">
        <v>530</v>
      </c>
      <c r="P101" s="35">
        <v>9999</v>
      </c>
      <c r="Q101" s="29">
        <v>999</v>
      </c>
    </row>
    <row r="102" s="4" customFormat="1" ht="60" spans="1:17">
      <c r="A102" s="4">
        <v>700402</v>
      </c>
      <c r="B102" s="4" t="s">
        <v>531</v>
      </c>
      <c r="C102" s="28" t="s">
        <v>528</v>
      </c>
      <c r="D102" s="29">
        <v>7</v>
      </c>
      <c r="F102" s="4">
        <v>402</v>
      </c>
      <c r="G102" s="4" t="s">
        <v>445</v>
      </c>
      <c r="H102" s="29">
        <f t="shared" si="32"/>
        <v>2</v>
      </c>
      <c r="I102" s="29">
        <v>999</v>
      </c>
      <c r="J102" s="33"/>
      <c r="K102" s="4" t="s">
        <v>532</v>
      </c>
      <c r="L102" s="4" t="s">
        <v>532</v>
      </c>
      <c r="M102" s="34" t="s">
        <v>533</v>
      </c>
      <c r="P102" s="35">
        <v>9999</v>
      </c>
      <c r="Q102" s="29">
        <v>999</v>
      </c>
    </row>
    <row r="103" s="4" customFormat="1" ht="60" spans="1:17">
      <c r="A103" s="4">
        <v>700403</v>
      </c>
      <c r="B103" s="4" t="s">
        <v>534</v>
      </c>
      <c r="C103" s="28" t="s">
        <v>528</v>
      </c>
      <c r="D103" s="29">
        <v>7</v>
      </c>
      <c r="F103" s="4">
        <v>403</v>
      </c>
      <c r="G103" s="4" t="s">
        <v>445</v>
      </c>
      <c r="H103" s="29">
        <f t="shared" si="32"/>
        <v>2</v>
      </c>
      <c r="I103" s="29">
        <v>999</v>
      </c>
      <c r="J103" s="33"/>
      <c r="K103" s="4" t="s">
        <v>535</v>
      </c>
      <c r="L103" s="4" t="s">
        <v>535</v>
      </c>
      <c r="M103" s="34" t="s">
        <v>536</v>
      </c>
      <c r="P103" s="35">
        <v>9999</v>
      </c>
      <c r="Q103" s="29">
        <v>999</v>
      </c>
    </row>
    <row r="104" s="4" customFormat="1" ht="60" spans="1:17">
      <c r="A104" s="4">
        <v>700404</v>
      </c>
      <c r="B104" s="4" t="s">
        <v>537</v>
      </c>
      <c r="C104" s="28" t="s">
        <v>528</v>
      </c>
      <c r="D104" s="29">
        <v>7</v>
      </c>
      <c r="F104" s="4">
        <v>404</v>
      </c>
      <c r="G104" s="4" t="s">
        <v>445</v>
      </c>
      <c r="H104" s="29">
        <f t="shared" si="32"/>
        <v>3</v>
      </c>
      <c r="I104" s="29">
        <v>999</v>
      </c>
      <c r="J104" s="33"/>
      <c r="K104" s="4" t="s">
        <v>529</v>
      </c>
      <c r="L104" s="4" t="s">
        <v>529</v>
      </c>
      <c r="M104" s="34" t="s">
        <v>530</v>
      </c>
      <c r="P104" s="35">
        <v>9999</v>
      </c>
      <c r="Q104" s="29">
        <v>999</v>
      </c>
    </row>
    <row r="105" s="4" customFormat="1" ht="60" spans="1:17">
      <c r="A105" s="4">
        <v>700405</v>
      </c>
      <c r="B105" s="4" t="s">
        <v>538</v>
      </c>
      <c r="C105" s="28" t="s">
        <v>528</v>
      </c>
      <c r="D105" s="29">
        <v>7</v>
      </c>
      <c r="F105" s="4">
        <v>405</v>
      </c>
      <c r="G105" s="4" t="s">
        <v>445</v>
      </c>
      <c r="H105" s="29">
        <f t="shared" si="32"/>
        <v>3</v>
      </c>
      <c r="I105" s="29">
        <v>999</v>
      </c>
      <c r="J105" s="33"/>
      <c r="K105" s="4" t="s">
        <v>532</v>
      </c>
      <c r="L105" s="4" t="s">
        <v>532</v>
      </c>
      <c r="M105" s="34" t="s">
        <v>533</v>
      </c>
      <c r="P105" s="35">
        <v>9999</v>
      </c>
      <c r="Q105" s="29">
        <v>999</v>
      </c>
    </row>
    <row r="106" s="4" customFormat="1" ht="60" spans="1:17">
      <c r="A106" s="4">
        <v>700406</v>
      </c>
      <c r="B106" s="4" t="s">
        <v>539</v>
      </c>
      <c r="C106" s="28" t="s">
        <v>528</v>
      </c>
      <c r="D106" s="29">
        <v>7</v>
      </c>
      <c r="F106" s="4">
        <v>406</v>
      </c>
      <c r="G106" s="4" t="s">
        <v>445</v>
      </c>
      <c r="H106" s="29">
        <f t="shared" si="32"/>
        <v>3</v>
      </c>
      <c r="I106" s="29">
        <v>999</v>
      </c>
      <c r="J106" s="33"/>
      <c r="K106" s="4" t="s">
        <v>535</v>
      </c>
      <c r="L106" s="4" t="s">
        <v>535</v>
      </c>
      <c r="M106" s="34" t="s">
        <v>536</v>
      </c>
      <c r="P106" s="35">
        <v>9999</v>
      </c>
      <c r="Q106" s="29">
        <v>999</v>
      </c>
    </row>
    <row r="107" s="4" customFormat="1" ht="60" spans="1:17">
      <c r="A107" s="4">
        <v>700407</v>
      </c>
      <c r="B107" s="4" t="s">
        <v>540</v>
      </c>
      <c r="C107" s="28" t="s">
        <v>528</v>
      </c>
      <c r="D107" s="29">
        <v>7</v>
      </c>
      <c r="F107" s="4">
        <v>407</v>
      </c>
      <c r="G107" s="4" t="s">
        <v>445</v>
      </c>
      <c r="H107" s="29">
        <f t="shared" si="32"/>
        <v>4</v>
      </c>
      <c r="I107" s="29">
        <v>999</v>
      </c>
      <c r="K107" s="4" t="s">
        <v>529</v>
      </c>
      <c r="L107" s="4" t="s">
        <v>529</v>
      </c>
      <c r="M107" s="34" t="s">
        <v>530</v>
      </c>
      <c r="P107" s="35">
        <v>9999</v>
      </c>
      <c r="Q107" s="29">
        <v>999</v>
      </c>
    </row>
    <row r="108" s="4" customFormat="1" ht="60" spans="1:17">
      <c r="A108" s="4">
        <v>700408</v>
      </c>
      <c r="B108" s="4" t="s">
        <v>541</v>
      </c>
      <c r="C108" s="28" t="s">
        <v>528</v>
      </c>
      <c r="D108" s="29">
        <v>7</v>
      </c>
      <c r="F108" s="4">
        <v>408</v>
      </c>
      <c r="G108" s="4" t="s">
        <v>445</v>
      </c>
      <c r="H108" s="29">
        <f t="shared" si="32"/>
        <v>4</v>
      </c>
      <c r="I108" s="29">
        <v>999</v>
      </c>
      <c r="K108" s="4" t="s">
        <v>532</v>
      </c>
      <c r="L108" s="4" t="s">
        <v>532</v>
      </c>
      <c r="M108" s="34" t="s">
        <v>533</v>
      </c>
      <c r="P108" s="35">
        <v>9999</v>
      </c>
      <c r="Q108" s="29">
        <v>999</v>
      </c>
    </row>
    <row r="109" s="4" customFormat="1" ht="60" spans="1:17">
      <c r="A109" s="4">
        <v>700409</v>
      </c>
      <c r="B109" s="4" t="s">
        <v>542</v>
      </c>
      <c r="C109" s="28" t="s">
        <v>528</v>
      </c>
      <c r="D109" s="29">
        <v>7</v>
      </c>
      <c r="F109" s="4">
        <v>409</v>
      </c>
      <c r="G109" s="4" t="s">
        <v>445</v>
      </c>
      <c r="H109" s="29">
        <f t="shared" si="32"/>
        <v>4</v>
      </c>
      <c r="I109" s="29">
        <v>999</v>
      </c>
      <c r="K109" s="4" t="s">
        <v>535</v>
      </c>
      <c r="L109" s="4" t="s">
        <v>535</v>
      </c>
      <c r="M109" s="34" t="s">
        <v>536</v>
      </c>
      <c r="P109" s="35">
        <v>9999</v>
      </c>
      <c r="Q109" s="29">
        <v>999</v>
      </c>
    </row>
    <row r="110" s="4" customFormat="1" ht="60" spans="1:17">
      <c r="A110" s="4">
        <v>700410</v>
      </c>
      <c r="B110" s="4" t="s">
        <v>543</v>
      </c>
      <c r="C110" s="28" t="s">
        <v>528</v>
      </c>
      <c r="D110" s="29">
        <v>7</v>
      </c>
      <c r="F110" s="4">
        <v>410</v>
      </c>
      <c r="G110" s="4" t="s">
        <v>445</v>
      </c>
      <c r="H110" s="29">
        <f t="shared" ref="H110:H141" si="33">H98</f>
        <v>5</v>
      </c>
      <c r="I110" s="29">
        <v>999</v>
      </c>
      <c r="K110" s="4" t="s">
        <v>529</v>
      </c>
      <c r="L110" s="4" t="s">
        <v>529</v>
      </c>
      <c r="M110" s="34" t="s">
        <v>530</v>
      </c>
      <c r="P110" s="35">
        <v>9999</v>
      </c>
      <c r="Q110" s="29">
        <v>999</v>
      </c>
    </row>
    <row r="111" s="4" customFormat="1" ht="60" spans="1:17">
      <c r="A111" s="4">
        <v>700411</v>
      </c>
      <c r="B111" s="4" t="s">
        <v>544</v>
      </c>
      <c r="C111" s="28" t="s">
        <v>528</v>
      </c>
      <c r="D111" s="29">
        <v>7</v>
      </c>
      <c r="F111" s="4">
        <v>411</v>
      </c>
      <c r="G111" s="4" t="s">
        <v>445</v>
      </c>
      <c r="H111" s="29">
        <f t="shared" si="33"/>
        <v>5</v>
      </c>
      <c r="I111" s="29">
        <v>999</v>
      </c>
      <c r="K111" s="4" t="s">
        <v>532</v>
      </c>
      <c r="L111" s="4" t="s">
        <v>532</v>
      </c>
      <c r="M111" s="34" t="s">
        <v>533</v>
      </c>
      <c r="P111" s="35">
        <v>9999</v>
      </c>
      <c r="Q111" s="29">
        <v>999</v>
      </c>
    </row>
    <row r="112" s="4" customFormat="1" ht="60" spans="1:17">
      <c r="A112" s="4">
        <v>700412</v>
      </c>
      <c r="B112" s="4" t="s">
        <v>545</v>
      </c>
      <c r="C112" s="28" t="s">
        <v>528</v>
      </c>
      <c r="D112" s="29">
        <v>7</v>
      </c>
      <c r="F112" s="4">
        <v>412</v>
      </c>
      <c r="G112" s="4" t="s">
        <v>445</v>
      </c>
      <c r="H112" s="29">
        <f t="shared" si="33"/>
        <v>5</v>
      </c>
      <c r="I112" s="29">
        <v>999</v>
      </c>
      <c r="K112" s="4" t="s">
        <v>535</v>
      </c>
      <c r="L112" s="4" t="s">
        <v>535</v>
      </c>
      <c r="M112" s="34" t="s">
        <v>536</v>
      </c>
      <c r="P112" s="35">
        <v>9999</v>
      </c>
      <c r="Q112" s="29">
        <v>999</v>
      </c>
    </row>
    <row r="113" s="3" customFormat="1" ht="48" spans="1:17">
      <c r="A113" s="3">
        <v>700501</v>
      </c>
      <c r="B113" s="3" t="s">
        <v>546</v>
      </c>
      <c r="C113" s="25" t="s">
        <v>547</v>
      </c>
      <c r="D113" s="26">
        <v>7</v>
      </c>
      <c r="F113" s="3">
        <v>501</v>
      </c>
      <c r="G113" s="3" t="s">
        <v>445</v>
      </c>
      <c r="H113" s="26">
        <f t="shared" si="33"/>
        <v>2</v>
      </c>
      <c r="I113" s="26">
        <v>999</v>
      </c>
      <c r="J113" s="30"/>
      <c r="K113" s="3" t="s">
        <v>548</v>
      </c>
      <c r="L113" s="3" t="s">
        <v>548</v>
      </c>
      <c r="M113" s="31" t="s">
        <v>549</v>
      </c>
      <c r="P113" s="32">
        <v>9999</v>
      </c>
      <c r="Q113" s="26">
        <v>999</v>
      </c>
    </row>
    <row r="114" s="3" customFormat="1" ht="48" spans="1:17">
      <c r="A114" s="3">
        <v>700502</v>
      </c>
      <c r="B114" s="3" t="s">
        <v>550</v>
      </c>
      <c r="C114" s="27" t="s">
        <v>547</v>
      </c>
      <c r="D114" s="26">
        <v>7</v>
      </c>
      <c r="F114" s="3">
        <v>502</v>
      </c>
      <c r="G114" s="3" t="s">
        <v>445</v>
      </c>
      <c r="H114" s="26">
        <f t="shared" si="33"/>
        <v>2</v>
      </c>
      <c r="I114" s="26">
        <v>999</v>
      </c>
      <c r="J114" s="30"/>
      <c r="K114" s="3" t="s">
        <v>551</v>
      </c>
      <c r="L114" s="3" t="s">
        <v>551</v>
      </c>
      <c r="M114" s="31" t="s">
        <v>552</v>
      </c>
      <c r="P114" s="32">
        <v>9999</v>
      </c>
      <c r="Q114" s="26">
        <v>999</v>
      </c>
    </row>
    <row r="115" s="3" customFormat="1" ht="48" spans="1:17">
      <c r="A115" s="3">
        <v>700503</v>
      </c>
      <c r="B115" s="3" t="s">
        <v>553</v>
      </c>
      <c r="C115" s="27" t="s">
        <v>547</v>
      </c>
      <c r="D115" s="26">
        <v>7</v>
      </c>
      <c r="F115" s="3">
        <v>503</v>
      </c>
      <c r="G115" s="3" t="s">
        <v>445</v>
      </c>
      <c r="H115" s="26">
        <f t="shared" si="33"/>
        <v>2</v>
      </c>
      <c r="I115" s="26">
        <v>999</v>
      </c>
      <c r="J115" s="30"/>
      <c r="K115" s="3" t="s">
        <v>554</v>
      </c>
      <c r="L115" s="3" t="s">
        <v>554</v>
      </c>
      <c r="M115" s="31" t="s">
        <v>555</v>
      </c>
      <c r="P115" s="32">
        <v>9999</v>
      </c>
      <c r="Q115" s="26">
        <v>999</v>
      </c>
    </row>
    <row r="116" s="3" customFormat="1" ht="48" spans="1:17">
      <c r="A116" s="3">
        <v>700504</v>
      </c>
      <c r="B116" s="3" t="s">
        <v>556</v>
      </c>
      <c r="C116" s="27" t="s">
        <v>547</v>
      </c>
      <c r="D116" s="26">
        <v>7</v>
      </c>
      <c r="F116" s="3">
        <v>504</v>
      </c>
      <c r="G116" s="3" t="s">
        <v>445</v>
      </c>
      <c r="H116" s="26">
        <f t="shared" si="33"/>
        <v>3</v>
      </c>
      <c r="I116" s="26">
        <v>999</v>
      </c>
      <c r="J116" s="30"/>
      <c r="K116" s="3" t="s">
        <v>548</v>
      </c>
      <c r="L116" s="3" t="s">
        <v>548</v>
      </c>
      <c r="M116" s="31" t="s">
        <v>549</v>
      </c>
      <c r="P116" s="32">
        <v>9999</v>
      </c>
      <c r="Q116" s="26">
        <v>999</v>
      </c>
    </row>
    <row r="117" s="3" customFormat="1" ht="48" spans="1:17">
      <c r="A117" s="3">
        <v>700505</v>
      </c>
      <c r="B117" s="3" t="s">
        <v>557</v>
      </c>
      <c r="C117" s="27" t="s">
        <v>547</v>
      </c>
      <c r="D117" s="26">
        <v>7</v>
      </c>
      <c r="F117" s="3">
        <v>505</v>
      </c>
      <c r="G117" s="3" t="s">
        <v>445</v>
      </c>
      <c r="H117" s="26">
        <f t="shared" si="33"/>
        <v>3</v>
      </c>
      <c r="I117" s="26">
        <v>999</v>
      </c>
      <c r="J117" s="30"/>
      <c r="K117" s="3" t="s">
        <v>551</v>
      </c>
      <c r="L117" s="3" t="s">
        <v>551</v>
      </c>
      <c r="M117" s="31" t="s">
        <v>552</v>
      </c>
      <c r="P117" s="32">
        <v>9999</v>
      </c>
      <c r="Q117" s="26">
        <v>999</v>
      </c>
    </row>
    <row r="118" s="3" customFormat="1" ht="48" spans="1:17">
      <c r="A118" s="3">
        <v>700506</v>
      </c>
      <c r="B118" s="3" t="s">
        <v>558</v>
      </c>
      <c r="C118" s="27" t="s">
        <v>547</v>
      </c>
      <c r="D118" s="26">
        <v>7</v>
      </c>
      <c r="F118" s="3">
        <v>506</v>
      </c>
      <c r="G118" s="3" t="s">
        <v>445</v>
      </c>
      <c r="H118" s="26">
        <f t="shared" si="33"/>
        <v>3</v>
      </c>
      <c r="I118" s="26">
        <v>999</v>
      </c>
      <c r="J118" s="30"/>
      <c r="K118" s="3" t="s">
        <v>554</v>
      </c>
      <c r="L118" s="3" t="s">
        <v>554</v>
      </c>
      <c r="M118" s="31" t="s">
        <v>555</v>
      </c>
      <c r="P118" s="32">
        <v>9999</v>
      </c>
      <c r="Q118" s="26">
        <v>999</v>
      </c>
    </row>
    <row r="119" s="3" customFormat="1" ht="48" spans="1:17">
      <c r="A119" s="3">
        <v>700507</v>
      </c>
      <c r="B119" s="3" t="s">
        <v>559</v>
      </c>
      <c r="C119" s="27" t="s">
        <v>547</v>
      </c>
      <c r="D119" s="26">
        <v>7</v>
      </c>
      <c r="F119" s="3">
        <v>507</v>
      </c>
      <c r="G119" s="3" t="s">
        <v>445</v>
      </c>
      <c r="H119" s="26">
        <f t="shared" si="33"/>
        <v>4</v>
      </c>
      <c r="I119" s="26">
        <v>999</v>
      </c>
      <c r="K119" s="3" t="s">
        <v>548</v>
      </c>
      <c r="L119" s="3" t="s">
        <v>548</v>
      </c>
      <c r="M119" s="31" t="s">
        <v>549</v>
      </c>
      <c r="P119" s="32">
        <v>9999</v>
      </c>
      <c r="Q119" s="26">
        <v>999</v>
      </c>
    </row>
    <row r="120" s="3" customFormat="1" ht="48" spans="1:17">
      <c r="A120" s="3">
        <v>700508</v>
      </c>
      <c r="B120" s="3" t="s">
        <v>560</v>
      </c>
      <c r="C120" s="27" t="s">
        <v>547</v>
      </c>
      <c r="D120" s="26">
        <v>7</v>
      </c>
      <c r="F120" s="3">
        <v>508</v>
      </c>
      <c r="G120" s="3" t="s">
        <v>445</v>
      </c>
      <c r="H120" s="26">
        <f t="shared" si="33"/>
        <v>4</v>
      </c>
      <c r="I120" s="26">
        <v>999</v>
      </c>
      <c r="K120" s="3" t="s">
        <v>551</v>
      </c>
      <c r="L120" s="3" t="s">
        <v>551</v>
      </c>
      <c r="M120" s="31" t="s">
        <v>552</v>
      </c>
      <c r="P120" s="32">
        <v>9999</v>
      </c>
      <c r="Q120" s="26">
        <v>999</v>
      </c>
    </row>
    <row r="121" s="3" customFormat="1" ht="48" spans="1:17">
      <c r="A121" s="3">
        <v>700509</v>
      </c>
      <c r="B121" s="3" t="s">
        <v>561</v>
      </c>
      <c r="C121" s="27" t="s">
        <v>547</v>
      </c>
      <c r="D121" s="26">
        <v>7</v>
      </c>
      <c r="F121" s="3">
        <v>509</v>
      </c>
      <c r="G121" s="3" t="s">
        <v>445</v>
      </c>
      <c r="H121" s="26">
        <f t="shared" si="33"/>
        <v>4</v>
      </c>
      <c r="I121" s="26">
        <v>999</v>
      </c>
      <c r="K121" s="3" t="s">
        <v>554</v>
      </c>
      <c r="L121" s="3" t="s">
        <v>554</v>
      </c>
      <c r="M121" s="31" t="s">
        <v>555</v>
      </c>
      <c r="P121" s="32">
        <v>9999</v>
      </c>
      <c r="Q121" s="26">
        <v>999</v>
      </c>
    </row>
    <row r="122" s="3" customFormat="1" ht="48" spans="1:17">
      <c r="A122" s="3">
        <v>700510</v>
      </c>
      <c r="B122" s="3" t="s">
        <v>562</v>
      </c>
      <c r="C122" s="27" t="s">
        <v>547</v>
      </c>
      <c r="D122" s="26">
        <v>7</v>
      </c>
      <c r="F122" s="3">
        <v>510</v>
      </c>
      <c r="G122" s="3" t="s">
        <v>445</v>
      </c>
      <c r="H122" s="26">
        <f t="shared" si="33"/>
        <v>5</v>
      </c>
      <c r="I122" s="26">
        <v>999</v>
      </c>
      <c r="K122" s="3" t="s">
        <v>548</v>
      </c>
      <c r="L122" s="3" t="s">
        <v>548</v>
      </c>
      <c r="M122" s="31" t="s">
        <v>549</v>
      </c>
      <c r="P122" s="32">
        <v>9999</v>
      </c>
      <c r="Q122" s="26">
        <v>999</v>
      </c>
    </row>
    <row r="123" s="3" customFormat="1" ht="48" spans="1:17">
      <c r="A123" s="3">
        <v>700511</v>
      </c>
      <c r="B123" s="3" t="s">
        <v>563</v>
      </c>
      <c r="C123" s="27" t="s">
        <v>547</v>
      </c>
      <c r="D123" s="26">
        <v>7</v>
      </c>
      <c r="F123" s="3">
        <v>511</v>
      </c>
      <c r="G123" s="3" t="s">
        <v>445</v>
      </c>
      <c r="H123" s="26">
        <f t="shared" si="33"/>
        <v>5</v>
      </c>
      <c r="I123" s="26">
        <v>999</v>
      </c>
      <c r="K123" s="3" t="s">
        <v>551</v>
      </c>
      <c r="L123" s="3" t="s">
        <v>551</v>
      </c>
      <c r="M123" s="31" t="s">
        <v>552</v>
      </c>
      <c r="P123" s="32">
        <v>9999</v>
      </c>
      <c r="Q123" s="26">
        <v>999</v>
      </c>
    </row>
    <row r="124" s="3" customFormat="1" ht="48" spans="1:17">
      <c r="A124" s="3">
        <v>700512</v>
      </c>
      <c r="B124" s="3" t="s">
        <v>564</v>
      </c>
      <c r="C124" s="27" t="s">
        <v>547</v>
      </c>
      <c r="D124" s="26">
        <v>7</v>
      </c>
      <c r="F124" s="3">
        <v>512</v>
      </c>
      <c r="G124" s="3" t="s">
        <v>445</v>
      </c>
      <c r="H124" s="26">
        <f t="shared" si="33"/>
        <v>5</v>
      </c>
      <c r="I124" s="26">
        <v>999</v>
      </c>
      <c r="K124" s="3" t="s">
        <v>554</v>
      </c>
      <c r="L124" s="3" t="s">
        <v>554</v>
      </c>
      <c r="M124" s="31" t="s">
        <v>555</v>
      </c>
      <c r="P124" s="32">
        <v>9999</v>
      </c>
      <c r="Q124" s="26">
        <v>999</v>
      </c>
    </row>
    <row r="125" s="4" customFormat="1" ht="60" spans="1:17">
      <c r="A125" s="4">
        <v>700601</v>
      </c>
      <c r="B125" s="4" t="s">
        <v>565</v>
      </c>
      <c r="C125" s="28" t="s">
        <v>566</v>
      </c>
      <c r="D125" s="29">
        <v>7</v>
      </c>
      <c r="F125" s="4">
        <v>601</v>
      </c>
      <c r="G125" s="4" t="s">
        <v>445</v>
      </c>
      <c r="H125" s="29">
        <f t="shared" si="33"/>
        <v>2</v>
      </c>
      <c r="I125" s="29">
        <v>999</v>
      </c>
      <c r="J125" s="33"/>
      <c r="K125" s="4" t="s">
        <v>567</v>
      </c>
      <c r="L125" s="4" t="s">
        <v>567</v>
      </c>
      <c r="M125" s="34" t="s">
        <v>568</v>
      </c>
      <c r="P125" s="35">
        <v>9999</v>
      </c>
      <c r="Q125" s="29">
        <v>999</v>
      </c>
    </row>
    <row r="126" s="4" customFormat="1" ht="60" spans="1:17">
      <c r="A126" s="4">
        <v>700602</v>
      </c>
      <c r="B126" s="4" t="s">
        <v>569</v>
      </c>
      <c r="C126" s="28" t="s">
        <v>566</v>
      </c>
      <c r="D126" s="29">
        <v>7</v>
      </c>
      <c r="F126" s="4">
        <v>602</v>
      </c>
      <c r="G126" s="4" t="s">
        <v>445</v>
      </c>
      <c r="H126" s="29">
        <f t="shared" si="33"/>
        <v>2</v>
      </c>
      <c r="I126" s="29">
        <v>999</v>
      </c>
      <c r="J126" s="33"/>
      <c r="K126" s="4" t="s">
        <v>570</v>
      </c>
      <c r="L126" s="4" t="s">
        <v>570</v>
      </c>
      <c r="M126" s="34" t="s">
        <v>571</v>
      </c>
      <c r="P126" s="35">
        <v>9999</v>
      </c>
      <c r="Q126" s="29">
        <v>999</v>
      </c>
    </row>
    <row r="127" s="4" customFormat="1" ht="60" spans="1:17">
      <c r="A127" s="4">
        <v>700603</v>
      </c>
      <c r="B127" s="4" t="s">
        <v>572</v>
      </c>
      <c r="C127" s="28" t="s">
        <v>566</v>
      </c>
      <c r="D127" s="29">
        <v>7</v>
      </c>
      <c r="F127" s="4">
        <v>603</v>
      </c>
      <c r="G127" s="4" t="s">
        <v>445</v>
      </c>
      <c r="H127" s="29">
        <f t="shared" si="33"/>
        <v>2</v>
      </c>
      <c r="I127" s="29">
        <v>999</v>
      </c>
      <c r="J127" s="33"/>
      <c r="K127" s="4" t="s">
        <v>573</v>
      </c>
      <c r="L127" s="4" t="s">
        <v>573</v>
      </c>
      <c r="M127" s="34" t="s">
        <v>574</v>
      </c>
      <c r="P127" s="35">
        <v>9999</v>
      </c>
      <c r="Q127" s="29">
        <v>999</v>
      </c>
    </row>
    <row r="128" s="4" customFormat="1" ht="60" spans="1:17">
      <c r="A128" s="4">
        <v>700604</v>
      </c>
      <c r="B128" s="4" t="s">
        <v>575</v>
      </c>
      <c r="C128" s="28" t="s">
        <v>566</v>
      </c>
      <c r="D128" s="29">
        <v>7</v>
      </c>
      <c r="F128" s="4">
        <v>604</v>
      </c>
      <c r="G128" s="4" t="s">
        <v>445</v>
      </c>
      <c r="H128" s="29">
        <f t="shared" si="33"/>
        <v>3</v>
      </c>
      <c r="I128" s="29">
        <v>999</v>
      </c>
      <c r="J128" s="33"/>
      <c r="K128" s="4" t="s">
        <v>567</v>
      </c>
      <c r="L128" s="4" t="s">
        <v>567</v>
      </c>
      <c r="M128" s="34" t="s">
        <v>568</v>
      </c>
      <c r="P128" s="35">
        <v>9999</v>
      </c>
      <c r="Q128" s="29">
        <v>999</v>
      </c>
    </row>
    <row r="129" s="4" customFormat="1" ht="60" spans="1:17">
      <c r="A129" s="4">
        <v>700605</v>
      </c>
      <c r="B129" s="4" t="s">
        <v>576</v>
      </c>
      <c r="C129" s="28" t="s">
        <v>566</v>
      </c>
      <c r="D129" s="29">
        <v>7</v>
      </c>
      <c r="F129" s="4">
        <v>605</v>
      </c>
      <c r="G129" s="4" t="s">
        <v>445</v>
      </c>
      <c r="H129" s="29">
        <f t="shared" si="33"/>
        <v>3</v>
      </c>
      <c r="I129" s="29">
        <v>999</v>
      </c>
      <c r="J129" s="33"/>
      <c r="K129" s="4" t="s">
        <v>570</v>
      </c>
      <c r="L129" s="4" t="s">
        <v>570</v>
      </c>
      <c r="M129" s="34" t="s">
        <v>571</v>
      </c>
      <c r="P129" s="35">
        <v>9999</v>
      </c>
      <c r="Q129" s="29">
        <v>999</v>
      </c>
    </row>
    <row r="130" s="4" customFormat="1" ht="60" spans="1:17">
      <c r="A130" s="4">
        <v>700606</v>
      </c>
      <c r="B130" s="4" t="s">
        <v>577</v>
      </c>
      <c r="C130" s="28" t="s">
        <v>566</v>
      </c>
      <c r="D130" s="29">
        <v>7</v>
      </c>
      <c r="F130" s="4">
        <v>606</v>
      </c>
      <c r="G130" s="4" t="s">
        <v>445</v>
      </c>
      <c r="H130" s="29">
        <f t="shared" si="33"/>
        <v>3</v>
      </c>
      <c r="I130" s="29">
        <v>999</v>
      </c>
      <c r="J130" s="33"/>
      <c r="K130" s="4" t="s">
        <v>573</v>
      </c>
      <c r="L130" s="4" t="s">
        <v>573</v>
      </c>
      <c r="M130" s="34" t="s">
        <v>574</v>
      </c>
      <c r="P130" s="35">
        <v>9999</v>
      </c>
      <c r="Q130" s="29">
        <v>999</v>
      </c>
    </row>
    <row r="131" s="4" customFormat="1" ht="60" spans="1:17">
      <c r="A131" s="4">
        <v>700607</v>
      </c>
      <c r="B131" s="4" t="s">
        <v>578</v>
      </c>
      <c r="C131" s="28" t="s">
        <v>566</v>
      </c>
      <c r="D131" s="29">
        <v>7</v>
      </c>
      <c r="F131" s="4">
        <v>607</v>
      </c>
      <c r="G131" s="4" t="s">
        <v>445</v>
      </c>
      <c r="H131" s="29">
        <f t="shared" si="33"/>
        <v>4</v>
      </c>
      <c r="I131" s="29">
        <v>999</v>
      </c>
      <c r="K131" s="4" t="s">
        <v>567</v>
      </c>
      <c r="L131" s="4" t="s">
        <v>567</v>
      </c>
      <c r="M131" s="34" t="s">
        <v>568</v>
      </c>
      <c r="P131" s="35">
        <v>9999</v>
      </c>
      <c r="Q131" s="29">
        <v>999</v>
      </c>
    </row>
    <row r="132" s="4" customFormat="1" ht="60" spans="1:17">
      <c r="A132" s="4">
        <v>700608</v>
      </c>
      <c r="B132" s="4" t="s">
        <v>579</v>
      </c>
      <c r="C132" s="28" t="s">
        <v>566</v>
      </c>
      <c r="D132" s="29">
        <v>7</v>
      </c>
      <c r="F132" s="4">
        <v>608</v>
      </c>
      <c r="G132" s="4" t="s">
        <v>445</v>
      </c>
      <c r="H132" s="29">
        <f t="shared" si="33"/>
        <v>4</v>
      </c>
      <c r="I132" s="29">
        <v>999</v>
      </c>
      <c r="K132" s="4" t="s">
        <v>570</v>
      </c>
      <c r="L132" s="4" t="s">
        <v>570</v>
      </c>
      <c r="M132" s="34" t="s">
        <v>571</v>
      </c>
      <c r="P132" s="35">
        <v>9999</v>
      </c>
      <c r="Q132" s="29">
        <v>999</v>
      </c>
    </row>
    <row r="133" s="4" customFormat="1" ht="60" spans="1:17">
      <c r="A133" s="4">
        <v>700609</v>
      </c>
      <c r="B133" s="4" t="s">
        <v>580</v>
      </c>
      <c r="C133" s="28" t="s">
        <v>566</v>
      </c>
      <c r="D133" s="29">
        <v>7</v>
      </c>
      <c r="F133" s="4">
        <v>609</v>
      </c>
      <c r="G133" s="4" t="s">
        <v>445</v>
      </c>
      <c r="H133" s="29">
        <f t="shared" si="33"/>
        <v>4</v>
      </c>
      <c r="I133" s="29">
        <v>999</v>
      </c>
      <c r="K133" s="4" t="s">
        <v>573</v>
      </c>
      <c r="L133" s="4" t="s">
        <v>573</v>
      </c>
      <c r="M133" s="34" t="s">
        <v>574</v>
      </c>
      <c r="P133" s="35">
        <v>9999</v>
      </c>
      <c r="Q133" s="29">
        <v>999</v>
      </c>
    </row>
    <row r="134" s="4" customFormat="1" ht="60" spans="1:17">
      <c r="A134" s="4">
        <v>700610</v>
      </c>
      <c r="B134" s="4" t="s">
        <v>581</v>
      </c>
      <c r="C134" s="28" t="s">
        <v>566</v>
      </c>
      <c r="D134" s="29">
        <v>7</v>
      </c>
      <c r="F134" s="4">
        <v>610</v>
      </c>
      <c r="G134" s="4" t="s">
        <v>445</v>
      </c>
      <c r="H134" s="29">
        <f t="shared" si="33"/>
        <v>5</v>
      </c>
      <c r="I134" s="29">
        <v>999</v>
      </c>
      <c r="K134" s="4" t="s">
        <v>567</v>
      </c>
      <c r="L134" s="4" t="s">
        <v>567</v>
      </c>
      <c r="M134" s="34" t="s">
        <v>568</v>
      </c>
      <c r="P134" s="35">
        <v>9999</v>
      </c>
      <c r="Q134" s="29">
        <v>999</v>
      </c>
    </row>
    <row r="135" s="4" customFormat="1" ht="60" spans="1:17">
      <c r="A135" s="4">
        <v>700611</v>
      </c>
      <c r="B135" s="4" t="s">
        <v>582</v>
      </c>
      <c r="C135" s="28" t="s">
        <v>566</v>
      </c>
      <c r="D135" s="29">
        <v>7</v>
      </c>
      <c r="F135" s="4">
        <v>611</v>
      </c>
      <c r="G135" s="4" t="s">
        <v>445</v>
      </c>
      <c r="H135" s="29">
        <f t="shared" si="33"/>
        <v>5</v>
      </c>
      <c r="I135" s="29">
        <v>999</v>
      </c>
      <c r="K135" s="4" t="s">
        <v>570</v>
      </c>
      <c r="L135" s="4" t="s">
        <v>570</v>
      </c>
      <c r="M135" s="34" t="s">
        <v>571</v>
      </c>
      <c r="P135" s="35">
        <v>9999</v>
      </c>
      <c r="Q135" s="29">
        <v>999</v>
      </c>
    </row>
    <row r="136" s="4" customFormat="1" ht="60" spans="1:17">
      <c r="A136" s="4">
        <v>700612</v>
      </c>
      <c r="B136" s="4" t="s">
        <v>583</v>
      </c>
      <c r="C136" s="28" t="s">
        <v>566</v>
      </c>
      <c r="D136" s="29">
        <v>7</v>
      </c>
      <c r="F136" s="4">
        <v>612</v>
      </c>
      <c r="G136" s="4" t="s">
        <v>445</v>
      </c>
      <c r="H136" s="29">
        <f t="shared" si="33"/>
        <v>5</v>
      </c>
      <c r="I136" s="29">
        <v>999</v>
      </c>
      <c r="K136" s="4" t="s">
        <v>573</v>
      </c>
      <c r="L136" s="4" t="s">
        <v>573</v>
      </c>
      <c r="M136" s="34" t="s">
        <v>574</v>
      </c>
      <c r="P136" s="35">
        <v>9999</v>
      </c>
      <c r="Q136" s="29">
        <v>999</v>
      </c>
    </row>
    <row r="137" s="3" customFormat="1" ht="48" spans="1:17">
      <c r="A137" s="3">
        <v>700701</v>
      </c>
      <c r="B137" s="3" t="s">
        <v>584</v>
      </c>
      <c r="C137" s="25" t="s">
        <v>585</v>
      </c>
      <c r="D137" s="26">
        <v>7</v>
      </c>
      <c r="F137" s="3">
        <v>701</v>
      </c>
      <c r="G137" s="3" t="s">
        <v>445</v>
      </c>
      <c r="H137" s="26">
        <f t="shared" si="33"/>
        <v>2</v>
      </c>
      <c r="I137" s="26">
        <v>999</v>
      </c>
      <c r="J137" s="30"/>
      <c r="K137" s="3" t="s">
        <v>586</v>
      </c>
      <c r="L137" s="3" t="s">
        <v>586</v>
      </c>
      <c r="M137" s="31" t="s">
        <v>587</v>
      </c>
      <c r="P137" s="32">
        <v>9999</v>
      </c>
      <c r="Q137" s="26">
        <v>999</v>
      </c>
    </row>
    <row r="138" s="3" customFormat="1" ht="48" spans="1:17">
      <c r="A138" s="3">
        <v>700702</v>
      </c>
      <c r="B138" s="3" t="s">
        <v>588</v>
      </c>
      <c r="C138" s="27" t="s">
        <v>585</v>
      </c>
      <c r="D138" s="26">
        <v>7</v>
      </c>
      <c r="F138" s="3">
        <v>702</v>
      </c>
      <c r="G138" s="3" t="s">
        <v>445</v>
      </c>
      <c r="H138" s="26">
        <f t="shared" si="33"/>
        <v>2</v>
      </c>
      <c r="I138" s="26">
        <v>999</v>
      </c>
      <c r="J138" s="30"/>
      <c r="K138" s="3" t="s">
        <v>589</v>
      </c>
      <c r="L138" s="3" t="s">
        <v>589</v>
      </c>
      <c r="M138" s="31" t="s">
        <v>590</v>
      </c>
      <c r="P138" s="32">
        <v>9999</v>
      </c>
      <c r="Q138" s="26">
        <v>999</v>
      </c>
    </row>
    <row r="139" s="3" customFormat="1" ht="48" spans="1:17">
      <c r="A139" s="3">
        <v>700703</v>
      </c>
      <c r="B139" s="3" t="s">
        <v>591</v>
      </c>
      <c r="C139" s="27" t="s">
        <v>585</v>
      </c>
      <c r="D139" s="26">
        <v>7</v>
      </c>
      <c r="F139" s="3">
        <v>703</v>
      </c>
      <c r="G139" s="3" t="s">
        <v>445</v>
      </c>
      <c r="H139" s="26">
        <f t="shared" si="33"/>
        <v>2</v>
      </c>
      <c r="I139" s="26">
        <v>999</v>
      </c>
      <c r="J139" s="30"/>
      <c r="K139" s="3" t="s">
        <v>592</v>
      </c>
      <c r="L139" s="3" t="s">
        <v>592</v>
      </c>
      <c r="M139" s="31" t="s">
        <v>593</v>
      </c>
      <c r="P139" s="32">
        <v>9999</v>
      </c>
      <c r="Q139" s="26">
        <v>999</v>
      </c>
    </row>
    <row r="140" s="3" customFormat="1" ht="48" spans="1:17">
      <c r="A140" s="3">
        <v>700704</v>
      </c>
      <c r="B140" s="3" t="s">
        <v>594</v>
      </c>
      <c r="C140" s="27" t="s">
        <v>585</v>
      </c>
      <c r="D140" s="26">
        <v>7</v>
      </c>
      <c r="F140" s="3">
        <v>704</v>
      </c>
      <c r="G140" s="3" t="s">
        <v>445</v>
      </c>
      <c r="H140" s="26">
        <f t="shared" si="33"/>
        <v>3</v>
      </c>
      <c r="I140" s="26">
        <v>999</v>
      </c>
      <c r="J140" s="30"/>
      <c r="K140" s="3" t="s">
        <v>586</v>
      </c>
      <c r="L140" s="3" t="s">
        <v>586</v>
      </c>
      <c r="M140" s="31" t="s">
        <v>587</v>
      </c>
      <c r="P140" s="32">
        <v>9999</v>
      </c>
      <c r="Q140" s="26">
        <v>999</v>
      </c>
    </row>
    <row r="141" s="3" customFormat="1" ht="48" spans="1:17">
      <c r="A141" s="3">
        <v>700705</v>
      </c>
      <c r="B141" s="3" t="s">
        <v>595</v>
      </c>
      <c r="C141" s="27" t="s">
        <v>585</v>
      </c>
      <c r="D141" s="26">
        <v>7</v>
      </c>
      <c r="F141" s="3">
        <v>705</v>
      </c>
      <c r="G141" s="3" t="s">
        <v>445</v>
      </c>
      <c r="H141" s="26">
        <f t="shared" si="33"/>
        <v>3</v>
      </c>
      <c r="I141" s="26">
        <v>999</v>
      </c>
      <c r="J141" s="30"/>
      <c r="K141" s="3" t="s">
        <v>589</v>
      </c>
      <c r="L141" s="3" t="s">
        <v>589</v>
      </c>
      <c r="M141" s="31" t="s">
        <v>590</v>
      </c>
      <c r="P141" s="32">
        <v>9999</v>
      </c>
      <c r="Q141" s="26">
        <v>999</v>
      </c>
    </row>
    <row r="142" s="3" customFormat="1" ht="48" spans="1:17">
      <c r="A142" s="3">
        <v>700706</v>
      </c>
      <c r="B142" s="3" t="s">
        <v>596</v>
      </c>
      <c r="C142" s="27" t="s">
        <v>585</v>
      </c>
      <c r="D142" s="26">
        <v>7</v>
      </c>
      <c r="F142" s="3">
        <v>706</v>
      </c>
      <c r="G142" s="3" t="s">
        <v>445</v>
      </c>
      <c r="H142" s="26">
        <f t="shared" ref="H142:H173" si="34">H130</f>
        <v>3</v>
      </c>
      <c r="I142" s="26">
        <v>999</v>
      </c>
      <c r="J142" s="30"/>
      <c r="K142" s="3" t="s">
        <v>592</v>
      </c>
      <c r="L142" s="3" t="s">
        <v>592</v>
      </c>
      <c r="M142" s="31" t="s">
        <v>593</v>
      </c>
      <c r="P142" s="32">
        <v>9999</v>
      </c>
      <c r="Q142" s="26">
        <v>999</v>
      </c>
    </row>
    <row r="143" s="3" customFormat="1" ht="48" spans="1:17">
      <c r="A143" s="3">
        <v>700707</v>
      </c>
      <c r="B143" s="3" t="s">
        <v>597</v>
      </c>
      <c r="C143" s="27" t="s">
        <v>585</v>
      </c>
      <c r="D143" s="26">
        <v>7</v>
      </c>
      <c r="F143" s="3">
        <v>707</v>
      </c>
      <c r="G143" s="3" t="s">
        <v>445</v>
      </c>
      <c r="H143" s="26">
        <f t="shared" si="34"/>
        <v>4</v>
      </c>
      <c r="I143" s="26">
        <v>999</v>
      </c>
      <c r="K143" s="3" t="s">
        <v>586</v>
      </c>
      <c r="L143" s="3" t="s">
        <v>586</v>
      </c>
      <c r="M143" s="31" t="s">
        <v>587</v>
      </c>
      <c r="P143" s="32">
        <v>9999</v>
      </c>
      <c r="Q143" s="26">
        <v>999</v>
      </c>
    </row>
    <row r="144" s="3" customFormat="1" ht="48" spans="1:17">
      <c r="A144" s="3">
        <v>700708</v>
      </c>
      <c r="B144" s="3" t="s">
        <v>598</v>
      </c>
      <c r="C144" s="27" t="s">
        <v>585</v>
      </c>
      <c r="D144" s="26">
        <v>7</v>
      </c>
      <c r="F144" s="3">
        <v>708</v>
      </c>
      <c r="G144" s="3" t="s">
        <v>445</v>
      </c>
      <c r="H144" s="26">
        <f t="shared" si="34"/>
        <v>4</v>
      </c>
      <c r="I144" s="26">
        <v>999</v>
      </c>
      <c r="K144" s="3" t="s">
        <v>589</v>
      </c>
      <c r="L144" s="3" t="s">
        <v>589</v>
      </c>
      <c r="M144" s="31" t="s">
        <v>590</v>
      </c>
      <c r="P144" s="32">
        <v>9999</v>
      </c>
      <c r="Q144" s="26">
        <v>999</v>
      </c>
    </row>
    <row r="145" s="3" customFormat="1" ht="48" spans="1:17">
      <c r="A145" s="3">
        <v>700709</v>
      </c>
      <c r="B145" s="3" t="s">
        <v>599</v>
      </c>
      <c r="C145" s="27" t="s">
        <v>585</v>
      </c>
      <c r="D145" s="26">
        <v>7</v>
      </c>
      <c r="F145" s="3">
        <v>709</v>
      </c>
      <c r="G145" s="3" t="s">
        <v>445</v>
      </c>
      <c r="H145" s="26">
        <f t="shared" si="34"/>
        <v>4</v>
      </c>
      <c r="I145" s="26">
        <v>999</v>
      </c>
      <c r="K145" s="3" t="s">
        <v>592</v>
      </c>
      <c r="L145" s="3" t="s">
        <v>592</v>
      </c>
      <c r="M145" s="31" t="s">
        <v>593</v>
      </c>
      <c r="P145" s="32">
        <v>9999</v>
      </c>
      <c r="Q145" s="26">
        <v>999</v>
      </c>
    </row>
    <row r="146" s="3" customFormat="1" ht="48" spans="1:17">
      <c r="A146" s="3">
        <v>700710</v>
      </c>
      <c r="B146" s="3" t="s">
        <v>600</v>
      </c>
      <c r="C146" s="27" t="s">
        <v>585</v>
      </c>
      <c r="D146" s="26">
        <v>7</v>
      </c>
      <c r="F146" s="3">
        <v>710</v>
      </c>
      <c r="G146" s="3" t="s">
        <v>445</v>
      </c>
      <c r="H146" s="26">
        <f t="shared" si="34"/>
        <v>5</v>
      </c>
      <c r="I146" s="26">
        <v>999</v>
      </c>
      <c r="K146" s="3" t="s">
        <v>586</v>
      </c>
      <c r="L146" s="3" t="s">
        <v>586</v>
      </c>
      <c r="M146" s="31" t="s">
        <v>587</v>
      </c>
      <c r="P146" s="32">
        <v>9999</v>
      </c>
      <c r="Q146" s="26">
        <v>999</v>
      </c>
    </row>
    <row r="147" s="3" customFormat="1" ht="48" spans="1:17">
      <c r="A147" s="3">
        <v>700711</v>
      </c>
      <c r="B147" s="3" t="s">
        <v>601</v>
      </c>
      <c r="C147" s="27" t="s">
        <v>585</v>
      </c>
      <c r="D147" s="26">
        <v>7</v>
      </c>
      <c r="F147" s="3">
        <v>711</v>
      </c>
      <c r="G147" s="3" t="s">
        <v>445</v>
      </c>
      <c r="H147" s="26">
        <f t="shared" si="34"/>
        <v>5</v>
      </c>
      <c r="I147" s="26">
        <v>999</v>
      </c>
      <c r="K147" s="3" t="s">
        <v>589</v>
      </c>
      <c r="L147" s="3" t="s">
        <v>589</v>
      </c>
      <c r="M147" s="31" t="s">
        <v>590</v>
      </c>
      <c r="P147" s="32">
        <v>9999</v>
      </c>
      <c r="Q147" s="26">
        <v>999</v>
      </c>
    </row>
    <row r="148" s="3" customFormat="1" ht="48" spans="1:17">
      <c r="A148" s="3">
        <v>700712</v>
      </c>
      <c r="B148" s="3" t="s">
        <v>602</v>
      </c>
      <c r="C148" s="27" t="s">
        <v>585</v>
      </c>
      <c r="D148" s="26">
        <v>7</v>
      </c>
      <c r="F148" s="3">
        <v>712</v>
      </c>
      <c r="G148" s="3" t="s">
        <v>445</v>
      </c>
      <c r="H148" s="26">
        <f t="shared" si="34"/>
        <v>5</v>
      </c>
      <c r="I148" s="26">
        <v>999</v>
      </c>
      <c r="K148" s="3" t="s">
        <v>592</v>
      </c>
      <c r="L148" s="3" t="s">
        <v>592</v>
      </c>
      <c r="M148" s="31" t="s">
        <v>593</v>
      </c>
      <c r="P148" s="32">
        <v>9999</v>
      </c>
      <c r="Q148" s="26">
        <v>999</v>
      </c>
    </row>
    <row r="149" s="4" customFormat="1" ht="48" spans="1:17">
      <c r="A149" s="4">
        <v>700801</v>
      </c>
      <c r="B149" s="4" t="s">
        <v>603</v>
      </c>
      <c r="C149" s="28" t="s">
        <v>604</v>
      </c>
      <c r="D149" s="29">
        <v>7</v>
      </c>
      <c r="F149" s="4">
        <v>801</v>
      </c>
      <c r="G149" s="4" t="s">
        <v>445</v>
      </c>
      <c r="H149" s="29">
        <f t="shared" si="34"/>
        <v>2</v>
      </c>
      <c r="I149" s="29">
        <v>999</v>
      </c>
      <c r="J149" s="33"/>
      <c r="K149" s="4" t="s">
        <v>605</v>
      </c>
      <c r="L149" s="4" t="s">
        <v>605</v>
      </c>
      <c r="M149" s="34" t="s">
        <v>606</v>
      </c>
      <c r="P149" s="35">
        <v>9999</v>
      </c>
      <c r="Q149" s="29">
        <v>999</v>
      </c>
    </row>
    <row r="150" s="4" customFormat="1" ht="48" spans="1:17">
      <c r="A150" s="4">
        <v>700802</v>
      </c>
      <c r="B150" s="4" t="s">
        <v>607</v>
      </c>
      <c r="C150" s="28" t="s">
        <v>604</v>
      </c>
      <c r="D150" s="29">
        <v>7</v>
      </c>
      <c r="F150" s="4">
        <v>802</v>
      </c>
      <c r="G150" s="4" t="s">
        <v>445</v>
      </c>
      <c r="H150" s="29">
        <f t="shared" si="34"/>
        <v>2</v>
      </c>
      <c r="I150" s="29">
        <v>999</v>
      </c>
      <c r="J150" s="33"/>
      <c r="K150" s="4" t="s">
        <v>608</v>
      </c>
      <c r="L150" s="4" t="s">
        <v>608</v>
      </c>
      <c r="M150" s="34" t="s">
        <v>609</v>
      </c>
      <c r="P150" s="35">
        <v>9999</v>
      </c>
      <c r="Q150" s="29">
        <v>999</v>
      </c>
    </row>
    <row r="151" s="4" customFormat="1" ht="48" spans="1:17">
      <c r="A151" s="4">
        <v>700803</v>
      </c>
      <c r="B151" s="4" t="s">
        <v>610</v>
      </c>
      <c r="C151" s="28" t="s">
        <v>604</v>
      </c>
      <c r="D151" s="29">
        <v>7</v>
      </c>
      <c r="F151" s="4">
        <v>803</v>
      </c>
      <c r="G151" s="4" t="s">
        <v>445</v>
      </c>
      <c r="H151" s="29">
        <f t="shared" si="34"/>
        <v>2</v>
      </c>
      <c r="I151" s="29">
        <v>999</v>
      </c>
      <c r="J151" s="33"/>
      <c r="K151" s="4" t="s">
        <v>611</v>
      </c>
      <c r="L151" s="4" t="s">
        <v>611</v>
      </c>
      <c r="M151" s="34" t="s">
        <v>612</v>
      </c>
      <c r="P151" s="35">
        <v>9999</v>
      </c>
      <c r="Q151" s="29">
        <v>999</v>
      </c>
    </row>
    <row r="152" s="4" customFormat="1" ht="48" spans="1:17">
      <c r="A152" s="4">
        <v>700804</v>
      </c>
      <c r="B152" s="4" t="s">
        <v>613</v>
      </c>
      <c r="C152" s="28" t="s">
        <v>604</v>
      </c>
      <c r="D152" s="29">
        <v>7</v>
      </c>
      <c r="F152" s="4">
        <v>804</v>
      </c>
      <c r="G152" s="4" t="s">
        <v>445</v>
      </c>
      <c r="H152" s="29">
        <f t="shared" si="34"/>
        <v>3</v>
      </c>
      <c r="I152" s="29">
        <v>999</v>
      </c>
      <c r="J152" s="33"/>
      <c r="K152" s="4" t="s">
        <v>605</v>
      </c>
      <c r="L152" s="4" t="s">
        <v>605</v>
      </c>
      <c r="M152" s="34" t="s">
        <v>606</v>
      </c>
      <c r="P152" s="35">
        <v>9999</v>
      </c>
      <c r="Q152" s="29">
        <v>999</v>
      </c>
    </row>
    <row r="153" s="4" customFormat="1" ht="48" spans="1:17">
      <c r="A153" s="4">
        <v>700805</v>
      </c>
      <c r="B153" s="4" t="s">
        <v>614</v>
      </c>
      <c r="C153" s="28" t="s">
        <v>604</v>
      </c>
      <c r="D153" s="29">
        <v>7</v>
      </c>
      <c r="F153" s="4">
        <v>805</v>
      </c>
      <c r="G153" s="4" t="s">
        <v>445</v>
      </c>
      <c r="H153" s="29">
        <f t="shared" si="34"/>
        <v>3</v>
      </c>
      <c r="I153" s="29">
        <v>999</v>
      </c>
      <c r="J153" s="33"/>
      <c r="K153" s="4" t="s">
        <v>608</v>
      </c>
      <c r="L153" s="4" t="s">
        <v>608</v>
      </c>
      <c r="M153" s="34" t="s">
        <v>609</v>
      </c>
      <c r="P153" s="35">
        <v>9999</v>
      </c>
      <c r="Q153" s="29">
        <v>999</v>
      </c>
    </row>
    <row r="154" s="4" customFormat="1" ht="48" spans="1:17">
      <c r="A154" s="4">
        <v>700806</v>
      </c>
      <c r="B154" s="4" t="s">
        <v>615</v>
      </c>
      <c r="C154" s="28" t="s">
        <v>604</v>
      </c>
      <c r="D154" s="29">
        <v>7</v>
      </c>
      <c r="F154" s="4">
        <v>806</v>
      </c>
      <c r="G154" s="4" t="s">
        <v>445</v>
      </c>
      <c r="H154" s="29">
        <f t="shared" si="34"/>
        <v>3</v>
      </c>
      <c r="I154" s="29">
        <v>999</v>
      </c>
      <c r="J154" s="33"/>
      <c r="K154" s="4" t="s">
        <v>611</v>
      </c>
      <c r="L154" s="4" t="s">
        <v>611</v>
      </c>
      <c r="M154" s="34" t="s">
        <v>612</v>
      </c>
      <c r="P154" s="35">
        <v>9999</v>
      </c>
      <c r="Q154" s="29">
        <v>999</v>
      </c>
    </row>
    <row r="155" s="4" customFormat="1" ht="48" spans="1:17">
      <c r="A155" s="4">
        <v>700807</v>
      </c>
      <c r="B155" s="4" t="s">
        <v>616</v>
      </c>
      <c r="C155" s="28" t="s">
        <v>604</v>
      </c>
      <c r="D155" s="29">
        <v>7</v>
      </c>
      <c r="F155" s="4">
        <v>807</v>
      </c>
      <c r="G155" s="4" t="s">
        <v>445</v>
      </c>
      <c r="H155" s="29">
        <f t="shared" si="34"/>
        <v>4</v>
      </c>
      <c r="I155" s="29">
        <v>999</v>
      </c>
      <c r="K155" s="4" t="s">
        <v>605</v>
      </c>
      <c r="L155" s="4" t="s">
        <v>605</v>
      </c>
      <c r="M155" s="34" t="s">
        <v>606</v>
      </c>
      <c r="P155" s="35">
        <v>9999</v>
      </c>
      <c r="Q155" s="29">
        <v>999</v>
      </c>
    </row>
    <row r="156" s="4" customFormat="1" ht="48" spans="1:17">
      <c r="A156" s="4">
        <v>700808</v>
      </c>
      <c r="B156" s="4" t="s">
        <v>617</v>
      </c>
      <c r="C156" s="28" t="s">
        <v>604</v>
      </c>
      <c r="D156" s="29">
        <v>7</v>
      </c>
      <c r="F156" s="4">
        <v>808</v>
      </c>
      <c r="G156" s="4" t="s">
        <v>445</v>
      </c>
      <c r="H156" s="29">
        <f t="shared" si="34"/>
        <v>4</v>
      </c>
      <c r="I156" s="29">
        <v>999</v>
      </c>
      <c r="K156" s="4" t="s">
        <v>608</v>
      </c>
      <c r="L156" s="4" t="s">
        <v>608</v>
      </c>
      <c r="M156" s="34" t="s">
        <v>609</v>
      </c>
      <c r="P156" s="35">
        <v>9999</v>
      </c>
      <c r="Q156" s="29">
        <v>999</v>
      </c>
    </row>
    <row r="157" s="4" customFormat="1" ht="48" spans="1:17">
      <c r="A157" s="4">
        <v>700809</v>
      </c>
      <c r="B157" s="4" t="s">
        <v>618</v>
      </c>
      <c r="C157" s="28" t="s">
        <v>604</v>
      </c>
      <c r="D157" s="29">
        <v>7</v>
      </c>
      <c r="F157" s="4">
        <v>809</v>
      </c>
      <c r="G157" s="4" t="s">
        <v>445</v>
      </c>
      <c r="H157" s="29">
        <f t="shared" si="34"/>
        <v>4</v>
      </c>
      <c r="I157" s="29">
        <v>999</v>
      </c>
      <c r="K157" s="4" t="s">
        <v>611</v>
      </c>
      <c r="L157" s="4" t="s">
        <v>611</v>
      </c>
      <c r="M157" s="34" t="s">
        <v>612</v>
      </c>
      <c r="P157" s="35">
        <v>9999</v>
      </c>
      <c r="Q157" s="29">
        <v>999</v>
      </c>
    </row>
    <row r="158" s="4" customFormat="1" ht="48" spans="1:17">
      <c r="A158" s="4">
        <v>700810</v>
      </c>
      <c r="B158" s="4" t="s">
        <v>619</v>
      </c>
      <c r="C158" s="28" t="s">
        <v>604</v>
      </c>
      <c r="D158" s="29">
        <v>7</v>
      </c>
      <c r="F158" s="4">
        <v>810</v>
      </c>
      <c r="G158" s="4" t="s">
        <v>445</v>
      </c>
      <c r="H158" s="29">
        <f t="shared" si="34"/>
        <v>5</v>
      </c>
      <c r="I158" s="29">
        <v>999</v>
      </c>
      <c r="K158" s="4" t="s">
        <v>605</v>
      </c>
      <c r="L158" s="4" t="s">
        <v>605</v>
      </c>
      <c r="M158" s="34" t="s">
        <v>606</v>
      </c>
      <c r="P158" s="35">
        <v>9999</v>
      </c>
      <c r="Q158" s="29">
        <v>999</v>
      </c>
    </row>
    <row r="159" s="4" customFormat="1" ht="48" spans="1:17">
      <c r="A159" s="4">
        <v>700811</v>
      </c>
      <c r="B159" s="4" t="s">
        <v>620</v>
      </c>
      <c r="C159" s="28" t="s">
        <v>604</v>
      </c>
      <c r="D159" s="29">
        <v>7</v>
      </c>
      <c r="F159" s="4">
        <v>811</v>
      </c>
      <c r="G159" s="4" t="s">
        <v>445</v>
      </c>
      <c r="H159" s="29">
        <f t="shared" si="34"/>
        <v>5</v>
      </c>
      <c r="I159" s="29">
        <v>999</v>
      </c>
      <c r="K159" s="4" t="s">
        <v>608</v>
      </c>
      <c r="L159" s="4" t="s">
        <v>608</v>
      </c>
      <c r="M159" s="34" t="s">
        <v>609</v>
      </c>
      <c r="P159" s="35">
        <v>9999</v>
      </c>
      <c r="Q159" s="29">
        <v>999</v>
      </c>
    </row>
    <row r="160" s="4" customFormat="1" ht="48" spans="1:17">
      <c r="A160" s="4">
        <v>700812</v>
      </c>
      <c r="B160" s="4" t="s">
        <v>621</v>
      </c>
      <c r="C160" s="28" t="s">
        <v>604</v>
      </c>
      <c r="D160" s="29">
        <v>7</v>
      </c>
      <c r="F160" s="4">
        <v>812</v>
      </c>
      <c r="G160" s="4" t="s">
        <v>445</v>
      </c>
      <c r="H160" s="29">
        <f t="shared" si="34"/>
        <v>5</v>
      </c>
      <c r="I160" s="29">
        <v>999</v>
      </c>
      <c r="K160" s="4" t="s">
        <v>611</v>
      </c>
      <c r="L160" s="4" t="s">
        <v>611</v>
      </c>
      <c r="M160" s="34" t="s">
        <v>612</v>
      </c>
      <c r="P160" s="35">
        <v>9999</v>
      </c>
      <c r="Q160" s="29">
        <v>999</v>
      </c>
    </row>
    <row r="161" s="3" customFormat="1" ht="60" spans="1:17">
      <c r="A161" s="3">
        <v>700901</v>
      </c>
      <c r="B161" s="3" t="s">
        <v>622</v>
      </c>
      <c r="C161" s="25" t="s">
        <v>623</v>
      </c>
      <c r="D161" s="26">
        <v>7</v>
      </c>
      <c r="F161" s="3">
        <v>901</v>
      </c>
      <c r="G161" s="3" t="s">
        <v>445</v>
      </c>
      <c r="H161" s="26">
        <f t="shared" si="34"/>
        <v>2</v>
      </c>
      <c r="I161" s="26">
        <v>999</v>
      </c>
      <c r="J161" s="30"/>
      <c r="K161" s="3" t="s">
        <v>624</v>
      </c>
      <c r="L161" s="3" t="s">
        <v>624</v>
      </c>
      <c r="M161" s="31" t="s">
        <v>625</v>
      </c>
      <c r="P161" s="32">
        <v>9999</v>
      </c>
      <c r="Q161" s="26">
        <v>999</v>
      </c>
    </row>
    <row r="162" s="3" customFormat="1" ht="60" spans="1:17">
      <c r="A162" s="3">
        <v>700902</v>
      </c>
      <c r="B162" s="3" t="s">
        <v>626</v>
      </c>
      <c r="C162" s="27" t="s">
        <v>623</v>
      </c>
      <c r="D162" s="26">
        <v>7</v>
      </c>
      <c r="F162" s="3">
        <v>902</v>
      </c>
      <c r="G162" s="3" t="s">
        <v>445</v>
      </c>
      <c r="H162" s="26">
        <f t="shared" si="34"/>
        <v>2</v>
      </c>
      <c r="I162" s="26">
        <v>999</v>
      </c>
      <c r="J162" s="30"/>
      <c r="K162" s="3" t="s">
        <v>627</v>
      </c>
      <c r="L162" s="3" t="s">
        <v>627</v>
      </c>
      <c r="M162" s="31" t="s">
        <v>628</v>
      </c>
      <c r="P162" s="32">
        <v>9999</v>
      </c>
      <c r="Q162" s="26">
        <v>999</v>
      </c>
    </row>
    <row r="163" s="3" customFormat="1" ht="60" spans="1:17">
      <c r="A163" s="3">
        <v>700903</v>
      </c>
      <c r="B163" s="3" t="s">
        <v>629</v>
      </c>
      <c r="C163" s="27" t="s">
        <v>623</v>
      </c>
      <c r="D163" s="26">
        <v>7</v>
      </c>
      <c r="F163" s="3">
        <v>903</v>
      </c>
      <c r="G163" s="3" t="s">
        <v>445</v>
      </c>
      <c r="H163" s="26">
        <f t="shared" si="34"/>
        <v>2</v>
      </c>
      <c r="I163" s="26">
        <v>999</v>
      </c>
      <c r="J163" s="30"/>
      <c r="K163" s="3" t="s">
        <v>630</v>
      </c>
      <c r="L163" s="3" t="s">
        <v>630</v>
      </c>
      <c r="M163" s="31" t="s">
        <v>631</v>
      </c>
      <c r="P163" s="32">
        <v>9999</v>
      </c>
      <c r="Q163" s="26">
        <v>999</v>
      </c>
    </row>
    <row r="164" s="3" customFormat="1" ht="60" spans="1:17">
      <c r="A164" s="3">
        <v>700904</v>
      </c>
      <c r="B164" s="3" t="s">
        <v>632</v>
      </c>
      <c r="C164" s="27" t="s">
        <v>623</v>
      </c>
      <c r="D164" s="26">
        <v>7</v>
      </c>
      <c r="F164" s="3">
        <v>904</v>
      </c>
      <c r="G164" s="3" t="s">
        <v>445</v>
      </c>
      <c r="H164" s="26">
        <f t="shared" si="34"/>
        <v>3</v>
      </c>
      <c r="I164" s="26">
        <v>999</v>
      </c>
      <c r="J164" s="30"/>
      <c r="K164" s="3" t="s">
        <v>624</v>
      </c>
      <c r="L164" s="3" t="s">
        <v>624</v>
      </c>
      <c r="M164" s="31" t="s">
        <v>625</v>
      </c>
      <c r="P164" s="32">
        <v>9999</v>
      </c>
      <c r="Q164" s="26">
        <v>999</v>
      </c>
    </row>
    <row r="165" s="3" customFormat="1" ht="60" spans="1:17">
      <c r="A165" s="3">
        <v>700905</v>
      </c>
      <c r="B165" s="3" t="s">
        <v>633</v>
      </c>
      <c r="C165" s="27" t="s">
        <v>623</v>
      </c>
      <c r="D165" s="26">
        <v>7</v>
      </c>
      <c r="F165" s="3">
        <v>905</v>
      </c>
      <c r="G165" s="3" t="s">
        <v>445</v>
      </c>
      <c r="H165" s="26">
        <f t="shared" si="34"/>
        <v>3</v>
      </c>
      <c r="I165" s="26">
        <v>999</v>
      </c>
      <c r="J165" s="30"/>
      <c r="K165" s="3" t="s">
        <v>627</v>
      </c>
      <c r="L165" s="3" t="s">
        <v>627</v>
      </c>
      <c r="M165" s="31" t="s">
        <v>628</v>
      </c>
      <c r="P165" s="32">
        <v>9999</v>
      </c>
      <c r="Q165" s="26">
        <v>999</v>
      </c>
    </row>
    <row r="166" s="3" customFormat="1" ht="60" spans="1:17">
      <c r="A166" s="3">
        <v>700906</v>
      </c>
      <c r="B166" s="3" t="s">
        <v>634</v>
      </c>
      <c r="C166" s="27" t="s">
        <v>623</v>
      </c>
      <c r="D166" s="26">
        <v>7</v>
      </c>
      <c r="F166" s="3">
        <v>906</v>
      </c>
      <c r="G166" s="3" t="s">
        <v>445</v>
      </c>
      <c r="H166" s="26">
        <f t="shared" si="34"/>
        <v>3</v>
      </c>
      <c r="I166" s="26">
        <v>999</v>
      </c>
      <c r="J166" s="30"/>
      <c r="K166" s="3" t="s">
        <v>630</v>
      </c>
      <c r="L166" s="3" t="s">
        <v>630</v>
      </c>
      <c r="M166" s="31" t="s">
        <v>631</v>
      </c>
      <c r="P166" s="32">
        <v>9999</v>
      </c>
      <c r="Q166" s="26">
        <v>999</v>
      </c>
    </row>
    <row r="167" s="3" customFormat="1" ht="60" spans="1:17">
      <c r="A167" s="3">
        <v>700907</v>
      </c>
      <c r="B167" s="3" t="s">
        <v>635</v>
      </c>
      <c r="C167" s="27" t="s">
        <v>623</v>
      </c>
      <c r="D167" s="26">
        <v>7</v>
      </c>
      <c r="F167" s="3">
        <v>907</v>
      </c>
      <c r="G167" s="3" t="s">
        <v>445</v>
      </c>
      <c r="H167" s="26">
        <f t="shared" si="34"/>
        <v>4</v>
      </c>
      <c r="I167" s="26">
        <v>999</v>
      </c>
      <c r="K167" s="3" t="s">
        <v>624</v>
      </c>
      <c r="L167" s="3" t="s">
        <v>624</v>
      </c>
      <c r="M167" s="31" t="s">
        <v>625</v>
      </c>
      <c r="P167" s="32">
        <v>9999</v>
      </c>
      <c r="Q167" s="26">
        <v>999</v>
      </c>
    </row>
    <row r="168" s="3" customFormat="1" ht="60" spans="1:17">
      <c r="A168" s="3">
        <v>700908</v>
      </c>
      <c r="B168" s="3" t="s">
        <v>636</v>
      </c>
      <c r="C168" s="27" t="s">
        <v>623</v>
      </c>
      <c r="D168" s="26">
        <v>7</v>
      </c>
      <c r="F168" s="3">
        <v>908</v>
      </c>
      <c r="G168" s="3" t="s">
        <v>445</v>
      </c>
      <c r="H168" s="26">
        <f t="shared" si="34"/>
        <v>4</v>
      </c>
      <c r="I168" s="26">
        <v>999</v>
      </c>
      <c r="K168" s="3" t="s">
        <v>627</v>
      </c>
      <c r="L168" s="3" t="s">
        <v>627</v>
      </c>
      <c r="M168" s="31" t="s">
        <v>628</v>
      </c>
      <c r="P168" s="32">
        <v>9999</v>
      </c>
      <c r="Q168" s="26">
        <v>999</v>
      </c>
    </row>
    <row r="169" s="3" customFormat="1" ht="60" spans="1:17">
      <c r="A169" s="3">
        <v>700909</v>
      </c>
      <c r="B169" s="3" t="s">
        <v>637</v>
      </c>
      <c r="C169" s="27" t="s">
        <v>623</v>
      </c>
      <c r="D169" s="26">
        <v>7</v>
      </c>
      <c r="F169" s="3">
        <v>909</v>
      </c>
      <c r="G169" s="3" t="s">
        <v>445</v>
      </c>
      <c r="H169" s="26">
        <f t="shared" si="34"/>
        <v>4</v>
      </c>
      <c r="I169" s="26">
        <v>999</v>
      </c>
      <c r="K169" s="3" t="s">
        <v>630</v>
      </c>
      <c r="L169" s="3" t="s">
        <v>630</v>
      </c>
      <c r="M169" s="31" t="s">
        <v>631</v>
      </c>
      <c r="P169" s="32">
        <v>9999</v>
      </c>
      <c r="Q169" s="26">
        <v>999</v>
      </c>
    </row>
    <row r="170" s="3" customFormat="1" ht="60" spans="1:17">
      <c r="A170" s="3">
        <v>700910</v>
      </c>
      <c r="B170" s="3" t="s">
        <v>638</v>
      </c>
      <c r="C170" s="27" t="s">
        <v>623</v>
      </c>
      <c r="D170" s="26">
        <v>7</v>
      </c>
      <c r="F170" s="3">
        <v>910</v>
      </c>
      <c r="G170" s="3" t="s">
        <v>445</v>
      </c>
      <c r="H170" s="26">
        <f t="shared" si="34"/>
        <v>5</v>
      </c>
      <c r="I170" s="26">
        <v>999</v>
      </c>
      <c r="K170" s="3" t="s">
        <v>624</v>
      </c>
      <c r="L170" s="3" t="s">
        <v>624</v>
      </c>
      <c r="M170" s="31" t="s">
        <v>625</v>
      </c>
      <c r="P170" s="32">
        <v>9999</v>
      </c>
      <c r="Q170" s="26">
        <v>999</v>
      </c>
    </row>
    <row r="171" s="3" customFormat="1" ht="60" spans="1:17">
      <c r="A171" s="3">
        <v>700911</v>
      </c>
      <c r="B171" s="3" t="s">
        <v>639</v>
      </c>
      <c r="C171" s="27" t="s">
        <v>623</v>
      </c>
      <c r="D171" s="26">
        <v>7</v>
      </c>
      <c r="F171" s="3">
        <v>911</v>
      </c>
      <c r="G171" s="3" t="s">
        <v>445</v>
      </c>
      <c r="H171" s="26">
        <f t="shared" si="34"/>
        <v>5</v>
      </c>
      <c r="I171" s="26">
        <v>999</v>
      </c>
      <c r="K171" s="3" t="s">
        <v>627</v>
      </c>
      <c r="L171" s="3" t="s">
        <v>627</v>
      </c>
      <c r="M171" s="31" t="s">
        <v>628</v>
      </c>
      <c r="P171" s="32">
        <v>9999</v>
      </c>
      <c r="Q171" s="26">
        <v>999</v>
      </c>
    </row>
    <row r="172" s="3" customFormat="1" ht="60" spans="1:17">
      <c r="A172" s="3">
        <v>700912</v>
      </c>
      <c r="B172" s="3" t="s">
        <v>640</v>
      </c>
      <c r="C172" s="27" t="s">
        <v>623</v>
      </c>
      <c r="D172" s="26">
        <v>7</v>
      </c>
      <c r="F172" s="3">
        <v>912</v>
      </c>
      <c r="G172" s="3" t="s">
        <v>445</v>
      </c>
      <c r="H172" s="26">
        <f t="shared" si="34"/>
        <v>5</v>
      </c>
      <c r="I172" s="26">
        <v>999</v>
      </c>
      <c r="K172" s="3" t="s">
        <v>630</v>
      </c>
      <c r="L172" s="3" t="s">
        <v>630</v>
      </c>
      <c r="M172" s="31" t="s">
        <v>631</v>
      </c>
      <c r="P172" s="32">
        <v>9999</v>
      </c>
      <c r="Q172" s="26">
        <v>999</v>
      </c>
    </row>
    <row r="173" s="4" customFormat="1" ht="48" spans="1:17">
      <c r="A173" s="4">
        <v>701001</v>
      </c>
      <c r="B173" s="4" t="s">
        <v>641</v>
      </c>
      <c r="C173" s="28" t="s">
        <v>642</v>
      </c>
      <c r="D173" s="29">
        <v>7</v>
      </c>
      <c r="F173" s="4">
        <v>1001</v>
      </c>
      <c r="G173" s="4" t="s">
        <v>445</v>
      </c>
      <c r="H173" s="29">
        <f t="shared" si="34"/>
        <v>2</v>
      </c>
      <c r="I173" s="29">
        <v>999</v>
      </c>
      <c r="J173" s="33"/>
      <c r="K173" s="4" t="s">
        <v>643</v>
      </c>
      <c r="L173" s="4" t="s">
        <v>643</v>
      </c>
      <c r="M173" s="34" t="s">
        <v>644</v>
      </c>
      <c r="P173" s="35">
        <v>9999</v>
      </c>
      <c r="Q173" s="29">
        <v>999</v>
      </c>
    </row>
    <row r="174" s="4" customFormat="1" ht="48" spans="1:17">
      <c r="A174" s="4">
        <v>701002</v>
      </c>
      <c r="B174" s="4" t="s">
        <v>645</v>
      </c>
      <c r="C174" s="28" t="s">
        <v>642</v>
      </c>
      <c r="D174" s="29">
        <v>7</v>
      </c>
      <c r="F174" s="4">
        <v>1002</v>
      </c>
      <c r="G174" s="4" t="s">
        <v>445</v>
      </c>
      <c r="H174" s="29">
        <f t="shared" ref="H174:H208" si="35">H162</f>
        <v>2</v>
      </c>
      <c r="I174" s="29">
        <v>999</v>
      </c>
      <c r="J174" s="33"/>
      <c r="K174" s="4" t="s">
        <v>646</v>
      </c>
      <c r="L174" s="4" t="s">
        <v>646</v>
      </c>
      <c r="M174" s="34" t="s">
        <v>647</v>
      </c>
      <c r="P174" s="35">
        <v>9999</v>
      </c>
      <c r="Q174" s="29">
        <v>999</v>
      </c>
    </row>
    <row r="175" s="4" customFormat="1" ht="48" spans="1:17">
      <c r="A175" s="4">
        <v>701003</v>
      </c>
      <c r="B175" s="4" t="s">
        <v>648</v>
      </c>
      <c r="C175" s="28" t="s">
        <v>642</v>
      </c>
      <c r="D175" s="29">
        <v>7</v>
      </c>
      <c r="F175" s="4">
        <v>1003</v>
      </c>
      <c r="G175" s="4" t="s">
        <v>445</v>
      </c>
      <c r="H175" s="29">
        <f t="shared" si="35"/>
        <v>2</v>
      </c>
      <c r="I175" s="29">
        <v>999</v>
      </c>
      <c r="J175" s="33"/>
      <c r="K175" s="4" t="s">
        <v>649</v>
      </c>
      <c r="L175" s="4" t="s">
        <v>649</v>
      </c>
      <c r="M175" s="34" t="s">
        <v>650</v>
      </c>
      <c r="P175" s="35">
        <v>9999</v>
      </c>
      <c r="Q175" s="29">
        <v>999</v>
      </c>
    </row>
    <row r="176" s="4" customFormat="1" ht="48" spans="1:17">
      <c r="A176" s="4">
        <v>701004</v>
      </c>
      <c r="B176" s="4" t="s">
        <v>651</v>
      </c>
      <c r="C176" s="28" t="s">
        <v>642</v>
      </c>
      <c r="D176" s="29">
        <v>7</v>
      </c>
      <c r="F176" s="4">
        <v>1004</v>
      </c>
      <c r="G176" s="4" t="s">
        <v>445</v>
      </c>
      <c r="H176" s="29">
        <f t="shared" si="35"/>
        <v>3</v>
      </c>
      <c r="I176" s="29">
        <v>999</v>
      </c>
      <c r="J176" s="33"/>
      <c r="K176" s="4" t="s">
        <v>643</v>
      </c>
      <c r="L176" s="4" t="s">
        <v>643</v>
      </c>
      <c r="M176" s="34" t="s">
        <v>644</v>
      </c>
      <c r="P176" s="35">
        <v>9999</v>
      </c>
      <c r="Q176" s="29">
        <v>999</v>
      </c>
    </row>
    <row r="177" s="4" customFormat="1" ht="48" spans="1:17">
      <c r="A177" s="4">
        <v>701005</v>
      </c>
      <c r="B177" s="4" t="s">
        <v>652</v>
      </c>
      <c r="C177" s="28" t="s">
        <v>642</v>
      </c>
      <c r="D177" s="29">
        <v>7</v>
      </c>
      <c r="F177" s="4">
        <v>1005</v>
      </c>
      <c r="G177" s="4" t="s">
        <v>445</v>
      </c>
      <c r="H177" s="29">
        <f t="shared" si="35"/>
        <v>3</v>
      </c>
      <c r="I177" s="29">
        <v>999</v>
      </c>
      <c r="J177" s="33"/>
      <c r="K177" s="4" t="s">
        <v>646</v>
      </c>
      <c r="L177" s="4" t="s">
        <v>646</v>
      </c>
      <c r="M177" s="34" t="s">
        <v>647</v>
      </c>
      <c r="P177" s="35">
        <v>9999</v>
      </c>
      <c r="Q177" s="29">
        <v>999</v>
      </c>
    </row>
    <row r="178" s="4" customFormat="1" ht="48" spans="1:17">
      <c r="A178" s="4">
        <v>701006</v>
      </c>
      <c r="B178" s="4" t="s">
        <v>653</v>
      </c>
      <c r="C178" s="28" t="s">
        <v>642</v>
      </c>
      <c r="D178" s="29">
        <v>7</v>
      </c>
      <c r="F178" s="4">
        <v>1006</v>
      </c>
      <c r="G178" s="4" t="s">
        <v>445</v>
      </c>
      <c r="H178" s="29">
        <f t="shared" si="35"/>
        <v>3</v>
      </c>
      <c r="I178" s="29">
        <v>999</v>
      </c>
      <c r="J178" s="33"/>
      <c r="K178" s="4" t="s">
        <v>649</v>
      </c>
      <c r="L178" s="4" t="s">
        <v>649</v>
      </c>
      <c r="M178" s="34" t="s">
        <v>650</v>
      </c>
      <c r="P178" s="35">
        <v>9999</v>
      </c>
      <c r="Q178" s="29">
        <v>999</v>
      </c>
    </row>
    <row r="179" s="4" customFormat="1" ht="48" spans="1:17">
      <c r="A179" s="4">
        <v>701007</v>
      </c>
      <c r="B179" s="4" t="s">
        <v>654</v>
      </c>
      <c r="C179" s="28" t="s">
        <v>642</v>
      </c>
      <c r="D179" s="29">
        <v>7</v>
      </c>
      <c r="F179" s="4">
        <v>1007</v>
      </c>
      <c r="G179" s="4" t="s">
        <v>445</v>
      </c>
      <c r="H179" s="29">
        <f t="shared" si="35"/>
        <v>4</v>
      </c>
      <c r="I179" s="29">
        <v>999</v>
      </c>
      <c r="K179" s="4" t="s">
        <v>643</v>
      </c>
      <c r="L179" s="4" t="s">
        <v>643</v>
      </c>
      <c r="M179" s="34" t="s">
        <v>644</v>
      </c>
      <c r="P179" s="35">
        <v>9999</v>
      </c>
      <c r="Q179" s="29">
        <v>999</v>
      </c>
    </row>
    <row r="180" s="4" customFormat="1" ht="48" spans="1:17">
      <c r="A180" s="4">
        <v>701008</v>
      </c>
      <c r="B180" s="4" t="s">
        <v>655</v>
      </c>
      <c r="C180" s="28" t="s">
        <v>642</v>
      </c>
      <c r="D180" s="29">
        <v>7</v>
      </c>
      <c r="F180" s="4">
        <v>1008</v>
      </c>
      <c r="G180" s="4" t="s">
        <v>445</v>
      </c>
      <c r="H180" s="29">
        <f t="shared" si="35"/>
        <v>4</v>
      </c>
      <c r="I180" s="29">
        <v>999</v>
      </c>
      <c r="K180" s="4" t="s">
        <v>646</v>
      </c>
      <c r="L180" s="4" t="s">
        <v>646</v>
      </c>
      <c r="M180" s="34" t="s">
        <v>647</v>
      </c>
      <c r="P180" s="35">
        <v>9999</v>
      </c>
      <c r="Q180" s="29">
        <v>999</v>
      </c>
    </row>
    <row r="181" s="4" customFormat="1" ht="48" spans="1:17">
      <c r="A181" s="4">
        <v>701009</v>
      </c>
      <c r="B181" s="4" t="s">
        <v>656</v>
      </c>
      <c r="C181" s="28" t="s">
        <v>642</v>
      </c>
      <c r="D181" s="29">
        <v>7</v>
      </c>
      <c r="F181" s="4">
        <v>1009</v>
      </c>
      <c r="G181" s="4" t="s">
        <v>445</v>
      </c>
      <c r="H181" s="29">
        <f t="shared" si="35"/>
        <v>4</v>
      </c>
      <c r="I181" s="29">
        <v>999</v>
      </c>
      <c r="K181" s="4" t="s">
        <v>649</v>
      </c>
      <c r="L181" s="4" t="s">
        <v>649</v>
      </c>
      <c r="M181" s="34" t="s">
        <v>650</v>
      </c>
      <c r="P181" s="35">
        <v>9999</v>
      </c>
      <c r="Q181" s="29">
        <v>999</v>
      </c>
    </row>
    <row r="182" s="4" customFormat="1" ht="48" spans="1:17">
      <c r="A182" s="4">
        <v>701010</v>
      </c>
      <c r="B182" s="4" t="s">
        <v>657</v>
      </c>
      <c r="C182" s="28" t="s">
        <v>642</v>
      </c>
      <c r="D182" s="29">
        <v>7</v>
      </c>
      <c r="F182" s="4">
        <v>1010</v>
      </c>
      <c r="G182" s="4" t="s">
        <v>445</v>
      </c>
      <c r="H182" s="29">
        <f t="shared" si="35"/>
        <v>5</v>
      </c>
      <c r="I182" s="29">
        <v>999</v>
      </c>
      <c r="K182" s="4" t="s">
        <v>643</v>
      </c>
      <c r="L182" s="4" t="s">
        <v>643</v>
      </c>
      <c r="M182" s="34" t="s">
        <v>644</v>
      </c>
      <c r="P182" s="35">
        <v>9999</v>
      </c>
      <c r="Q182" s="29">
        <v>999</v>
      </c>
    </row>
    <row r="183" s="4" customFormat="1" ht="48" spans="1:17">
      <c r="A183" s="4">
        <v>701011</v>
      </c>
      <c r="B183" s="4" t="s">
        <v>658</v>
      </c>
      <c r="C183" s="28" t="s">
        <v>642</v>
      </c>
      <c r="D183" s="29">
        <v>7</v>
      </c>
      <c r="F183" s="4">
        <v>1011</v>
      </c>
      <c r="G183" s="4" t="s">
        <v>445</v>
      </c>
      <c r="H183" s="29">
        <f t="shared" si="35"/>
        <v>5</v>
      </c>
      <c r="I183" s="29">
        <v>999</v>
      </c>
      <c r="K183" s="4" t="s">
        <v>646</v>
      </c>
      <c r="L183" s="4" t="s">
        <v>646</v>
      </c>
      <c r="M183" s="34" t="s">
        <v>647</v>
      </c>
      <c r="P183" s="35">
        <v>9999</v>
      </c>
      <c r="Q183" s="29">
        <v>999</v>
      </c>
    </row>
    <row r="184" s="4" customFormat="1" ht="48" spans="1:17">
      <c r="A184" s="4">
        <v>701012</v>
      </c>
      <c r="B184" s="4" t="s">
        <v>659</v>
      </c>
      <c r="C184" s="28" t="s">
        <v>642</v>
      </c>
      <c r="D184" s="29">
        <v>7</v>
      </c>
      <c r="F184" s="4">
        <v>1012</v>
      </c>
      <c r="G184" s="4" t="s">
        <v>445</v>
      </c>
      <c r="H184" s="29">
        <f t="shared" si="35"/>
        <v>5</v>
      </c>
      <c r="I184" s="29">
        <v>999</v>
      </c>
      <c r="K184" s="4" t="s">
        <v>649</v>
      </c>
      <c r="L184" s="4" t="s">
        <v>649</v>
      </c>
      <c r="M184" s="34" t="s">
        <v>650</v>
      </c>
      <c r="P184" s="35">
        <v>9999</v>
      </c>
      <c r="Q184" s="29">
        <v>999</v>
      </c>
    </row>
    <row r="185" s="3" customFormat="1" ht="48" spans="1:17">
      <c r="A185" s="3">
        <v>701101</v>
      </c>
      <c r="B185" s="3" t="s">
        <v>660</v>
      </c>
      <c r="C185" s="25" t="s">
        <v>661</v>
      </c>
      <c r="D185" s="26">
        <v>7</v>
      </c>
      <c r="F185" s="3">
        <v>1101</v>
      </c>
      <c r="G185" s="3" t="s">
        <v>445</v>
      </c>
      <c r="H185" s="26">
        <f t="shared" si="35"/>
        <v>2</v>
      </c>
      <c r="I185" s="26">
        <v>999</v>
      </c>
      <c r="J185" s="30"/>
      <c r="K185" s="3" t="s">
        <v>662</v>
      </c>
      <c r="L185" s="3" t="s">
        <v>662</v>
      </c>
      <c r="M185" s="31" t="s">
        <v>663</v>
      </c>
      <c r="P185" s="32">
        <v>9999</v>
      </c>
      <c r="Q185" s="26">
        <v>999</v>
      </c>
    </row>
    <row r="186" s="3" customFormat="1" ht="48" spans="1:17">
      <c r="A186" s="3">
        <v>701102</v>
      </c>
      <c r="B186" s="3" t="s">
        <v>664</v>
      </c>
      <c r="C186" s="27" t="s">
        <v>661</v>
      </c>
      <c r="D186" s="26">
        <v>7</v>
      </c>
      <c r="F186" s="3">
        <v>1102</v>
      </c>
      <c r="G186" s="3" t="s">
        <v>445</v>
      </c>
      <c r="H186" s="26">
        <f t="shared" si="35"/>
        <v>2</v>
      </c>
      <c r="I186" s="26">
        <v>999</v>
      </c>
      <c r="J186" s="30"/>
      <c r="K186" s="3" t="s">
        <v>665</v>
      </c>
      <c r="L186" s="3" t="s">
        <v>665</v>
      </c>
      <c r="M186" s="31" t="s">
        <v>666</v>
      </c>
      <c r="P186" s="32">
        <v>9999</v>
      </c>
      <c r="Q186" s="26">
        <v>999</v>
      </c>
    </row>
    <row r="187" s="3" customFormat="1" ht="48" spans="1:17">
      <c r="A187" s="3">
        <v>701103</v>
      </c>
      <c r="B187" s="3" t="s">
        <v>667</v>
      </c>
      <c r="C187" s="27" t="s">
        <v>661</v>
      </c>
      <c r="D187" s="26">
        <v>7</v>
      </c>
      <c r="F187" s="3">
        <v>1103</v>
      </c>
      <c r="G187" s="3" t="s">
        <v>445</v>
      </c>
      <c r="H187" s="26">
        <f t="shared" si="35"/>
        <v>2</v>
      </c>
      <c r="I187" s="26">
        <v>999</v>
      </c>
      <c r="J187" s="30"/>
      <c r="K187" s="3" t="s">
        <v>668</v>
      </c>
      <c r="L187" s="3" t="s">
        <v>668</v>
      </c>
      <c r="M187" s="31" t="s">
        <v>669</v>
      </c>
      <c r="P187" s="32">
        <v>9999</v>
      </c>
      <c r="Q187" s="26">
        <v>999</v>
      </c>
    </row>
    <row r="188" s="3" customFormat="1" ht="48" spans="1:17">
      <c r="A188" s="3">
        <v>701104</v>
      </c>
      <c r="B188" s="3" t="s">
        <v>670</v>
      </c>
      <c r="C188" s="27" t="s">
        <v>661</v>
      </c>
      <c r="D188" s="26">
        <v>7</v>
      </c>
      <c r="F188" s="3">
        <v>1104</v>
      </c>
      <c r="G188" s="3" t="s">
        <v>445</v>
      </c>
      <c r="H188" s="26">
        <f t="shared" si="35"/>
        <v>3</v>
      </c>
      <c r="I188" s="26">
        <v>999</v>
      </c>
      <c r="J188" s="30"/>
      <c r="K188" s="3" t="s">
        <v>662</v>
      </c>
      <c r="L188" s="3" t="s">
        <v>662</v>
      </c>
      <c r="M188" s="31" t="s">
        <v>663</v>
      </c>
      <c r="P188" s="32">
        <v>9999</v>
      </c>
      <c r="Q188" s="26">
        <v>999</v>
      </c>
    </row>
    <row r="189" s="3" customFormat="1" ht="48" spans="1:17">
      <c r="A189" s="3">
        <v>701105</v>
      </c>
      <c r="B189" s="3" t="s">
        <v>671</v>
      </c>
      <c r="C189" s="27" t="s">
        <v>661</v>
      </c>
      <c r="D189" s="26">
        <v>7</v>
      </c>
      <c r="F189" s="3">
        <v>1105</v>
      </c>
      <c r="G189" s="3" t="s">
        <v>445</v>
      </c>
      <c r="H189" s="26">
        <f t="shared" si="35"/>
        <v>3</v>
      </c>
      <c r="I189" s="26">
        <v>999</v>
      </c>
      <c r="J189" s="30"/>
      <c r="K189" s="3" t="s">
        <v>665</v>
      </c>
      <c r="L189" s="3" t="s">
        <v>665</v>
      </c>
      <c r="M189" s="31" t="s">
        <v>666</v>
      </c>
      <c r="P189" s="32">
        <v>9999</v>
      </c>
      <c r="Q189" s="26">
        <v>999</v>
      </c>
    </row>
    <row r="190" s="3" customFormat="1" ht="48" spans="1:17">
      <c r="A190" s="3">
        <v>701106</v>
      </c>
      <c r="B190" s="3" t="s">
        <v>672</v>
      </c>
      <c r="C190" s="27" t="s">
        <v>661</v>
      </c>
      <c r="D190" s="26">
        <v>7</v>
      </c>
      <c r="F190" s="3">
        <v>1106</v>
      </c>
      <c r="G190" s="3" t="s">
        <v>445</v>
      </c>
      <c r="H190" s="26">
        <f t="shared" si="35"/>
        <v>3</v>
      </c>
      <c r="I190" s="26">
        <v>999</v>
      </c>
      <c r="J190" s="30"/>
      <c r="K190" s="3" t="s">
        <v>668</v>
      </c>
      <c r="L190" s="3" t="s">
        <v>668</v>
      </c>
      <c r="M190" s="31" t="s">
        <v>669</v>
      </c>
      <c r="P190" s="32">
        <v>9999</v>
      </c>
      <c r="Q190" s="26">
        <v>999</v>
      </c>
    </row>
    <row r="191" s="3" customFormat="1" ht="48" spans="1:17">
      <c r="A191" s="3">
        <v>701107</v>
      </c>
      <c r="B191" s="3" t="s">
        <v>673</v>
      </c>
      <c r="C191" s="27" t="s">
        <v>661</v>
      </c>
      <c r="D191" s="26">
        <v>7</v>
      </c>
      <c r="F191" s="3">
        <v>1107</v>
      </c>
      <c r="G191" s="3" t="s">
        <v>445</v>
      </c>
      <c r="H191" s="26">
        <f t="shared" si="35"/>
        <v>4</v>
      </c>
      <c r="I191" s="26">
        <v>999</v>
      </c>
      <c r="K191" s="3" t="s">
        <v>662</v>
      </c>
      <c r="L191" s="3" t="s">
        <v>662</v>
      </c>
      <c r="M191" s="31" t="s">
        <v>663</v>
      </c>
      <c r="P191" s="32">
        <v>9999</v>
      </c>
      <c r="Q191" s="26">
        <v>999</v>
      </c>
    </row>
    <row r="192" s="3" customFormat="1" ht="48" spans="1:17">
      <c r="A192" s="3">
        <v>701108</v>
      </c>
      <c r="B192" s="3" t="s">
        <v>674</v>
      </c>
      <c r="C192" s="27" t="s">
        <v>661</v>
      </c>
      <c r="D192" s="26">
        <v>7</v>
      </c>
      <c r="F192" s="3">
        <v>1108</v>
      </c>
      <c r="G192" s="3" t="s">
        <v>445</v>
      </c>
      <c r="H192" s="26">
        <f t="shared" si="35"/>
        <v>4</v>
      </c>
      <c r="I192" s="26">
        <v>999</v>
      </c>
      <c r="K192" s="3" t="s">
        <v>665</v>
      </c>
      <c r="L192" s="3" t="s">
        <v>665</v>
      </c>
      <c r="M192" s="31" t="s">
        <v>666</v>
      </c>
      <c r="P192" s="32">
        <v>9999</v>
      </c>
      <c r="Q192" s="26">
        <v>999</v>
      </c>
    </row>
    <row r="193" s="3" customFormat="1" ht="48" spans="1:17">
      <c r="A193" s="3">
        <v>701109</v>
      </c>
      <c r="B193" s="3" t="s">
        <v>675</v>
      </c>
      <c r="C193" s="27" t="s">
        <v>661</v>
      </c>
      <c r="D193" s="26">
        <v>7</v>
      </c>
      <c r="F193" s="3">
        <v>1109</v>
      </c>
      <c r="G193" s="3" t="s">
        <v>445</v>
      </c>
      <c r="H193" s="26">
        <f t="shared" si="35"/>
        <v>4</v>
      </c>
      <c r="I193" s="26">
        <v>999</v>
      </c>
      <c r="K193" s="3" t="s">
        <v>668</v>
      </c>
      <c r="L193" s="3" t="s">
        <v>668</v>
      </c>
      <c r="M193" s="31" t="s">
        <v>669</v>
      </c>
      <c r="P193" s="32">
        <v>9999</v>
      </c>
      <c r="Q193" s="26">
        <v>999</v>
      </c>
    </row>
    <row r="194" s="3" customFormat="1" ht="48" spans="1:17">
      <c r="A194" s="3">
        <v>701110</v>
      </c>
      <c r="B194" s="3" t="s">
        <v>676</v>
      </c>
      <c r="C194" s="27" t="s">
        <v>661</v>
      </c>
      <c r="D194" s="26">
        <v>7</v>
      </c>
      <c r="F194" s="3">
        <v>1110</v>
      </c>
      <c r="G194" s="3" t="s">
        <v>445</v>
      </c>
      <c r="H194" s="26">
        <f t="shared" si="35"/>
        <v>5</v>
      </c>
      <c r="I194" s="26">
        <v>999</v>
      </c>
      <c r="K194" s="3" t="s">
        <v>662</v>
      </c>
      <c r="L194" s="3" t="s">
        <v>662</v>
      </c>
      <c r="M194" s="31" t="s">
        <v>663</v>
      </c>
      <c r="P194" s="32">
        <v>9999</v>
      </c>
      <c r="Q194" s="26">
        <v>999</v>
      </c>
    </row>
    <row r="195" s="3" customFormat="1" ht="48" spans="1:17">
      <c r="A195" s="3">
        <v>701111</v>
      </c>
      <c r="B195" s="3" t="s">
        <v>677</v>
      </c>
      <c r="C195" s="27" t="s">
        <v>661</v>
      </c>
      <c r="D195" s="26">
        <v>7</v>
      </c>
      <c r="F195" s="3">
        <v>1111</v>
      </c>
      <c r="G195" s="3" t="s">
        <v>445</v>
      </c>
      <c r="H195" s="26">
        <f t="shared" si="35"/>
        <v>5</v>
      </c>
      <c r="I195" s="26">
        <v>999</v>
      </c>
      <c r="K195" s="3" t="s">
        <v>665</v>
      </c>
      <c r="L195" s="3" t="s">
        <v>665</v>
      </c>
      <c r="M195" s="31" t="s">
        <v>666</v>
      </c>
      <c r="P195" s="32">
        <v>9999</v>
      </c>
      <c r="Q195" s="26">
        <v>999</v>
      </c>
    </row>
    <row r="196" s="3" customFormat="1" ht="48" spans="1:17">
      <c r="A196" s="3">
        <v>701112</v>
      </c>
      <c r="B196" s="3" t="s">
        <v>678</v>
      </c>
      <c r="C196" s="27" t="s">
        <v>661</v>
      </c>
      <c r="D196" s="26">
        <v>7</v>
      </c>
      <c r="F196" s="3">
        <v>1112</v>
      </c>
      <c r="G196" s="3" t="s">
        <v>445</v>
      </c>
      <c r="H196" s="26">
        <f t="shared" si="35"/>
        <v>5</v>
      </c>
      <c r="I196" s="26">
        <v>999</v>
      </c>
      <c r="K196" s="3" t="s">
        <v>668</v>
      </c>
      <c r="L196" s="3" t="s">
        <v>668</v>
      </c>
      <c r="M196" s="31" t="s">
        <v>669</v>
      </c>
      <c r="P196" s="32">
        <v>9999</v>
      </c>
      <c r="Q196" s="26">
        <v>999</v>
      </c>
    </row>
    <row r="197" s="4" customFormat="1" ht="48" spans="1:17">
      <c r="A197" s="4">
        <v>701201</v>
      </c>
      <c r="B197" s="4" t="s">
        <v>679</v>
      </c>
      <c r="C197" s="28" t="s">
        <v>680</v>
      </c>
      <c r="D197" s="29">
        <v>7</v>
      </c>
      <c r="F197" s="4">
        <v>1201</v>
      </c>
      <c r="G197" s="4" t="s">
        <v>445</v>
      </c>
      <c r="H197" s="29">
        <f t="shared" si="35"/>
        <v>2</v>
      </c>
      <c r="I197" s="29">
        <v>999</v>
      </c>
      <c r="J197" s="33"/>
      <c r="K197" s="4" t="s">
        <v>681</v>
      </c>
      <c r="L197" s="4" t="s">
        <v>681</v>
      </c>
      <c r="M197" s="34" t="s">
        <v>682</v>
      </c>
      <c r="P197" s="35">
        <v>9999</v>
      </c>
      <c r="Q197" s="29">
        <v>999</v>
      </c>
    </row>
    <row r="198" s="4" customFormat="1" ht="48" spans="1:17">
      <c r="A198" s="4">
        <v>701202</v>
      </c>
      <c r="B198" s="4" t="s">
        <v>683</v>
      </c>
      <c r="C198" s="28" t="s">
        <v>680</v>
      </c>
      <c r="D198" s="29">
        <v>7</v>
      </c>
      <c r="F198" s="4">
        <v>1202</v>
      </c>
      <c r="G198" s="4" t="s">
        <v>445</v>
      </c>
      <c r="H198" s="29">
        <f t="shared" si="35"/>
        <v>2</v>
      </c>
      <c r="I198" s="29">
        <v>999</v>
      </c>
      <c r="J198" s="33"/>
      <c r="K198" s="4" t="s">
        <v>684</v>
      </c>
      <c r="L198" s="4" t="s">
        <v>684</v>
      </c>
      <c r="M198" s="34" t="s">
        <v>685</v>
      </c>
      <c r="P198" s="35">
        <v>9999</v>
      </c>
      <c r="Q198" s="29">
        <v>999</v>
      </c>
    </row>
    <row r="199" s="4" customFormat="1" ht="48" spans="1:17">
      <c r="A199" s="4">
        <v>701203</v>
      </c>
      <c r="B199" s="4" t="s">
        <v>686</v>
      </c>
      <c r="C199" s="28" t="s">
        <v>680</v>
      </c>
      <c r="D199" s="29">
        <v>7</v>
      </c>
      <c r="F199" s="4">
        <v>1203</v>
      </c>
      <c r="G199" s="4" t="s">
        <v>445</v>
      </c>
      <c r="H199" s="29">
        <f t="shared" si="35"/>
        <v>2</v>
      </c>
      <c r="I199" s="29">
        <v>999</v>
      </c>
      <c r="J199" s="33"/>
      <c r="K199" s="4" t="s">
        <v>687</v>
      </c>
      <c r="L199" s="4" t="s">
        <v>687</v>
      </c>
      <c r="M199" s="34" t="s">
        <v>688</v>
      </c>
      <c r="P199" s="35">
        <v>9999</v>
      </c>
      <c r="Q199" s="29">
        <v>999</v>
      </c>
    </row>
    <row r="200" s="4" customFormat="1" ht="48" spans="1:17">
      <c r="A200" s="4">
        <v>701204</v>
      </c>
      <c r="B200" s="4" t="s">
        <v>689</v>
      </c>
      <c r="C200" s="28" t="s">
        <v>680</v>
      </c>
      <c r="D200" s="29">
        <v>7</v>
      </c>
      <c r="F200" s="4">
        <v>1204</v>
      </c>
      <c r="G200" s="4" t="s">
        <v>445</v>
      </c>
      <c r="H200" s="29">
        <f t="shared" si="35"/>
        <v>3</v>
      </c>
      <c r="I200" s="29">
        <v>999</v>
      </c>
      <c r="J200" s="33"/>
      <c r="K200" s="4" t="s">
        <v>681</v>
      </c>
      <c r="L200" s="4" t="s">
        <v>681</v>
      </c>
      <c r="M200" s="34" t="s">
        <v>682</v>
      </c>
      <c r="P200" s="35">
        <v>9999</v>
      </c>
      <c r="Q200" s="29">
        <v>999</v>
      </c>
    </row>
    <row r="201" s="4" customFormat="1" ht="48" spans="1:17">
      <c r="A201" s="4">
        <v>701205</v>
      </c>
      <c r="B201" s="4" t="s">
        <v>690</v>
      </c>
      <c r="C201" s="28" t="s">
        <v>680</v>
      </c>
      <c r="D201" s="29">
        <v>7</v>
      </c>
      <c r="F201" s="4">
        <v>1205</v>
      </c>
      <c r="G201" s="4" t="s">
        <v>445</v>
      </c>
      <c r="H201" s="29">
        <f t="shared" si="35"/>
        <v>3</v>
      </c>
      <c r="I201" s="29">
        <v>999</v>
      </c>
      <c r="J201" s="33"/>
      <c r="K201" s="4" t="s">
        <v>684</v>
      </c>
      <c r="L201" s="4" t="s">
        <v>684</v>
      </c>
      <c r="M201" s="34" t="s">
        <v>685</v>
      </c>
      <c r="P201" s="35">
        <v>9999</v>
      </c>
      <c r="Q201" s="29">
        <v>999</v>
      </c>
    </row>
    <row r="202" s="4" customFormat="1" ht="48" spans="1:17">
      <c r="A202" s="4">
        <v>701206</v>
      </c>
      <c r="B202" s="4" t="s">
        <v>691</v>
      </c>
      <c r="C202" s="28" t="s">
        <v>680</v>
      </c>
      <c r="D202" s="29">
        <v>7</v>
      </c>
      <c r="F202" s="4">
        <v>1206</v>
      </c>
      <c r="G202" s="4" t="s">
        <v>445</v>
      </c>
      <c r="H202" s="29">
        <f t="shared" si="35"/>
        <v>3</v>
      </c>
      <c r="I202" s="29">
        <v>999</v>
      </c>
      <c r="J202" s="33"/>
      <c r="K202" s="4" t="s">
        <v>687</v>
      </c>
      <c r="L202" s="4" t="s">
        <v>687</v>
      </c>
      <c r="M202" s="34" t="s">
        <v>688</v>
      </c>
      <c r="P202" s="35">
        <v>9999</v>
      </c>
      <c r="Q202" s="29">
        <v>999</v>
      </c>
    </row>
    <row r="203" s="4" customFormat="1" ht="48" spans="1:17">
      <c r="A203" s="4">
        <v>701207</v>
      </c>
      <c r="B203" s="4" t="s">
        <v>692</v>
      </c>
      <c r="C203" s="28" t="s">
        <v>680</v>
      </c>
      <c r="D203" s="29">
        <v>7</v>
      </c>
      <c r="F203" s="4">
        <v>1207</v>
      </c>
      <c r="G203" s="4" t="s">
        <v>445</v>
      </c>
      <c r="H203" s="29">
        <f t="shared" si="35"/>
        <v>4</v>
      </c>
      <c r="I203" s="29">
        <v>999</v>
      </c>
      <c r="K203" s="4" t="s">
        <v>681</v>
      </c>
      <c r="L203" s="4" t="s">
        <v>681</v>
      </c>
      <c r="M203" s="34" t="s">
        <v>682</v>
      </c>
      <c r="P203" s="35">
        <v>9999</v>
      </c>
      <c r="Q203" s="29">
        <v>999</v>
      </c>
    </row>
    <row r="204" s="4" customFormat="1" ht="48" spans="1:17">
      <c r="A204" s="4">
        <v>701208</v>
      </c>
      <c r="B204" s="4" t="s">
        <v>693</v>
      </c>
      <c r="C204" s="28" t="s">
        <v>680</v>
      </c>
      <c r="D204" s="29">
        <v>7</v>
      </c>
      <c r="F204" s="4">
        <v>1208</v>
      </c>
      <c r="G204" s="4" t="s">
        <v>445</v>
      </c>
      <c r="H204" s="29">
        <f t="shared" si="35"/>
        <v>4</v>
      </c>
      <c r="I204" s="29">
        <v>999</v>
      </c>
      <c r="K204" s="4" t="s">
        <v>684</v>
      </c>
      <c r="L204" s="4" t="s">
        <v>684</v>
      </c>
      <c r="M204" s="34" t="s">
        <v>685</v>
      </c>
      <c r="P204" s="35">
        <v>9999</v>
      </c>
      <c r="Q204" s="29">
        <v>999</v>
      </c>
    </row>
    <row r="205" s="4" customFormat="1" ht="48" spans="1:17">
      <c r="A205" s="4">
        <v>701209</v>
      </c>
      <c r="B205" s="4" t="s">
        <v>694</v>
      </c>
      <c r="C205" s="28" t="s">
        <v>680</v>
      </c>
      <c r="D205" s="29">
        <v>7</v>
      </c>
      <c r="F205" s="4">
        <v>1209</v>
      </c>
      <c r="G205" s="4" t="s">
        <v>445</v>
      </c>
      <c r="H205" s="29">
        <f t="shared" si="35"/>
        <v>4</v>
      </c>
      <c r="I205" s="29">
        <v>999</v>
      </c>
      <c r="K205" s="4" t="s">
        <v>687</v>
      </c>
      <c r="L205" s="4" t="s">
        <v>687</v>
      </c>
      <c r="M205" s="34" t="s">
        <v>688</v>
      </c>
      <c r="P205" s="35">
        <v>9999</v>
      </c>
      <c r="Q205" s="29">
        <v>999</v>
      </c>
    </row>
    <row r="206" s="4" customFormat="1" ht="48" spans="1:17">
      <c r="A206" s="4">
        <v>701210</v>
      </c>
      <c r="B206" s="4" t="s">
        <v>695</v>
      </c>
      <c r="C206" s="28" t="s">
        <v>680</v>
      </c>
      <c r="D206" s="29">
        <v>7</v>
      </c>
      <c r="F206" s="4">
        <v>1210</v>
      </c>
      <c r="G206" s="4" t="s">
        <v>445</v>
      </c>
      <c r="H206" s="29">
        <f t="shared" si="35"/>
        <v>5</v>
      </c>
      <c r="I206" s="29">
        <v>999</v>
      </c>
      <c r="K206" s="4" t="s">
        <v>681</v>
      </c>
      <c r="L206" s="4" t="s">
        <v>681</v>
      </c>
      <c r="M206" s="34" t="s">
        <v>682</v>
      </c>
      <c r="P206" s="35">
        <v>9999</v>
      </c>
      <c r="Q206" s="29">
        <v>999</v>
      </c>
    </row>
    <row r="207" s="4" customFormat="1" ht="48" spans="1:17">
      <c r="A207" s="4">
        <v>701211</v>
      </c>
      <c r="B207" s="4" t="s">
        <v>696</v>
      </c>
      <c r="C207" s="28" t="s">
        <v>680</v>
      </c>
      <c r="D207" s="29">
        <v>7</v>
      </c>
      <c r="F207" s="4">
        <v>1211</v>
      </c>
      <c r="G207" s="4" t="s">
        <v>445</v>
      </c>
      <c r="H207" s="29">
        <f t="shared" si="35"/>
        <v>5</v>
      </c>
      <c r="I207" s="29">
        <v>999</v>
      </c>
      <c r="K207" s="4" t="s">
        <v>684</v>
      </c>
      <c r="L207" s="4" t="s">
        <v>684</v>
      </c>
      <c r="M207" s="34" t="s">
        <v>685</v>
      </c>
      <c r="P207" s="35">
        <v>9999</v>
      </c>
      <c r="Q207" s="29">
        <v>999</v>
      </c>
    </row>
    <row r="208" s="4" customFormat="1" ht="48" spans="1:17">
      <c r="A208" s="4">
        <v>701212</v>
      </c>
      <c r="B208" s="4" t="s">
        <v>697</v>
      </c>
      <c r="C208" s="28" t="s">
        <v>680</v>
      </c>
      <c r="D208" s="29">
        <v>7</v>
      </c>
      <c r="F208" s="4">
        <v>1212</v>
      </c>
      <c r="G208" s="4" t="s">
        <v>445</v>
      </c>
      <c r="H208" s="29">
        <f t="shared" si="35"/>
        <v>5</v>
      </c>
      <c r="I208" s="29">
        <v>999</v>
      </c>
      <c r="K208" s="4" t="s">
        <v>687</v>
      </c>
      <c r="L208" s="4" t="s">
        <v>687</v>
      </c>
      <c r="M208" s="34" t="s">
        <v>688</v>
      </c>
      <c r="P208" s="35">
        <v>9999</v>
      </c>
      <c r="Q208" s="29">
        <v>999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8"/>
  <dimension ref="B2:R41"/>
  <sheetViews>
    <sheetView workbookViewId="0">
      <selection activeCell="I13" sqref="I13"/>
    </sheetView>
  </sheetViews>
  <sheetFormatPr defaultColWidth="9" defaultRowHeight="13.5"/>
  <sheetData>
    <row r="2" spans="2:18">
      <c r="B2" t="s">
        <v>698</v>
      </c>
      <c r="C2" t="s">
        <v>699</v>
      </c>
      <c r="E2" t="s">
        <v>700</v>
      </c>
      <c r="F2" t="s">
        <v>699</v>
      </c>
      <c r="H2" t="s">
        <v>90</v>
      </c>
      <c r="I2" t="s">
        <v>699</v>
      </c>
      <c r="K2" t="s">
        <v>701</v>
      </c>
      <c r="L2" t="s">
        <v>699</v>
      </c>
      <c r="N2" t="s">
        <v>69</v>
      </c>
      <c r="O2" t="s">
        <v>699</v>
      </c>
      <c r="Q2" t="s">
        <v>702</v>
      </c>
      <c r="R2" t="s">
        <v>699</v>
      </c>
    </row>
    <row r="3" spans="2:16">
      <c r="B3" t="str">
        <f>'Item|代币表'!B5</f>
        <v>索引_金币</v>
      </c>
      <c r="C3">
        <v>1000000</v>
      </c>
      <c r="D3" t="str">
        <f>"|"&amp;B3&amp;";1000;"&amp;C3&amp;";"&amp;C3</f>
        <v>|索引_金币;1000;1000000;1000000</v>
      </c>
      <c r="E3" t="str">
        <f>'Item(item)|道具表'!B5</f>
        <v>索引_经验道具1</v>
      </c>
      <c r="F3">
        <v>999</v>
      </c>
      <c r="G3" t="str">
        <f t="shared" ref="G3:G27" si="0">"|"&amp;E3&amp;";1000;"&amp;F3&amp;";"&amp;F3</f>
        <v>|索引_经验道具1;1000;999;999</v>
      </c>
      <c r="H3" t="str">
        <f>'Item(unit)|异质物'!B5</f>
        <v>索引_异质物101</v>
      </c>
      <c r="I3">
        <v>1</v>
      </c>
      <c r="J3" t="str">
        <f t="shared" ref="J3:J12" si="1">"|"&amp;H3&amp;";1000;"&amp;I3&amp;";"&amp;I3</f>
        <v>|索引_异质物101;1000;1;1</v>
      </c>
      <c r="K3" t="str">
        <f>'Item(nucleon)|物质表'!B5</f>
        <v>索引_异质物微粒</v>
      </c>
      <c r="L3">
        <v>500</v>
      </c>
      <c r="M3" t="str">
        <f t="shared" ref="M3:M13" si="2">"|"&amp;K3&amp;";1000;"&amp;L3&amp;";"&amp;L3</f>
        <v>|索引_异质物微粒;1000;500;500</v>
      </c>
      <c r="N3" t="str">
        <f>'Item(role)|小队成员'!B5</f>
        <v>索引_凯瑟琳</v>
      </c>
      <c r="O3">
        <v>1</v>
      </c>
      <c r="P3" t="str">
        <f t="shared" ref="P3:P6" si="3">"|"&amp;N3&amp;";1000;"&amp;O3&amp;";"&amp;O3</f>
        <v>|索引_凯瑟琳;1000;1;1</v>
      </c>
    </row>
    <row r="4" spans="2:16">
      <c r="B4" t="str">
        <f>'Item|代币表'!B6</f>
        <v>索引_体力</v>
      </c>
      <c r="C4">
        <v>4999</v>
      </c>
      <c r="D4" t="str">
        <f>"|"&amp;B4&amp;";1000;"&amp;C4&amp;";"&amp;C4</f>
        <v>|索引_体力;1000;4999;4999</v>
      </c>
      <c r="E4" t="str">
        <f>'Item(item)|道具表'!B6</f>
        <v>索引_经验道具2</v>
      </c>
      <c r="F4">
        <v>999</v>
      </c>
      <c r="G4" t="str">
        <f t="shared" si="0"/>
        <v>|索引_经验道具2;1000;999;999</v>
      </c>
      <c r="H4" t="str">
        <f>'Item(unit)|异质物'!B6</f>
        <v>索引_异质物102</v>
      </c>
      <c r="I4">
        <v>1</v>
      </c>
      <c r="J4" t="str">
        <f t="shared" si="1"/>
        <v>|索引_异质物102;1000;1;1</v>
      </c>
      <c r="K4" t="str">
        <f>'Item(nucleon)|物质表'!B6</f>
        <v>索引_101粒子</v>
      </c>
      <c r="L4">
        <v>400</v>
      </c>
      <c r="M4" t="str">
        <f t="shared" si="2"/>
        <v>|索引_101粒子;1000;400;400</v>
      </c>
      <c r="N4" t="str">
        <f>'Item(role)|小队成员'!B6</f>
        <v>索引_聂飞</v>
      </c>
      <c r="O4">
        <v>1</v>
      </c>
      <c r="P4" t="str">
        <f t="shared" si="3"/>
        <v>|索引_聂飞;1000;1;1</v>
      </c>
    </row>
    <row r="5" spans="2:16">
      <c r="B5" t="str">
        <f>'Item|代币表'!B7</f>
        <v>索引_钻石</v>
      </c>
      <c r="C5">
        <v>500000</v>
      </c>
      <c r="D5" t="str">
        <f>"|"&amp;B5&amp;";1000;"&amp;C5&amp;";"&amp;C5</f>
        <v>|索引_钻石;1000;500000;500000</v>
      </c>
      <c r="E5" t="str">
        <f>'Item(item)|道具表'!B7</f>
        <v>索引_经验道具3</v>
      </c>
      <c r="F5">
        <v>999</v>
      </c>
      <c r="G5" t="str">
        <f t="shared" si="0"/>
        <v>|索引_经验道具3;1000;999;999</v>
      </c>
      <c r="H5" t="str">
        <f>'Item(unit)|异质物'!B7</f>
        <v>索引_异质物103</v>
      </c>
      <c r="I5">
        <v>1</v>
      </c>
      <c r="J5" t="str">
        <f t="shared" si="1"/>
        <v>|索引_异质物103;1000;1;1</v>
      </c>
      <c r="K5" t="str">
        <f>'Item(nucleon)|物质表'!B7</f>
        <v>索引_102粒子</v>
      </c>
      <c r="L5">
        <v>400</v>
      </c>
      <c r="M5" t="str">
        <f t="shared" si="2"/>
        <v>|索引_102粒子;1000;400;400</v>
      </c>
      <c r="N5" t="str">
        <f>'Item(role)|小队成员'!B7</f>
        <v>索引_涂凌</v>
      </c>
      <c r="O5">
        <v>1</v>
      </c>
      <c r="P5" t="str">
        <f t="shared" si="3"/>
        <v>|索引_涂凌;1000;1;1</v>
      </c>
    </row>
    <row r="6" spans="5:16">
      <c r="E6" t="str">
        <f>'Item(item)|道具表'!B8</f>
        <v>索引_经验道具4</v>
      </c>
      <c r="F6">
        <v>999</v>
      </c>
      <c r="G6" t="str">
        <f t="shared" si="0"/>
        <v>|索引_经验道具4;1000;999;999</v>
      </c>
      <c r="H6" t="str">
        <f>'Item(unit)|异质物'!B8</f>
        <v>索引_异质物104</v>
      </c>
      <c r="I6">
        <v>1</v>
      </c>
      <c r="J6" t="str">
        <f t="shared" si="1"/>
        <v>|索引_异质物104;1000;1;1</v>
      </c>
      <c r="K6" t="str">
        <f>'Item(nucleon)|物质表'!B8</f>
        <v>索引_103粒子</v>
      </c>
      <c r="L6">
        <v>400</v>
      </c>
      <c r="M6" t="str">
        <f t="shared" si="2"/>
        <v>|索引_103粒子;1000;400;400</v>
      </c>
      <c r="N6" t="str">
        <f>'Item(role)|小队成员'!B8</f>
        <v>索引_土山奥</v>
      </c>
      <c r="O6">
        <v>1</v>
      </c>
      <c r="P6" t="str">
        <f t="shared" si="3"/>
        <v>|索引_土山奥;1000;1;1</v>
      </c>
    </row>
    <row r="7" spans="5:13">
      <c r="E7" t="str">
        <f>'Item(item)|道具表'!B12</f>
        <v>索引_抽卡券</v>
      </c>
      <c r="F7">
        <v>99</v>
      </c>
      <c r="G7" t="str">
        <f t="shared" si="0"/>
        <v>|索引_抽卡券;1000;99;99</v>
      </c>
      <c r="H7" t="str">
        <f>'Item(unit)|异质物'!B9</f>
        <v>索引_异质物105</v>
      </c>
      <c r="I7">
        <v>1</v>
      </c>
      <c r="J7" t="str">
        <f t="shared" si="1"/>
        <v>|索引_异质物105;1000;1;1</v>
      </c>
      <c r="K7" t="str">
        <f>'Item(nucleon)|物质表'!B9</f>
        <v>索引_104粒子</v>
      </c>
      <c r="L7">
        <v>400</v>
      </c>
      <c r="M7" t="str">
        <f t="shared" si="2"/>
        <v>|索引_104粒子;1000;400;400</v>
      </c>
    </row>
    <row r="8" spans="5:13">
      <c r="E8" t="str">
        <f>'Item(item)|道具表'!B16</f>
        <v>索引_体力药1</v>
      </c>
      <c r="F8">
        <v>50</v>
      </c>
      <c r="G8" t="str">
        <f t="shared" si="0"/>
        <v>|索引_体力药1;1000;50;50</v>
      </c>
      <c r="H8" t="str">
        <f>'Item(unit)|异质物'!B13</f>
        <v>索引_异质物109</v>
      </c>
      <c r="I8">
        <v>1</v>
      </c>
      <c r="J8" t="str">
        <f t="shared" si="1"/>
        <v>|索引_异质物109;1000;1;1</v>
      </c>
      <c r="K8" t="str">
        <f>'Item(nucleon)|物质表'!B10</f>
        <v>索引_105粒子</v>
      </c>
      <c r="L8">
        <v>400</v>
      </c>
      <c r="M8" t="str">
        <f t="shared" si="2"/>
        <v>|索引_105粒子;1000;400;400</v>
      </c>
    </row>
    <row r="9" spans="5:13">
      <c r="E9" t="str">
        <f>'Item(item)|道具表'!B17</f>
        <v>索引_体力药2</v>
      </c>
      <c r="F9">
        <v>30</v>
      </c>
      <c r="G9" t="str">
        <f t="shared" si="0"/>
        <v>|索引_体力药2;1000;30;30</v>
      </c>
      <c r="H9" t="str">
        <f>'Item(unit)|异质物'!B14</f>
        <v>索引_异质物110</v>
      </c>
      <c r="I9">
        <v>1</v>
      </c>
      <c r="J9" t="str">
        <f t="shared" si="1"/>
        <v>|索引_异质物110;1000;1;1</v>
      </c>
      <c r="K9" t="str">
        <f>'Item(nucleon)|物质表'!B14</f>
        <v>索引_109粒子</v>
      </c>
      <c r="L9">
        <v>400</v>
      </c>
      <c r="M9" t="str">
        <f t="shared" si="2"/>
        <v>|索引_109粒子;1000;400;400</v>
      </c>
    </row>
    <row r="10" spans="5:13">
      <c r="E10" t="str">
        <f>'Item(item)|道具表'!B18</f>
        <v>索引_体力药3</v>
      </c>
      <c r="F10">
        <v>10</v>
      </c>
      <c r="G10" t="str">
        <f t="shared" si="0"/>
        <v>|索引_体力药3;1000;10;10</v>
      </c>
      <c r="H10" t="str">
        <f>'Item(unit)|异质物'!B15</f>
        <v>索引_异质物111</v>
      </c>
      <c r="I10">
        <v>1</v>
      </c>
      <c r="J10" t="str">
        <f t="shared" si="1"/>
        <v>|索引_异质物111;1000;1;1</v>
      </c>
      <c r="K10" t="str">
        <f>'Item(nucleon)|物质表'!B15</f>
        <v>索引_110粒子</v>
      </c>
      <c r="L10">
        <v>400</v>
      </c>
      <c r="M10" t="str">
        <f t="shared" si="2"/>
        <v>|索引_110粒子;1000;400;400</v>
      </c>
    </row>
    <row r="11" spans="5:13">
      <c r="E11" t="str">
        <f>'Item|代币表'!B9</f>
        <v>索引_约会券</v>
      </c>
      <c r="F11">
        <v>2</v>
      </c>
      <c r="G11" t="str">
        <f t="shared" si="0"/>
        <v>|索引_约会券;1000;2;2</v>
      </c>
      <c r="H11" t="str">
        <f>'Item(unit)|异质物'!B16</f>
        <v>索引_异质物112</v>
      </c>
      <c r="I11">
        <v>1</v>
      </c>
      <c r="J11" t="str">
        <f t="shared" si="1"/>
        <v>|索引_异质物112;1000;1;1</v>
      </c>
      <c r="K11" t="str">
        <f>'Item(nucleon)|物质表'!B16</f>
        <v>索引_111粒子</v>
      </c>
      <c r="L11">
        <v>400</v>
      </c>
      <c r="M11" t="str">
        <f t="shared" si="2"/>
        <v>|索引_111粒子;1000;400;400</v>
      </c>
    </row>
    <row r="12" spans="5:13">
      <c r="E12" t="str">
        <f>'Item(item)|道具表'!B23</f>
        <v>索引_开发材料一阶1</v>
      </c>
      <c r="F12">
        <v>500</v>
      </c>
      <c r="G12" t="str">
        <f t="shared" si="0"/>
        <v>|索引_开发材料一阶1;1000;500;500</v>
      </c>
      <c r="H12" t="str">
        <f>'Item(unit)|异质物'!B23</f>
        <v>索引_异质物119</v>
      </c>
      <c r="I12">
        <v>1</v>
      </c>
      <c r="J12" t="str">
        <f t="shared" si="1"/>
        <v>|索引_异质物119;1000;1;1</v>
      </c>
      <c r="K12" t="str">
        <f>'Item(nucleon)|物质表'!B17</f>
        <v>索引_112粒子</v>
      </c>
      <c r="L12">
        <v>400</v>
      </c>
      <c r="M12" t="str">
        <f t="shared" si="2"/>
        <v>|索引_112粒子;1000;400;400</v>
      </c>
    </row>
    <row r="13" spans="5:13">
      <c r="E13" t="str">
        <f>'Item(item)|道具表'!B24</f>
        <v>索引_开发材料一阶2</v>
      </c>
      <c r="F13">
        <v>500</v>
      </c>
      <c r="G13" t="str">
        <f t="shared" si="0"/>
        <v>|索引_开发材料一阶2;1000;500;500</v>
      </c>
      <c r="K13" t="str">
        <f>'Item(nucleon)|物质表'!B24</f>
        <v>索引_119粒子</v>
      </c>
      <c r="L13">
        <v>400</v>
      </c>
      <c r="M13" t="str">
        <f t="shared" si="2"/>
        <v>|索引_119粒子;1000;400;400</v>
      </c>
    </row>
    <row r="14" spans="5:7">
      <c r="E14" t="str">
        <f>'Item(item)|道具表'!B25</f>
        <v>索引_开发材料一阶3</v>
      </c>
      <c r="F14">
        <v>500</v>
      </c>
      <c r="G14" t="str">
        <f t="shared" si="0"/>
        <v>|索引_开发材料一阶3;1000;500;500</v>
      </c>
    </row>
    <row r="15" spans="5:7">
      <c r="E15" t="str">
        <f>'Item(item)|道具表'!B26</f>
        <v>索引_随机一阶</v>
      </c>
      <c r="F15">
        <v>500</v>
      </c>
      <c r="G15" t="str">
        <f t="shared" si="0"/>
        <v>|索引_随机一阶;1000;500;500</v>
      </c>
    </row>
    <row r="16" spans="5:7">
      <c r="E16" t="str">
        <f>'Item(item)|道具表'!B28</f>
        <v>索引_开发材料二阶1</v>
      </c>
      <c r="F16">
        <v>1000</v>
      </c>
      <c r="G16" t="str">
        <f t="shared" si="0"/>
        <v>|索引_开发材料二阶1;1000;1000;1000</v>
      </c>
    </row>
    <row r="17" spans="5:7">
      <c r="E17" t="str">
        <f>'Item(item)|道具表'!B29</f>
        <v>索引_开发材料二阶2</v>
      </c>
      <c r="F17">
        <v>1000</v>
      </c>
      <c r="G17" t="str">
        <f t="shared" si="0"/>
        <v>|索引_开发材料二阶2;1000;1000;1000</v>
      </c>
    </row>
    <row r="18" spans="5:7">
      <c r="E18" t="str">
        <f>'Item(item)|道具表'!B30</f>
        <v>索引_开发材料二阶3</v>
      </c>
      <c r="F18">
        <v>1000</v>
      </c>
      <c r="G18" t="str">
        <f t="shared" si="0"/>
        <v>|索引_开发材料二阶3;1000;1000;1000</v>
      </c>
    </row>
    <row r="19" spans="5:7">
      <c r="E19" t="str">
        <f>'Item(item)|道具表'!B31</f>
        <v>索引_随机二阶</v>
      </c>
      <c r="F19">
        <v>1000</v>
      </c>
      <c r="G19" t="str">
        <f t="shared" si="0"/>
        <v>|索引_随机二阶;1000;1000;1000</v>
      </c>
    </row>
    <row r="20" spans="5:7">
      <c r="E20" t="str">
        <f>'Item(item)|道具表'!B33</f>
        <v>索引_开发材料三阶1</v>
      </c>
      <c r="F20">
        <v>2000</v>
      </c>
      <c r="G20" t="str">
        <f t="shared" si="0"/>
        <v>|索引_开发材料三阶1;1000;2000;2000</v>
      </c>
    </row>
    <row r="21" spans="5:7">
      <c r="E21" t="str">
        <f>'Item(item)|道具表'!B34</f>
        <v>索引_开发材料三阶2</v>
      </c>
      <c r="F21">
        <v>2000</v>
      </c>
      <c r="G21" t="str">
        <f t="shared" si="0"/>
        <v>|索引_开发材料三阶2;1000;2000;2000</v>
      </c>
    </row>
    <row r="22" spans="5:7">
      <c r="E22" t="str">
        <f>'Item(item)|道具表'!B35</f>
        <v>索引_开发材料三阶3</v>
      </c>
      <c r="F22">
        <v>2000</v>
      </c>
      <c r="G22" t="str">
        <f t="shared" si="0"/>
        <v>|索引_开发材料三阶3;1000;2000;2000</v>
      </c>
    </row>
    <row r="23" spans="5:7">
      <c r="E23" t="str">
        <f>'Item(item)|道具表'!B36</f>
        <v>索引_随机三阶</v>
      </c>
      <c r="F23">
        <v>2000</v>
      </c>
      <c r="G23" t="str">
        <f t="shared" si="0"/>
        <v>|索引_随机三阶;1000;2000;2000</v>
      </c>
    </row>
    <row r="24" spans="5:7">
      <c r="E24" t="str">
        <f>'Item(item)|道具表'!B38</f>
        <v>索引_开发材料四阶1</v>
      </c>
      <c r="F24">
        <v>4000</v>
      </c>
      <c r="G24" t="str">
        <f t="shared" si="0"/>
        <v>|索引_开发材料四阶1;1000;4000;4000</v>
      </c>
    </row>
    <row r="25" spans="5:7">
      <c r="E25" t="str">
        <f>'Item(item)|道具表'!B39</f>
        <v>索引_开发材料四阶2</v>
      </c>
      <c r="F25">
        <v>4000</v>
      </c>
      <c r="G25" t="str">
        <f t="shared" si="0"/>
        <v>|索引_开发材料四阶2;1000;4000;4000</v>
      </c>
    </row>
    <row r="26" spans="5:7">
      <c r="E26" t="str">
        <f>'Item(item)|道具表'!B40</f>
        <v>索引_开发材料四阶3</v>
      </c>
      <c r="F26">
        <v>4000</v>
      </c>
      <c r="G26" t="str">
        <f t="shared" si="0"/>
        <v>|索引_开发材料四阶3;1000;4000;4000</v>
      </c>
    </row>
    <row r="27" spans="5:7">
      <c r="E27" t="str">
        <f>'Item(item)|道具表'!B41</f>
        <v>索引_随机四阶</v>
      </c>
      <c r="F27">
        <v>4000</v>
      </c>
      <c r="G27" t="str">
        <f t="shared" si="0"/>
        <v>|索引_随机四阶;1000;4000;4000</v>
      </c>
    </row>
    <row r="34" spans="4:16">
      <c r="D34" t="str">
        <f>_xlfn.CONCAT(D3:D27)</f>
        <v>|索引_金币;1000;1000000;1000000|索引_体力;1000;4999;4999|索引_钻石;1000;500000;500000</v>
      </c>
      <c r="G34" t="str">
        <f>_xlfn.CONCAT(G3:G27)</f>
        <v>|索引_经验道具1;1000;999;999|索引_经验道具2;1000;999;999|索引_经验道具3;1000;999;999|索引_经验道具4;1000;999;999|索引_抽卡券;1000;99;99|索引_体力药1;1000;50;50|索引_体力药2;1000;30;30|索引_体力药3;1000;10;10|索引_约会券;1000;2;2|索引_开发材料一阶1;1000;500;500|索引_开发材料一阶2;1000;500;500|索引_开发材料一阶3;1000;500;500|索引_随机一阶;1000;500;500|索引_开发材料二阶1;1000;1000;1000|索引_开发材料二阶2;1000;1000;1000|索引_开发材料二阶3;1000;1000;1000|索引_随机二阶;1000;1000;1000|索引_开发材料三阶1;1000;2000;2000|索引_开发材料三阶2;1000;2000;2000|索引_开发材料三阶3;1000;2000;2000|索引_随机三阶;1000;2000;2000|索引_开发材料四阶1;1000;4000;4000|索引_开发材料四阶2;1000;4000;4000|索引_开发材料四阶3;1000;4000;4000|索引_随机四阶;1000;4000;4000</v>
      </c>
      <c r="J34" t="str">
        <f>_xlfn.CONCAT(J3:J27)</f>
        <v>|索引_异质物101;1000;1;1|索引_异质物102;1000;1;1|索引_异质物103;1000;1;1|索引_异质物104;1000;1;1|索引_异质物105;1000;1;1|索引_异质物109;1000;1;1|索引_异质物110;1000;1;1|索引_异质物111;1000;1;1|索引_异质物112;1000;1;1|索引_异质物119;1000;1;1</v>
      </c>
      <c r="M34" t="str">
        <f>_xlfn.CONCAT(M3:M27)</f>
        <v>|索引_异质物微粒;1000;500;500|索引_101粒子;1000;400;400|索引_102粒子;1000;400;400|索引_103粒子;1000;400;400|索引_104粒子;1000;400;400|索引_105粒子;1000;400;400|索引_109粒子;1000;400;400|索引_110粒子;1000;400;400|索引_111粒子;1000;400;400|索引_112粒子;1000;400;400|索引_119粒子;1000;400;400</v>
      </c>
      <c r="P34" t="str">
        <f>_xlfn.CONCAT(P3:P27)</f>
        <v>|索引_凯瑟琳;1000;1;1|索引_聂飞;1000;1;1|索引_涂凌;1000;1;1|索引_土山奥;1000;1;1</v>
      </c>
    </row>
    <row r="41" spans="4:4">
      <c r="D41" t="str">
        <f>_xlfn.CONCAT(B34:S34)</f>
        <v>|索引_金币;1000;1000000;1000000|索引_体力;1000;4999;4999|索引_钻石;1000;500000;500000|索引_经验道具1;1000;999;999|索引_经验道具2;1000;999;999|索引_经验道具3;1000;999;999|索引_经验道具4;1000;999;999|索引_抽卡券;1000;99;99|索引_体力药1;1000;50;50|索引_体力药2;1000;30;30|索引_体力药3;1000;10;10|索引_约会券;1000;2;2|索引_开发材料一阶1;1000;500;500|索引_开发材料一阶2;1000;500;500|索引_开发材料一阶3;1000;500;500|索引_随机一阶;1000;500;500|索引_开发材料二阶1;1000;1000;1000|索引_开发材料二阶2;1000;1000;1000|索引_开发材料二阶3;1000;1000;1000|索引_随机二阶;1000;1000;1000|索引_开发材料三阶1;1000;2000;2000|索引_开发材料三阶2;1000;2000;2000|索引_开发材料三阶3;1000;2000;2000|索引_随机三阶;1000;2000;2000|索引_开发材料四阶1;1000;4000;4000|索引_开发材料四阶2;1000;4000;4000|索引_开发材料四阶3;1000;4000;4000|索引_随机四阶;1000;4000;4000|索引_异质物101;1000;1;1|索引_异质物102;1000;1;1|索引_异质物103;1000;1;1|索引_异质物104;1000;1;1|索引_异质物105;1000;1;1|索引_异质物109;1000;1;1|索引_异质物110;1000;1;1|索引_异质物111;1000;1;1|索引_异质物112;1000;1;1|索引_异质物119;1000;1;1|索引_异质物微粒;1000;500;500|索引_101粒子;1000;400;400|索引_102粒子;1000;400;400|索引_103粒子;1000;400;400|索引_104粒子;1000;400;400|索引_105粒子;1000;400;400|索引_109粒子;1000;400;400|索引_110粒子;1000;400;400|索引_111粒子;1000;400;400|索引_112粒子;1000;400;400|索引_119粒子;1000;400;400|索引_凯瑟琳;1000;1;1|索引_聂飞;1000;1;1|索引_涂凌;1000;1;1|索引_土山奥;1000;1;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Item|代币表</vt:lpstr>
      <vt:lpstr>Item(role)|小队成员</vt:lpstr>
      <vt:lpstr>Item(unit)|异质物</vt:lpstr>
      <vt:lpstr>Item(item)|道具表</vt:lpstr>
      <vt:lpstr>Item(nucleon)|物质表</vt:lpstr>
      <vt:lpstr>Item(box)|宝箱表</vt:lpstr>
      <vt:lpstr>Item(eqip)|装备表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2020-06-04T03:33:00Z</dcterms:created>
  <dcterms:modified xsi:type="dcterms:W3CDTF">2022-10-31T03:40:36Z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137D2466B89D4CC882A1A73C70AACACC</vt:lpwstr>
  </property>
</Properties>
</file>