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285" activeTab="1"/>
  </bookViews>
  <sheets>
    <sheet name="제1작업" sheetId="1" r:id="rId1"/>
    <sheet name="제2작업" sheetId="2" r:id="rId2"/>
    <sheet name="제3작업" sheetId="3" r:id="rId3"/>
  </sheets>
  <definedNames>
    <definedName name="_xlnm._FilterDatabase" localSheetId="1" hidden="1">제2작업!$B$2:$H$10</definedName>
    <definedName name="_xlnm.Criteria" localSheetId="1">제2작업!$B$13:$C$15</definedName>
    <definedName name="_xlnm.Extract" localSheetId="1">제2작업!$B$17:$H$17</definedName>
    <definedName name="소비전력">제1작업!$G$5:$G$12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2" l="1"/>
  <c r="J14" i="1"/>
  <c r="J5" i="1"/>
  <c r="J6" i="1"/>
  <c r="J7" i="1"/>
  <c r="J8" i="1"/>
  <c r="J9" i="1"/>
  <c r="J10" i="1"/>
  <c r="J11" i="1"/>
  <c r="J12" i="1"/>
  <c r="E14" i="1"/>
  <c r="E13" i="1"/>
  <c r="I5" i="1"/>
  <c r="I6" i="1"/>
  <c r="I7" i="1"/>
  <c r="I8" i="1"/>
  <c r="I9" i="1"/>
  <c r="I10" i="1"/>
  <c r="I11" i="1"/>
  <c r="I12" i="1"/>
  <c r="J13" i="1" l="1"/>
</calcChain>
</file>

<file path=xl/sharedStrings.xml><?xml version="1.0" encoding="utf-8"?>
<sst xmlns="http://schemas.openxmlformats.org/spreadsheetml/2006/main" count="134" uniqueCount="51">
  <si>
    <t>제품코드</t>
    <phoneticPr fontId="2" type="noConversion"/>
  </si>
  <si>
    <t>모델명</t>
    <phoneticPr fontId="2" type="noConversion"/>
  </si>
  <si>
    <t>방식</t>
    <phoneticPr fontId="2" type="noConversion"/>
  </si>
  <si>
    <t>제조사</t>
    <phoneticPr fontId="2" type="noConversion"/>
  </si>
  <si>
    <t>가격</t>
    <phoneticPr fontId="2" type="noConversion"/>
  </si>
  <si>
    <t>소비전력
(W)</t>
    <phoneticPr fontId="2" type="noConversion"/>
  </si>
  <si>
    <t>등록일</t>
    <phoneticPr fontId="2" type="noConversion"/>
  </si>
  <si>
    <t>비고</t>
    <phoneticPr fontId="2" type="noConversion"/>
  </si>
  <si>
    <t>순위</t>
    <phoneticPr fontId="2" type="noConversion"/>
  </si>
  <si>
    <t>BK1-021</t>
  </si>
  <si>
    <t>BK1-021</t>
    <phoneticPr fontId="2" type="noConversion"/>
  </si>
  <si>
    <t>RA2-019</t>
    <phoneticPr fontId="2" type="noConversion"/>
  </si>
  <si>
    <t>HL3-099</t>
    <phoneticPr fontId="2" type="noConversion"/>
  </si>
  <si>
    <t>RD1-035</t>
    <phoneticPr fontId="2" type="noConversion"/>
  </si>
  <si>
    <t>OE1-082</t>
    <phoneticPr fontId="2" type="noConversion"/>
  </si>
  <si>
    <t>OE1-076</t>
    <phoneticPr fontId="2" type="noConversion"/>
  </si>
  <si>
    <t>BE2-073</t>
    <phoneticPr fontId="2" type="noConversion"/>
  </si>
  <si>
    <t>HE2-052</t>
    <phoneticPr fontId="2" type="noConversion"/>
  </si>
  <si>
    <t>에어셀카모</t>
    <phoneticPr fontId="2" type="noConversion"/>
  </si>
  <si>
    <t>부헤미안무자계</t>
    <phoneticPr fontId="2" type="noConversion"/>
  </si>
  <si>
    <t>황토은돌마루</t>
    <phoneticPr fontId="2" type="noConversion"/>
  </si>
  <si>
    <t>라디라이트</t>
    <phoneticPr fontId="2" type="noConversion"/>
  </si>
  <si>
    <t>뉴드림소파</t>
    <phoneticPr fontId="2" type="noConversion"/>
  </si>
  <si>
    <t>황토보료</t>
    <phoneticPr fontId="2" type="noConversion"/>
  </si>
  <si>
    <t>보이로전기요</t>
    <phoneticPr fontId="2" type="noConversion"/>
  </si>
  <si>
    <t>올크리나베이직</t>
    <phoneticPr fontId="2" type="noConversion"/>
  </si>
  <si>
    <t>전기요</t>
    <phoneticPr fontId="2" type="noConversion"/>
  </si>
  <si>
    <t>전기매트</t>
    <phoneticPr fontId="2" type="noConversion"/>
  </si>
  <si>
    <t>온수매트</t>
    <phoneticPr fontId="2" type="noConversion"/>
  </si>
  <si>
    <t>전기매트</t>
    <phoneticPr fontId="2" type="noConversion"/>
  </si>
  <si>
    <t>온수매트</t>
    <phoneticPr fontId="2" type="noConversion"/>
  </si>
  <si>
    <t>전기매트</t>
    <phoneticPr fontId="2" type="noConversion"/>
  </si>
  <si>
    <t>보국전자</t>
    <phoneticPr fontId="2" type="noConversion"/>
  </si>
  <si>
    <t>리엔데코</t>
    <phoneticPr fontId="2" type="noConversion"/>
  </si>
  <si>
    <t>한일의료기</t>
    <phoneticPr fontId="2" type="noConversion"/>
  </si>
  <si>
    <t>라디언스</t>
    <phoneticPr fontId="2" type="noConversion"/>
  </si>
  <si>
    <t>일월전자</t>
    <phoneticPr fontId="2" type="noConversion"/>
  </si>
  <si>
    <t>보이로</t>
    <phoneticPr fontId="2" type="noConversion"/>
  </si>
  <si>
    <t>한일전기</t>
    <phoneticPr fontId="2" type="noConversion"/>
  </si>
  <si>
    <t>전기매트 가격 평균</t>
    <phoneticPr fontId="2" type="noConversion"/>
  </si>
  <si>
    <t>전기요 최고 소비전력(W)</t>
    <phoneticPr fontId="2" type="noConversion"/>
  </si>
  <si>
    <t>제품코드</t>
    <phoneticPr fontId="2" type="noConversion"/>
  </si>
  <si>
    <t>소비전력
(W)</t>
    <phoneticPr fontId="2" type="noConversion"/>
  </si>
  <si>
    <t>확
인</t>
    <phoneticPr fontId="2" type="noConversion"/>
  </si>
  <si>
    <t>담당</t>
    <phoneticPr fontId="2" type="noConversion"/>
  </si>
  <si>
    <t>팀장</t>
    <phoneticPr fontId="2" type="noConversion"/>
  </si>
  <si>
    <t>본부장</t>
    <phoneticPr fontId="2" type="noConversion"/>
  </si>
  <si>
    <t>두 번째로 큰 가격</t>
    <phoneticPr fontId="2" type="noConversion"/>
  </si>
  <si>
    <t>전기요의 가격 평균</t>
    <phoneticPr fontId="2" type="noConversion"/>
  </si>
  <si>
    <t>R*</t>
    <phoneticPr fontId="2" type="noConversion"/>
  </si>
  <si>
    <t>&gt;=200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</si>
</sst>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41" fontId="1" fillId="0" borderId="1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1" fontId="1" fillId="0" borderId="16" xfId="0" applyNumberFormat="1" applyFont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</cellXfs>
  <cellStyles count="1">
    <cellStyle name="표준" xfId="0" builtinId="0"/>
  </cellStyles>
  <dxfs count="4"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120316</xdr:colOff>
      <xdr:row>0</xdr:row>
      <xdr:rowOff>30079</xdr:rowOff>
    </xdr:from>
    <xdr:to>
      <xdr:col>6</xdr:col>
      <xdr:colOff>571500</xdr:colOff>
      <xdr:row>2</xdr:row>
      <xdr:rowOff>120316</xdr:rowOff>
    </xdr:to>
    <xdr:sp macro="" textlink="">
      <xdr:nvSpPr>
        <xdr:cNvPr id="2" name="양쪽 모서리가 잘린 사각형 1"/>
        <xdr:cNvSpPr/>
      </xdr:nvSpPr>
      <xdr:spPr>
        <a:xfrm>
          <a:off x="245645" y="30079"/>
          <a:ext cx="4246144" cy="431132"/>
        </a:xfrm>
        <a:prstGeom prst="snip2Same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24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계절가전 히트상품 정보</a:t>
          </a:r>
        </a:p>
      </xdr:txBody>
    </xdr:sp>
    <xdr:clientData/>
  </xdr:twoCellAnchor>
  <xdr:twoCellAnchor editAs="oneCell">
    <xdr:from>
      <xdr:col>6</xdr:col>
      <xdr:colOff>671763</xdr:colOff>
      <xdr:row>0</xdr:row>
      <xdr:rowOff>65171</xdr:rowOff>
    </xdr:from>
    <xdr:to>
      <xdr:col>9</xdr:col>
      <xdr:colOff>546435</xdr:colOff>
      <xdr:row>2</xdr:row>
      <xdr:rowOff>149392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2579" y="65171"/>
          <a:ext cx="2250909" cy="425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7"/>
  <sheetViews>
    <sheetView zoomScale="190" zoomScaleNormal="190" workbookViewId="0">
      <selection activeCell="E14" sqref="E14"/>
    </sheetView>
  </sheetViews>
  <sheetFormatPr defaultRowHeight="13.5" x14ac:dyDescent="0.3"/>
  <cols>
    <col min="1" max="1" width="1.625" style="1" customWidth="1"/>
    <col min="2" max="2" width="9" style="1"/>
    <col min="3" max="3" width="11.625" style="1" customWidth="1"/>
    <col min="4" max="4" width="9" style="1"/>
    <col min="5" max="5" width="10.5" style="1" bestFit="1" customWidth="1"/>
    <col min="6" max="6" width="12.25" style="1" bestFit="1" customWidth="1"/>
    <col min="7" max="7" width="9" style="1"/>
    <col min="8" max="8" width="13.125" style="1" customWidth="1"/>
    <col min="9" max="16384" width="9" style="1"/>
  </cols>
  <sheetData>
    <row r="3" spans="2:14" ht="14.25" thickBot="1" x14ac:dyDescent="0.35"/>
    <row r="4" spans="2:14" ht="27" x14ac:dyDescent="0.3">
      <c r="B4" s="13" t="s">
        <v>0</v>
      </c>
      <c r="C4" s="14" t="s">
        <v>1</v>
      </c>
      <c r="D4" s="14" t="s">
        <v>2</v>
      </c>
      <c r="E4" s="14" t="s">
        <v>3</v>
      </c>
      <c r="F4" s="14" t="s">
        <v>4</v>
      </c>
      <c r="G4" s="15" t="s">
        <v>5</v>
      </c>
      <c r="H4" s="14" t="s">
        <v>6</v>
      </c>
      <c r="I4" s="14" t="s">
        <v>8</v>
      </c>
      <c r="J4" s="16" t="s">
        <v>7</v>
      </c>
    </row>
    <row r="5" spans="2:14" x14ac:dyDescent="0.3">
      <c r="B5" s="7" t="s">
        <v>10</v>
      </c>
      <c r="C5" s="6" t="s">
        <v>18</v>
      </c>
      <c r="D5" s="6" t="s">
        <v>26</v>
      </c>
      <c r="E5" s="6" t="s">
        <v>32</v>
      </c>
      <c r="F5" s="12">
        <v>83300</v>
      </c>
      <c r="G5" s="6">
        <v>95</v>
      </c>
      <c r="H5" s="8">
        <v>43761</v>
      </c>
      <c r="I5" s="6">
        <f t="shared" ref="I5:I12" si="0">_xlfn.RANK.EQ(G5:G12,G5:G12,0)</f>
        <v>7</v>
      </c>
      <c r="J5" s="9" t="str">
        <f t="shared" ref="J5:J12" si="1">IF(MID(B4,3,1)="1","싱글",IF(MID(B4,3,1)="2","더블","특대형"))</f>
        <v>특대형</v>
      </c>
    </row>
    <row r="6" spans="2:14" x14ac:dyDescent="0.3">
      <c r="B6" s="7" t="s">
        <v>11</v>
      </c>
      <c r="C6" s="6" t="s">
        <v>19</v>
      </c>
      <c r="D6" s="6" t="s">
        <v>27</v>
      </c>
      <c r="E6" s="6" t="s">
        <v>33</v>
      </c>
      <c r="F6" s="12">
        <v>151260</v>
      </c>
      <c r="G6" s="6">
        <v>190</v>
      </c>
      <c r="H6" s="8">
        <v>43936</v>
      </c>
      <c r="I6" s="6">
        <f t="shared" si="0"/>
        <v>3</v>
      </c>
      <c r="J6" s="9" t="str">
        <f t="shared" si="1"/>
        <v>싱글</v>
      </c>
    </row>
    <row r="7" spans="2:14" x14ac:dyDescent="0.3">
      <c r="B7" s="7" t="s">
        <v>12</v>
      </c>
      <c r="C7" s="6" t="s">
        <v>20</v>
      </c>
      <c r="D7" s="6" t="s">
        <v>28</v>
      </c>
      <c r="E7" s="6" t="s">
        <v>34</v>
      </c>
      <c r="F7" s="12">
        <v>220760</v>
      </c>
      <c r="G7" s="6">
        <v>350</v>
      </c>
      <c r="H7" s="8">
        <v>44119</v>
      </c>
      <c r="I7" s="6">
        <f t="shared" si="0"/>
        <v>1</v>
      </c>
      <c r="J7" s="9" t="str">
        <f t="shared" si="1"/>
        <v>더블</v>
      </c>
    </row>
    <row r="8" spans="2:14" x14ac:dyDescent="0.3">
      <c r="B8" s="7" t="s">
        <v>13</v>
      </c>
      <c r="C8" s="6" t="s">
        <v>21</v>
      </c>
      <c r="D8" s="6" t="s">
        <v>29</v>
      </c>
      <c r="E8" s="6" t="s">
        <v>35</v>
      </c>
      <c r="F8" s="12">
        <v>210000</v>
      </c>
      <c r="G8" s="6">
        <v>75</v>
      </c>
      <c r="H8" s="8">
        <v>44079</v>
      </c>
      <c r="I8" s="6">
        <f t="shared" si="0"/>
        <v>5</v>
      </c>
      <c r="J8" s="9" t="str">
        <f t="shared" si="1"/>
        <v>특대형</v>
      </c>
    </row>
    <row r="9" spans="2:14" x14ac:dyDescent="0.3">
      <c r="B9" s="7" t="s">
        <v>14</v>
      </c>
      <c r="C9" s="6" t="s">
        <v>22</v>
      </c>
      <c r="D9" s="6" t="s">
        <v>30</v>
      </c>
      <c r="E9" s="6" t="s">
        <v>36</v>
      </c>
      <c r="F9" s="12">
        <v>80860</v>
      </c>
      <c r="G9" s="6">
        <v>240</v>
      </c>
      <c r="H9" s="8">
        <v>43711</v>
      </c>
      <c r="I9" s="6">
        <f t="shared" si="0"/>
        <v>1</v>
      </c>
      <c r="J9" s="9" t="str">
        <f t="shared" si="1"/>
        <v>싱글</v>
      </c>
    </row>
    <row r="10" spans="2:14" x14ac:dyDescent="0.3">
      <c r="B10" s="7" t="s">
        <v>15</v>
      </c>
      <c r="C10" s="6" t="s">
        <v>23</v>
      </c>
      <c r="D10" s="6" t="s">
        <v>31</v>
      </c>
      <c r="E10" s="6" t="s">
        <v>36</v>
      </c>
      <c r="F10" s="12">
        <v>139860</v>
      </c>
      <c r="G10" s="6">
        <v>180</v>
      </c>
      <c r="H10" s="8">
        <v>44156</v>
      </c>
      <c r="I10" s="6">
        <f t="shared" si="0"/>
        <v>1</v>
      </c>
      <c r="J10" s="9" t="str">
        <f t="shared" si="1"/>
        <v>싱글</v>
      </c>
    </row>
    <row r="11" spans="2:14" x14ac:dyDescent="0.3">
      <c r="B11" s="7" t="s">
        <v>16</v>
      </c>
      <c r="C11" s="6" t="s">
        <v>24</v>
      </c>
      <c r="D11" s="6" t="s">
        <v>26</v>
      </c>
      <c r="E11" s="6" t="s">
        <v>37</v>
      </c>
      <c r="F11" s="12">
        <v>163800</v>
      </c>
      <c r="G11" s="6">
        <v>120</v>
      </c>
      <c r="H11" s="8">
        <v>43746</v>
      </c>
      <c r="I11" s="6">
        <f t="shared" si="0"/>
        <v>2</v>
      </c>
      <c r="J11" s="9" t="str">
        <f t="shared" si="1"/>
        <v>싱글</v>
      </c>
    </row>
    <row r="12" spans="2:14" x14ac:dyDescent="0.3">
      <c r="B12" s="7" t="s">
        <v>17</v>
      </c>
      <c r="C12" s="6" t="s">
        <v>25</v>
      </c>
      <c r="D12" s="6" t="s">
        <v>26</v>
      </c>
      <c r="E12" s="6" t="s">
        <v>38</v>
      </c>
      <c r="F12" s="12">
        <v>95000</v>
      </c>
      <c r="G12" s="6">
        <v>150</v>
      </c>
      <c r="H12" s="8">
        <v>44093</v>
      </c>
      <c r="I12" s="6">
        <f t="shared" si="0"/>
        <v>1</v>
      </c>
      <c r="J12" s="9" t="str">
        <f t="shared" si="1"/>
        <v>더블</v>
      </c>
    </row>
    <row r="13" spans="2:14" x14ac:dyDescent="0.3">
      <c r="B13" s="19" t="s">
        <v>39</v>
      </c>
      <c r="C13" s="20"/>
      <c r="D13" s="20"/>
      <c r="E13" s="12">
        <f>SUMIF(D4:D12,"전기매트",F4:F12)/COUNTIF(D4:D12,"전기매트")</f>
        <v>167040</v>
      </c>
      <c r="F13" s="23"/>
      <c r="G13" s="25" t="s">
        <v>47</v>
      </c>
      <c r="H13" s="26"/>
      <c r="I13" s="27"/>
      <c r="J13" s="9">
        <f>LARGE(F5:F12,2)</f>
        <v>210000</v>
      </c>
    </row>
    <row r="14" spans="2:14" ht="27.75" thickBot="1" x14ac:dyDescent="0.35">
      <c r="B14" s="21" t="s">
        <v>40</v>
      </c>
      <c r="C14" s="22"/>
      <c r="D14" s="22"/>
      <c r="E14" s="10">
        <f>DMAX(B4:H12,6,소비전력)</f>
        <v>350</v>
      </c>
      <c r="F14" s="24"/>
      <c r="G14" s="17" t="s">
        <v>41</v>
      </c>
      <c r="H14" s="10" t="s">
        <v>9</v>
      </c>
      <c r="I14" s="18" t="s">
        <v>42</v>
      </c>
      <c r="J14" s="11">
        <f>VLOOKUP(H14,B4:H12,6,0)</f>
        <v>95</v>
      </c>
    </row>
    <row r="15" spans="2:14" ht="14.25" thickBot="1" x14ac:dyDescent="0.35"/>
    <row r="16" spans="2:14" ht="12" customHeight="1" x14ac:dyDescent="0.3">
      <c r="K16" s="28" t="s">
        <v>43</v>
      </c>
      <c r="L16" s="2" t="s">
        <v>44</v>
      </c>
      <c r="M16" s="2" t="s">
        <v>45</v>
      </c>
      <c r="N16" s="3" t="s">
        <v>46</v>
      </c>
    </row>
    <row r="17" spans="11:14" ht="20.25" customHeight="1" thickBot="1" x14ac:dyDescent="0.35">
      <c r="K17" s="21"/>
      <c r="L17" s="4"/>
      <c r="M17" s="4"/>
      <c r="N17" s="5"/>
    </row>
  </sheetData>
  <mergeCells count="5">
    <mergeCell ref="B13:D13"/>
    <mergeCell ref="B14:D14"/>
    <mergeCell ref="F13:F14"/>
    <mergeCell ref="G13:I13"/>
    <mergeCell ref="K16:K17"/>
  </mergeCells>
  <phoneticPr fontId="2" type="noConversion"/>
  <conditionalFormatting sqref="B5:J12">
    <cfRule type="expression" dxfId="2" priority="1">
      <formula>$G5:$G12&lt;=150</formula>
    </cfRule>
  </conditionalFormatting>
  <dataValidations count="1">
    <dataValidation type="list" allowBlank="1" showInputMessage="1" showErrorMessage="1" sqref="H14">
      <formula1>B5:B12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tabSelected="1" zoomScale="160" zoomScaleNormal="160" workbookViewId="0">
      <selection activeCell="I14" sqref="I14"/>
    </sheetView>
  </sheetViews>
  <sheetFormatPr defaultRowHeight="16.5" x14ac:dyDescent="0.3"/>
  <cols>
    <col min="1" max="1" width="1.625" customWidth="1"/>
    <col min="3" max="3" width="13.375" customWidth="1"/>
    <col min="8" max="8" width="13.875" customWidth="1"/>
  </cols>
  <sheetData>
    <row r="1" spans="2:8" ht="17.25" thickBot="1" x14ac:dyDescent="0.35"/>
    <row r="2" spans="2:8" ht="27" x14ac:dyDescent="0.3">
      <c r="B2" s="13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5" t="s">
        <v>5</v>
      </c>
      <c r="H2" s="14" t="s">
        <v>6</v>
      </c>
    </row>
    <row r="3" spans="2:8" x14ac:dyDescent="0.3">
      <c r="B3" s="7" t="s">
        <v>10</v>
      </c>
      <c r="C3" s="6" t="s">
        <v>18</v>
      </c>
      <c r="D3" s="6" t="s">
        <v>26</v>
      </c>
      <c r="E3" s="6" t="s">
        <v>32</v>
      </c>
      <c r="F3" s="12">
        <v>83300</v>
      </c>
      <c r="G3" s="6">
        <v>95</v>
      </c>
      <c r="H3" s="8">
        <v>43761</v>
      </c>
    </row>
    <row r="4" spans="2:8" x14ac:dyDescent="0.3">
      <c r="B4" s="7" t="s">
        <v>11</v>
      </c>
      <c r="C4" s="6" t="s">
        <v>19</v>
      </c>
      <c r="D4" s="6" t="s">
        <v>27</v>
      </c>
      <c r="E4" s="6" t="s">
        <v>33</v>
      </c>
      <c r="F4" s="12">
        <v>151260</v>
      </c>
      <c r="G4" s="6">
        <v>190</v>
      </c>
      <c r="H4" s="8">
        <v>43936</v>
      </c>
    </row>
    <row r="5" spans="2:8" x14ac:dyDescent="0.3">
      <c r="B5" s="7" t="s">
        <v>12</v>
      </c>
      <c r="C5" s="6" t="s">
        <v>20</v>
      </c>
      <c r="D5" s="6" t="s">
        <v>28</v>
      </c>
      <c r="E5" s="6" t="s">
        <v>34</v>
      </c>
      <c r="F5" s="12">
        <v>220760</v>
      </c>
      <c r="G5" s="6">
        <v>350</v>
      </c>
      <c r="H5" s="8">
        <v>44119</v>
      </c>
    </row>
    <row r="6" spans="2:8" x14ac:dyDescent="0.3">
      <c r="B6" s="7" t="s">
        <v>13</v>
      </c>
      <c r="C6" s="6" t="s">
        <v>21</v>
      </c>
      <c r="D6" s="6" t="s">
        <v>29</v>
      </c>
      <c r="E6" s="6" t="s">
        <v>35</v>
      </c>
      <c r="F6" s="12">
        <v>210000</v>
      </c>
      <c r="G6" s="6">
        <v>75</v>
      </c>
      <c r="H6" s="8">
        <v>44079</v>
      </c>
    </row>
    <row r="7" spans="2:8" x14ac:dyDescent="0.3">
      <c r="B7" s="7" t="s">
        <v>14</v>
      </c>
      <c r="C7" s="6" t="s">
        <v>22</v>
      </c>
      <c r="D7" s="6" t="s">
        <v>30</v>
      </c>
      <c r="E7" s="6" t="s">
        <v>36</v>
      </c>
      <c r="F7" s="12">
        <v>80860</v>
      </c>
      <c r="G7" s="6">
        <v>240</v>
      </c>
      <c r="H7" s="8">
        <v>43711</v>
      </c>
    </row>
    <row r="8" spans="2:8" x14ac:dyDescent="0.3">
      <c r="B8" s="7" t="s">
        <v>15</v>
      </c>
      <c r="C8" s="6" t="s">
        <v>23</v>
      </c>
      <c r="D8" s="6" t="s">
        <v>29</v>
      </c>
      <c r="E8" s="6" t="s">
        <v>36</v>
      </c>
      <c r="F8" s="12">
        <v>139860</v>
      </c>
      <c r="G8" s="6">
        <v>180</v>
      </c>
      <c r="H8" s="8">
        <v>44156</v>
      </c>
    </row>
    <row r="9" spans="2:8" x14ac:dyDescent="0.3">
      <c r="B9" s="7" t="s">
        <v>16</v>
      </c>
      <c r="C9" s="6" t="s">
        <v>24</v>
      </c>
      <c r="D9" s="6" t="s">
        <v>26</v>
      </c>
      <c r="E9" s="6" t="s">
        <v>37</v>
      </c>
      <c r="F9" s="12">
        <v>163800</v>
      </c>
      <c r="G9" s="6">
        <v>120</v>
      </c>
      <c r="H9" s="8">
        <v>43746</v>
      </c>
    </row>
    <row r="10" spans="2:8" ht="17.25" thickBot="1" x14ac:dyDescent="0.35">
      <c r="B10" s="29" t="s">
        <v>17</v>
      </c>
      <c r="C10" s="30" t="s">
        <v>25</v>
      </c>
      <c r="D10" s="30" t="s">
        <v>26</v>
      </c>
      <c r="E10" s="30" t="s">
        <v>38</v>
      </c>
      <c r="F10" s="31">
        <v>95000</v>
      </c>
      <c r="G10" s="30">
        <v>150</v>
      </c>
      <c r="H10" s="32">
        <v>44093</v>
      </c>
    </row>
    <row r="11" spans="2:8" ht="17.25" thickBot="1" x14ac:dyDescent="0.35">
      <c r="B11" s="33" t="s">
        <v>48</v>
      </c>
      <c r="C11" s="34"/>
      <c r="D11" s="34"/>
      <c r="E11" s="34"/>
      <c r="F11" s="34"/>
      <c r="G11" s="34"/>
      <c r="H11" s="35" t="e">
        <f>DAVERAGE(B2:H10,5,"전기요")</f>
        <v>#VALUE!</v>
      </c>
    </row>
    <row r="12" spans="2:8" ht="17.25" thickBot="1" x14ac:dyDescent="0.35"/>
    <row r="13" spans="2:8" ht="27" x14ac:dyDescent="0.3">
      <c r="B13" s="13" t="s">
        <v>0</v>
      </c>
      <c r="C13" s="36" t="s">
        <v>5</v>
      </c>
    </row>
    <row r="14" spans="2:8" x14ac:dyDescent="0.3">
      <c r="B14" s="37" t="s">
        <v>49</v>
      </c>
      <c r="C14" s="38"/>
    </row>
    <row r="15" spans="2:8" ht="17.25" thickBot="1" x14ac:dyDescent="0.35">
      <c r="B15" s="39"/>
      <c r="C15" s="40" t="s">
        <v>50</v>
      </c>
    </row>
  </sheetData>
  <mergeCells count="1">
    <mergeCell ref="B11:G11"/>
  </mergeCells>
  <phoneticPr fontId="2" type="noConversion"/>
  <conditionalFormatting sqref="B3:H10">
    <cfRule type="expression" dxfId="1" priority="1">
      <formula>$G3:$G10&lt;=150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zoomScale="190" zoomScaleNormal="190" workbookViewId="0">
      <selection activeCell="F7" sqref="F7"/>
    </sheetView>
  </sheetViews>
  <sheetFormatPr defaultRowHeight="16.5" x14ac:dyDescent="0.3"/>
  <cols>
    <col min="1" max="1" width="1.625" customWidth="1"/>
    <col min="3" max="3" width="12.125" customWidth="1"/>
    <col min="6" max="6" width="13.375" customWidth="1"/>
    <col min="8" max="8" width="12.75" customWidth="1"/>
  </cols>
  <sheetData>
    <row r="1" spans="2:8" ht="17.25" thickBot="1" x14ac:dyDescent="0.35"/>
    <row r="2" spans="2:8" ht="27" x14ac:dyDescent="0.3">
      <c r="B2" s="13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5" t="s">
        <v>5</v>
      </c>
      <c r="H2" s="14" t="s">
        <v>6</v>
      </c>
    </row>
    <row r="3" spans="2:8" x14ac:dyDescent="0.3">
      <c r="B3" s="7" t="s">
        <v>10</v>
      </c>
      <c r="C3" s="6" t="s">
        <v>18</v>
      </c>
      <c r="D3" s="6" t="s">
        <v>26</v>
      </c>
      <c r="E3" s="6" t="s">
        <v>32</v>
      </c>
      <c r="F3" s="12">
        <v>83300</v>
      </c>
      <c r="G3" s="6">
        <v>95</v>
      </c>
      <c r="H3" s="8">
        <v>43761</v>
      </c>
    </row>
    <row r="4" spans="2:8" x14ac:dyDescent="0.3">
      <c r="B4" s="7" t="s">
        <v>11</v>
      </c>
      <c r="C4" s="6" t="s">
        <v>19</v>
      </c>
      <c r="D4" s="6" t="s">
        <v>27</v>
      </c>
      <c r="E4" s="6" t="s">
        <v>33</v>
      </c>
      <c r="F4" s="12">
        <v>151260</v>
      </c>
      <c r="G4" s="6">
        <v>190</v>
      </c>
      <c r="H4" s="8">
        <v>43936</v>
      </c>
    </row>
    <row r="5" spans="2:8" x14ac:dyDescent="0.3">
      <c r="B5" s="7" t="s">
        <v>12</v>
      </c>
      <c r="C5" s="6" t="s">
        <v>20</v>
      </c>
      <c r="D5" s="6" t="s">
        <v>28</v>
      </c>
      <c r="E5" s="6" t="s">
        <v>34</v>
      </c>
      <c r="F5" s="12">
        <v>220760</v>
      </c>
      <c r="G5" s="6">
        <v>350</v>
      </c>
      <c r="H5" s="8">
        <v>44119</v>
      </c>
    </row>
    <row r="6" spans="2:8" x14ac:dyDescent="0.3">
      <c r="B6" s="7" t="s">
        <v>13</v>
      </c>
      <c r="C6" s="6" t="s">
        <v>21</v>
      </c>
      <c r="D6" s="6" t="s">
        <v>29</v>
      </c>
      <c r="E6" s="6" t="s">
        <v>35</v>
      </c>
      <c r="F6" s="12">
        <v>210000</v>
      </c>
      <c r="G6" s="6">
        <v>75</v>
      </c>
      <c r="H6" s="8">
        <v>44079</v>
      </c>
    </row>
    <row r="7" spans="2:8" x14ac:dyDescent="0.3">
      <c r="B7" s="7" t="s">
        <v>14</v>
      </c>
      <c r="C7" s="6" t="s">
        <v>22</v>
      </c>
      <c r="D7" s="6" t="s">
        <v>30</v>
      </c>
      <c r="E7" s="6" t="s">
        <v>36</v>
      </c>
      <c r="F7" s="12">
        <v>80860</v>
      </c>
      <c r="G7" s="6">
        <v>240</v>
      </c>
      <c r="H7" s="8">
        <v>43711</v>
      </c>
    </row>
    <row r="8" spans="2:8" x14ac:dyDescent="0.3">
      <c r="B8" s="7" t="s">
        <v>15</v>
      </c>
      <c r="C8" s="6" t="s">
        <v>23</v>
      </c>
      <c r="D8" s="6" t="s">
        <v>29</v>
      </c>
      <c r="E8" s="6" t="s">
        <v>36</v>
      </c>
      <c r="F8" s="12">
        <v>139860</v>
      </c>
      <c r="G8" s="6">
        <v>180</v>
      </c>
      <c r="H8" s="8">
        <v>44156</v>
      </c>
    </row>
    <row r="9" spans="2:8" x14ac:dyDescent="0.3">
      <c r="B9" s="7" t="s">
        <v>16</v>
      </c>
      <c r="C9" s="6" t="s">
        <v>24</v>
      </c>
      <c r="D9" s="6" t="s">
        <v>26</v>
      </c>
      <c r="E9" s="6" t="s">
        <v>37</v>
      </c>
      <c r="F9" s="12">
        <v>163800</v>
      </c>
      <c r="G9" s="6">
        <v>120</v>
      </c>
      <c r="H9" s="8">
        <v>43746</v>
      </c>
    </row>
    <row r="10" spans="2:8" x14ac:dyDescent="0.3">
      <c r="B10" s="7" t="s">
        <v>17</v>
      </c>
      <c r="C10" s="6" t="s">
        <v>25</v>
      </c>
      <c r="D10" s="6" t="s">
        <v>26</v>
      </c>
      <c r="E10" s="6" t="s">
        <v>38</v>
      </c>
      <c r="F10" s="12">
        <v>95000</v>
      </c>
      <c r="G10" s="6">
        <v>150</v>
      </c>
      <c r="H10" s="8">
        <v>44093</v>
      </c>
    </row>
  </sheetData>
  <phoneticPr fontId="2" type="noConversion"/>
  <conditionalFormatting sqref="B3:H10">
    <cfRule type="expression" dxfId="0" priority="1">
      <formula>$G3:$G10&lt;=150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제1작업</vt:lpstr>
      <vt:lpstr>제2작업</vt:lpstr>
      <vt:lpstr>제3작업</vt:lpstr>
      <vt:lpstr>제2작업!Criteria</vt:lpstr>
      <vt:lpstr>제2작업!Extract</vt:lpstr>
      <vt:lpstr>소비전력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2023-04-26T23:03:56Z</dcterms:created>
  <dcterms:modified xsi:type="dcterms:W3CDTF">2023-04-27T05:40:11Z</dcterms:modified>
</cp:coreProperties>
</file>