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zheng13\Documents\HA-HA\specs\"/>
    </mc:Choice>
  </mc:AlternateContent>
  <bookViews>
    <workbookView xWindow="0" yWindow="0" windowWidth="21570" windowHeight="8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7" i="1" s="1"/>
  <c r="F9" i="1"/>
  <c r="F24" i="1"/>
  <c r="G48" i="1"/>
  <c r="G47" i="1"/>
  <c r="E46" i="1"/>
  <c r="G46" i="1" s="1"/>
  <c r="E45" i="1"/>
  <c r="G45" i="1" s="1"/>
  <c r="E44" i="1"/>
  <c r="G44" i="1" s="1"/>
  <c r="E43" i="1"/>
  <c r="G43" i="1" s="1"/>
  <c r="G42" i="1"/>
  <c r="F41" i="1"/>
  <c r="F43" i="1" s="1"/>
  <c r="E41" i="1"/>
  <c r="G41" i="1" s="1"/>
  <c r="E40" i="1"/>
  <c r="E39" i="1"/>
  <c r="G39" i="1" s="1"/>
  <c r="F38" i="1"/>
  <c r="F40" i="1" s="1"/>
  <c r="G40" i="1" s="1"/>
  <c r="E38" i="1"/>
  <c r="G38" i="1" s="1"/>
  <c r="E37" i="1"/>
  <c r="G37" i="1" s="1"/>
  <c r="F26" i="1"/>
  <c r="F21" i="1"/>
  <c r="F23" i="1" s="1"/>
  <c r="G31" i="1"/>
  <c r="G30" i="1"/>
  <c r="E29" i="1"/>
  <c r="G29" i="1" s="1"/>
  <c r="E28" i="1"/>
  <c r="G28" i="1" s="1"/>
  <c r="E27" i="1"/>
  <c r="G27" i="1" s="1"/>
  <c r="E26" i="1"/>
  <c r="G25" i="1"/>
  <c r="E24" i="1"/>
  <c r="G24" i="1" s="1"/>
  <c r="E23" i="1"/>
  <c r="G22" i="1"/>
  <c r="E22" i="1"/>
  <c r="E21" i="1"/>
  <c r="E20" i="1"/>
  <c r="G20" i="1" s="1"/>
  <c r="F4" i="1"/>
  <c r="F5" i="1"/>
  <c r="F6" i="1" s="1"/>
  <c r="G6" i="1" s="1"/>
  <c r="G4" i="1"/>
  <c r="G10" i="1"/>
  <c r="G11" i="1"/>
  <c r="G12" i="1"/>
  <c r="G13" i="1"/>
  <c r="G14" i="1"/>
  <c r="E12" i="1"/>
  <c r="E11" i="1"/>
  <c r="E5" i="1"/>
  <c r="E6" i="1"/>
  <c r="E7" i="1"/>
  <c r="E9" i="1"/>
  <c r="E10" i="1"/>
  <c r="E4" i="1"/>
  <c r="E3" i="1"/>
  <c r="G3" i="1" s="1"/>
  <c r="G50" i="1" l="1"/>
  <c r="E50" i="1"/>
  <c r="G26" i="1"/>
  <c r="G23" i="1"/>
  <c r="E33" i="1"/>
  <c r="G21" i="1"/>
  <c r="G5" i="1"/>
  <c r="E16" i="1"/>
  <c r="G8" i="1"/>
  <c r="G9" i="1"/>
  <c r="G7" i="1"/>
  <c r="G33" i="1" l="1"/>
  <c r="G16" i="1"/>
</calcChain>
</file>

<file path=xl/sharedStrings.xml><?xml version="1.0" encoding="utf-8"?>
<sst xmlns="http://schemas.openxmlformats.org/spreadsheetml/2006/main" count="69" uniqueCount="28">
  <si>
    <t>V_CC (V)</t>
  </si>
  <si>
    <t>I_CC (mA)</t>
  </si>
  <si>
    <t>Power (mW)</t>
  </si>
  <si>
    <t>%_On</t>
  </si>
  <si>
    <t>Energy (mWh)</t>
  </si>
  <si>
    <t>Kinetis MKW31Z uC</t>
  </si>
  <si>
    <t>Kinetis MKW31Z 2.4GHz Antenna RX</t>
  </si>
  <si>
    <t>Kinetis MKW31Z 2.4GHz Antenna TX</t>
  </si>
  <si>
    <t>Kinetis MKW31Z 2.4GHz Antenna Standby</t>
  </si>
  <si>
    <t>Atmel AT86RF212B 900MHz Antenna RX</t>
  </si>
  <si>
    <t>Atmel AT86RF212B 900MHz Antenna TX</t>
  </si>
  <si>
    <t>Atmel AT86RF212B 900MHz Antenna Standby</t>
  </si>
  <si>
    <t>TI LM8330 Keypad</t>
  </si>
  <si>
    <t>Audio Speaker</t>
  </si>
  <si>
    <t>LED Lights</t>
  </si>
  <si>
    <t>Total</t>
  </si>
  <si>
    <t>Typical Power</t>
  </si>
  <si>
    <t>Notes</t>
  </si>
  <si>
    <t>Crystalfontz CFAH1604A-YYH-JT LCD Controller</t>
  </si>
  <si>
    <t>Crystalfontz CFAH1604A-YYH-JT LCD Backlight</t>
  </si>
  <si>
    <t>Using +10dBm TX boost mode.</t>
  </si>
  <si>
    <t>16 LEDs operating at 2V, 20mA forward bias (approx).</t>
  </si>
  <si>
    <t>Send 2 second "keep-alive" signal every 10 seconds.</t>
  </si>
  <si>
    <t>Follows "keep-alive" signal.</t>
  </si>
  <si>
    <t>On if not TX to keep mesh network alive.</t>
  </si>
  <si>
    <t>Using +5dBm TX normal mode. 5 second Refresh signal every 15 minutes.</t>
  </si>
  <si>
    <t>Max Power (Max Voltage)</t>
  </si>
  <si>
    <t>Max Power (Typical Voltage)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</si>
</sst>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Fill="1" applyBorder="1"/>
    <xf numFmtId="0" fontId="0" fillId="0" borderId="0" xfId="0" applyFill="1" applyBorder="1"/>
    <xf numFmtId="0" fontId="2" fillId="0" borderId="0" xfId="1" applyNumberFormat="1" applyFont="1" applyFill="1" applyBorder="1"/>
    <xf numFmtId="0" fontId="0" fillId="0" borderId="0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>
      <selection activeCell="G16" sqref="G16"/>
    </sheetView>
  </sheetViews>
  <sheetFormatPr defaultRowHeight="15" x14ac:dyDescent="0.25"/>
  <cols>
    <col min="1" max="1" width="43" style="1" bestFit="1" customWidth="1"/>
    <col min="2" max="2" width="9.140625" style="2"/>
    <col min="3" max="3" width="8.7109375" style="2" bestFit="1" customWidth="1"/>
    <col min="4" max="4" width="9.7109375" style="2" bestFit="1" customWidth="1"/>
    <col min="5" max="5" width="12.28515625" style="2" bestFit="1" customWidth="1"/>
    <col min="6" max="6" width="6.140625" style="4" bestFit="1" customWidth="1"/>
    <col min="7" max="7" width="13.85546875" style="2" bestFit="1" customWidth="1"/>
    <col min="8" max="8" width="9.140625" style="2"/>
    <col min="9" max="9" width="66.7109375" style="2" bestFit="1" customWidth="1"/>
    <col min="10" max="16384" width="9.140625" style="2"/>
  </cols>
  <sheetData>
    <row r="1" spans="1:9" s="1" customFormat="1" x14ac:dyDescent="0.25">
      <c r="A1" s="1" t="s">
        <v>16</v>
      </c>
      <c r="F1" s="3"/>
    </row>
    <row r="2" spans="1:9" s="1" customFormat="1" x14ac:dyDescent="0.25">
      <c r="C2" s="1" t="s">
        <v>0</v>
      </c>
      <c r="D2" s="1" t="s">
        <v>1</v>
      </c>
      <c r="E2" s="1" t="s">
        <v>2</v>
      </c>
      <c r="F2" s="3" t="s">
        <v>3</v>
      </c>
      <c r="G2" s="1" t="s">
        <v>4</v>
      </c>
      <c r="I2" s="1" t="s">
        <v>17</v>
      </c>
    </row>
    <row r="3" spans="1:9" x14ac:dyDescent="0.25">
      <c r="A3" s="1" t="s">
        <v>5</v>
      </c>
      <c r="C3" s="2">
        <v>3.3</v>
      </c>
      <c r="D3" s="2">
        <v>5.6</v>
      </c>
      <c r="E3" s="2">
        <f>C3*D3</f>
        <v>18.479999999999997</v>
      </c>
      <c r="F3" s="4">
        <v>1</v>
      </c>
      <c r="G3" s="2">
        <f>E3*F3</f>
        <v>18.479999999999997</v>
      </c>
    </row>
    <row r="4" spans="1:9" x14ac:dyDescent="0.25">
      <c r="A4" s="1" t="s">
        <v>6</v>
      </c>
      <c r="C4" s="2">
        <v>3.3</v>
      </c>
      <c r="D4" s="2">
        <v>6.76</v>
      </c>
      <c r="E4" s="2">
        <f>C4*D4</f>
        <v>22.308</v>
      </c>
      <c r="F4" s="4">
        <f>F5</f>
        <v>0.2</v>
      </c>
      <c r="G4" s="2">
        <f t="shared" ref="G4:G14" si="0">E4*F4</f>
        <v>4.4615999999999998</v>
      </c>
      <c r="I4" s="2" t="s">
        <v>23</v>
      </c>
    </row>
    <row r="5" spans="1:9" x14ac:dyDescent="0.25">
      <c r="A5" s="1" t="s">
        <v>7</v>
      </c>
      <c r="C5" s="2">
        <v>3.3</v>
      </c>
      <c r="D5" s="2">
        <v>6.08</v>
      </c>
      <c r="E5" s="2">
        <f t="shared" ref="E5:E10" si="1">C5*D5</f>
        <v>20.064</v>
      </c>
      <c r="F5" s="4">
        <f>2/10</f>
        <v>0.2</v>
      </c>
      <c r="G5" s="2">
        <f t="shared" si="0"/>
        <v>4.0128000000000004</v>
      </c>
      <c r="I5" s="2" t="s">
        <v>22</v>
      </c>
    </row>
    <row r="6" spans="1:9" x14ac:dyDescent="0.25">
      <c r="A6" s="1" t="s">
        <v>8</v>
      </c>
      <c r="C6" s="2">
        <v>3.3</v>
      </c>
      <c r="D6" s="2">
        <v>0.2</v>
      </c>
      <c r="E6" s="2">
        <f t="shared" si="1"/>
        <v>0.66</v>
      </c>
      <c r="F6" s="4">
        <f>1-F4-F5</f>
        <v>0.60000000000000009</v>
      </c>
      <c r="G6" s="2">
        <f t="shared" si="0"/>
        <v>0.39600000000000007</v>
      </c>
    </row>
    <row r="7" spans="1:9" x14ac:dyDescent="0.25">
      <c r="A7" s="1" t="s">
        <v>9</v>
      </c>
      <c r="C7" s="2">
        <v>3</v>
      </c>
      <c r="D7" s="2">
        <v>9.1999999999999993</v>
      </c>
      <c r="E7" s="2">
        <f t="shared" si="1"/>
        <v>27.599999999999998</v>
      </c>
      <c r="F7" s="4">
        <f>1-F8</f>
        <v>0.99444444444444446</v>
      </c>
      <c r="G7" s="2">
        <f t="shared" si="0"/>
        <v>27.446666666666665</v>
      </c>
      <c r="I7" s="2" t="s">
        <v>24</v>
      </c>
    </row>
    <row r="8" spans="1:9" x14ac:dyDescent="0.25">
      <c r="A8" s="1" t="s">
        <v>10</v>
      </c>
      <c r="C8" s="2">
        <v>3</v>
      </c>
      <c r="D8" s="2">
        <v>23</v>
      </c>
      <c r="E8" s="2">
        <v>69</v>
      </c>
      <c r="F8" s="4">
        <f>5/900</f>
        <v>5.5555555555555558E-3</v>
      </c>
      <c r="G8" s="2">
        <f t="shared" si="0"/>
        <v>0.38333333333333336</v>
      </c>
      <c r="I8" s="2" t="s">
        <v>25</v>
      </c>
    </row>
    <row r="9" spans="1:9" x14ac:dyDescent="0.25">
      <c r="A9" s="1" t="s">
        <v>11</v>
      </c>
      <c r="C9" s="2">
        <v>3</v>
      </c>
      <c r="D9" s="2">
        <v>0.45</v>
      </c>
      <c r="E9" s="2">
        <f t="shared" si="1"/>
        <v>1.35</v>
      </c>
      <c r="F9" s="4">
        <f>0</f>
        <v>0</v>
      </c>
      <c r="G9" s="2">
        <f t="shared" si="0"/>
        <v>0</v>
      </c>
    </row>
    <row r="10" spans="1:9" x14ac:dyDescent="0.25">
      <c r="A10" s="1" t="s">
        <v>12</v>
      </c>
      <c r="C10" s="2">
        <v>1.8</v>
      </c>
      <c r="D10" s="2">
        <v>0.03</v>
      </c>
      <c r="E10" s="2">
        <f t="shared" si="1"/>
        <v>5.3999999999999999E-2</v>
      </c>
      <c r="F10" s="4">
        <v>0.05</v>
      </c>
      <c r="G10" s="2">
        <f t="shared" si="0"/>
        <v>2.7000000000000001E-3</v>
      </c>
    </row>
    <row r="11" spans="1:9" x14ac:dyDescent="0.25">
      <c r="A11" s="1" t="s">
        <v>18</v>
      </c>
      <c r="C11" s="2">
        <v>3.3</v>
      </c>
      <c r="D11" s="2">
        <v>1.2</v>
      </c>
      <c r="E11" s="2">
        <f>C11*D11</f>
        <v>3.9599999999999995</v>
      </c>
      <c r="F11" s="4">
        <v>0.05</v>
      </c>
      <c r="G11" s="2">
        <f t="shared" si="0"/>
        <v>0.19799999999999998</v>
      </c>
    </row>
    <row r="12" spans="1:9" x14ac:dyDescent="0.25">
      <c r="A12" s="1" t="s">
        <v>19</v>
      </c>
      <c r="C12" s="2">
        <v>4.2</v>
      </c>
      <c r="D12" s="2">
        <v>220</v>
      </c>
      <c r="E12" s="2">
        <f>C12*D12</f>
        <v>924</v>
      </c>
      <c r="F12" s="4">
        <v>0.05</v>
      </c>
      <c r="G12" s="2">
        <f t="shared" si="0"/>
        <v>46.2</v>
      </c>
    </row>
    <row r="13" spans="1:9" x14ac:dyDescent="0.25">
      <c r="A13" s="1" t="s">
        <v>14</v>
      </c>
      <c r="C13" s="2">
        <v>2</v>
      </c>
      <c r="D13" s="2">
        <v>20</v>
      </c>
      <c r="E13" s="2">
        <v>640</v>
      </c>
      <c r="F13" s="4">
        <v>0.01</v>
      </c>
      <c r="G13" s="2">
        <f t="shared" si="0"/>
        <v>6.4</v>
      </c>
      <c r="I13" s="2" t="s">
        <v>21</v>
      </c>
    </row>
    <row r="14" spans="1:9" x14ac:dyDescent="0.25">
      <c r="A14" s="1" t="s">
        <v>13</v>
      </c>
      <c r="E14" s="2">
        <v>500</v>
      </c>
      <c r="F14" s="4">
        <v>0.01</v>
      </c>
      <c r="G14" s="2">
        <f t="shared" si="0"/>
        <v>5</v>
      </c>
    </row>
    <row r="16" spans="1:9" x14ac:dyDescent="0.25">
      <c r="D16" s="1" t="s">
        <v>15</v>
      </c>
      <c r="E16" s="2">
        <f>SUM(E3:E14)</f>
        <v>2227.4760000000001</v>
      </c>
      <c r="G16" s="2">
        <f>SUM(G3:G14)</f>
        <v>112.9811</v>
      </c>
    </row>
    <row r="18" spans="1:9" s="1" customFormat="1" x14ac:dyDescent="0.25">
      <c r="A18" s="1" t="s">
        <v>27</v>
      </c>
      <c r="F18" s="3"/>
    </row>
    <row r="19" spans="1:9" s="1" customFormat="1" x14ac:dyDescent="0.25">
      <c r="C19" s="1" t="s">
        <v>0</v>
      </c>
      <c r="D19" s="1" t="s">
        <v>1</v>
      </c>
      <c r="E19" s="1" t="s">
        <v>2</v>
      </c>
      <c r="F19" s="3" t="s">
        <v>3</v>
      </c>
      <c r="G19" s="1" t="s">
        <v>4</v>
      </c>
      <c r="I19" s="1" t="s">
        <v>17</v>
      </c>
    </row>
    <row r="20" spans="1:9" x14ac:dyDescent="0.25">
      <c r="A20" s="1" t="s">
        <v>5</v>
      </c>
      <c r="C20" s="2">
        <v>3.3</v>
      </c>
      <c r="D20" s="2">
        <v>8.64</v>
      </c>
      <c r="E20" s="2">
        <f>C20*D20</f>
        <v>28.512</v>
      </c>
      <c r="F20" s="4">
        <v>1</v>
      </c>
      <c r="G20" s="2">
        <f>E20*F20</f>
        <v>28.512</v>
      </c>
    </row>
    <row r="21" spans="1:9" x14ac:dyDescent="0.25">
      <c r="A21" s="1" t="s">
        <v>6</v>
      </c>
      <c r="C21" s="2">
        <v>3.3</v>
      </c>
      <c r="D21" s="2">
        <v>6.76</v>
      </c>
      <c r="E21" s="2">
        <f>C21*D21</f>
        <v>22.308</v>
      </c>
      <c r="F21" s="4">
        <f>F22</f>
        <v>0.5</v>
      </c>
      <c r="G21" s="2">
        <f t="shared" ref="G21:G31" si="2">E21*F21</f>
        <v>11.154</v>
      </c>
    </row>
    <row r="22" spans="1:9" x14ac:dyDescent="0.25">
      <c r="A22" s="1" t="s">
        <v>7</v>
      </c>
      <c r="C22" s="2">
        <v>3.3</v>
      </c>
      <c r="D22" s="2">
        <v>6.08</v>
      </c>
      <c r="E22" s="2">
        <f t="shared" ref="E22:E24" si="3">C22*D22</f>
        <v>20.064</v>
      </c>
      <c r="F22" s="4">
        <v>0.5</v>
      </c>
      <c r="G22" s="2">
        <f t="shared" si="2"/>
        <v>10.032</v>
      </c>
    </row>
    <row r="23" spans="1:9" x14ac:dyDescent="0.25">
      <c r="A23" s="1" t="s">
        <v>8</v>
      </c>
      <c r="C23" s="2">
        <v>3.3</v>
      </c>
      <c r="D23" s="2">
        <v>0.2</v>
      </c>
      <c r="E23" s="2">
        <f t="shared" si="3"/>
        <v>0.66</v>
      </c>
      <c r="F23" s="4">
        <f>1-F21-F22</f>
        <v>0</v>
      </c>
      <c r="G23" s="2">
        <f t="shared" si="2"/>
        <v>0</v>
      </c>
    </row>
    <row r="24" spans="1:9" x14ac:dyDescent="0.25">
      <c r="A24" s="1" t="s">
        <v>9</v>
      </c>
      <c r="C24" s="2">
        <v>3</v>
      </c>
      <c r="D24" s="2">
        <v>9.1999999999999993</v>
      </c>
      <c r="E24" s="2">
        <f t="shared" si="3"/>
        <v>27.599999999999998</v>
      </c>
      <c r="F24" s="4">
        <f>1-F25</f>
        <v>0.5</v>
      </c>
      <c r="G24" s="2">
        <f t="shared" si="2"/>
        <v>13.799999999999999</v>
      </c>
    </row>
    <row r="25" spans="1:9" x14ac:dyDescent="0.25">
      <c r="A25" s="1" t="s">
        <v>10</v>
      </c>
      <c r="C25" s="2">
        <v>3</v>
      </c>
      <c r="D25" s="2">
        <v>31.5</v>
      </c>
      <c r="E25" s="2">
        <v>69</v>
      </c>
      <c r="F25" s="4">
        <v>0.5</v>
      </c>
      <c r="G25" s="2">
        <f t="shared" si="2"/>
        <v>34.5</v>
      </c>
      <c r="I25" s="2" t="s">
        <v>20</v>
      </c>
    </row>
    <row r="26" spans="1:9" x14ac:dyDescent="0.25">
      <c r="A26" s="1" t="s">
        <v>11</v>
      </c>
      <c r="C26" s="2">
        <v>3</v>
      </c>
      <c r="D26" s="2">
        <v>0.45</v>
      </c>
      <c r="E26" s="2">
        <f t="shared" ref="E26:E27" si="4">C26*D26</f>
        <v>1.35</v>
      </c>
      <c r="F26" s="4">
        <f>1-F24-F25</f>
        <v>0</v>
      </c>
      <c r="G26" s="2">
        <f t="shared" si="2"/>
        <v>0</v>
      </c>
    </row>
    <row r="27" spans="1:9" x14ac:dyDescent="0.25">
      <c r="A27" s="1" t="s">
        <v>12</v>
      </c>
      <c r="C27" s="2">
        <v>1.8</v>
      </c>
      <c r="D27" s="2">
        <v>0.03</v>
      </c>
      <c r="E27" s="2">
        <f t="shared" si="4"/>
        <v>5.3999999999999999E-2</v>
      </c>
      <c r="F27" s="4">
        <v>1</v>
      </c>
      <c r="G27" s="2">
        <f t="shared" si="2"/>
        <v>5.3999999999999999E-2</v>
      </c>
    </row>
    <row r="28" spans="1:9" x14ac:dyDescent="0.25">
      <c r="A28" s="1" t="s">
        <v>18</v>
      </c>
      <c r="C28" s="2">
        <v>3.3</v>
      </c>
      <c r="D28" s="2">
        <v>1.2</v>
      </c>
      <c r="E28" s="2">
        <f>C28*D28</f>
        <v>3.9599999999999995</v>
      </c>
      <c r="F28" s="4">
        <v>1</v>
      </c>
      <c r="G28" s="2">
        <f t="shared" si="2"/>
        <v>3.9599999999999995</v>
      </c>
    </row>
    <row r="29" spans="1:9" x14ac:dyDescent="0.25">
      <c r="A29" s="1" t="s">
        <v>19</v>
      </c>
      <c r="C29" s="2">
        <v>4.2</v>
      </c>
      <c r="D29" s="2">
        <v>220</v>
      </c>
      <c r="E29" s="2">
        <f>C29*D29</f>
        <v>924</v>
      </c>
      <c r="F29" s="4">
        <v>1</v>
      </c>
      <c r="G29" s="2">
        <f t="shared" si="2"/>
        <v>924</v>
      </c>
    </row>
    <row r="30" spans="1:9" x14ac:dyDescent="0.25">
      <c r="A30" s="1" t="s">
        <v>14</v>
      </c>
      <c r="C30" s="2">
        <v>2</v>
      </c>
      <c r="D30" s="2">
        <v>20</v>
      </c>
      <c r="E30" s="2">
        <v>640</v>
      </c>
      <c r="F30" s="4">
        <v>1</v>
      </c>
      <c r="G30" s="2">
        <f t="shared" si="2"/>
        <v>640</v>
      </c>
      <c r="I30" s="2" t="s">
        <v>21</v>
      </c>
    </row>
    <row r="31" spans="1:9" x14ac:dyDescent="0.25">
      <c r="A31" s="1" t="s">
        <v>13</v>
      </c>
      <c r="E31" s="2">
        <v>500</v>
      </c>
      <c r="F31" s="4">
        <v>1</v>
      </c>
      <c r="G31" s="2">
        <f t="shared" si="2"/>
        <v>500</v>
      </c>
    </row>
    <row r="33" spans="1:9" x14ac:dyDescent="0.25">
      <c r="D33" s="1" t="s">
        <v>15</v>
      </c>
      <c r="E33" s="2">
        <f>SUM(E20:E31)</f>
        <v>2237.5079999999998</v>
      </c>
      <c r="G33" s="2">
        <f>SUM(G20:G31)</f>
        <v>2166.0119999999997</v>
      </c>
    </row>
    <row r="35" spans="1:9" x14ac:dyDescent="0.25">
      <c r="A35" s="1" t="s">
        <v>26</v>
      </c>
      <c r="B35" s="1"/>
      <c r="C35" s="1"/>
      <c r="D35" s="1"/>
      <c r="E35" s="1"/>
      <c r="F35" s="3"/>
      <c r="G35" s="1"/>
      <c r="H35" s="1"/>
      <c r="I35" s="1"/>
    </row>
    <row r="36" spans="1:9" x14ac:dyDescent="0.25">
      <c r="B36" s="1"/>
      <c r="C36" s="1" t="s">
        <v>0</v>
      </c>
      <c r="D36" s="1" t="s">
        <v>1</v>
      </c>
      <c r="E36" s="1" t="s">
        <v>2</v>
      </c>
      <c r="F36" s="3" t="s">
        <v>3</v>
      </c>
      <c r="G36" s="1" t="s">
        <v>4</v>
      </c>
      <c r="H36" s="1"/>
      <c r="I36" s="1" t="s">
        <v>17</v>
      </c>
    </row>
    <row r="37" spans="1:9" x14ac:dyDescent="0.25">
      <c r="A37" s="1" t="s">
        <v>5</v>
      </c>
      <c r="C37" s="2">
        <v>4.2</v>
      </c>
      <c r="D37" s="2">
        <v>8.64</v>
      </c>
      <c r="E37" s="2">
        <f>C37*D37</f>
        <v>36.288000000000004</v>
      </c>
      <c r="F37" s="4">
        <v>1</v>
      </c>
      <c r="G37" s="2">
        <f>E37*F37</f>
        <v>36.288000000000004</v>
      </c>
    </row>
    <row r="38" spans="1:9" x14ac:dyDescent="0.25">
      <c r="A38" s="1" t="s">
        <v>6</v>
      </c>
      <c r="C38" s="2">
        <v>4.2</v>
      </c>
      <c r="D38" s="2">
        <v>6.76</v>
      </c>
      <c r="E38" s="2">
        <f>C38*D38</f>
        <v>28.391999999999999</v>
      </c>
      <c r="F38" s="4">
        <f>F39</f>
        <v>0.5</v>
      </c>
      <c r="G38" s="2">
        <f t="shared" ref="G38:G48" si="5">E38*F38</f>
        <v>14.196</v>
      </c>
    </row>
    <row r="39" spans="1:9" x14ac:dyDescent="0.25">
      <c r="A39" s="1" t="s">
        <v>7</v>
      </c>
      <c r="C39" s="2">
        <v>4.2</v>
      </c>
      <c r="D39" s="2">
        <v>6.08</v>
      </c>
      <c r="E39" s="2">
        <f t="shared" ref="E39:E41" si="6">C39*D39</f>
        <v>25.536000000000001</v>
      </c>
      <c r="F39" s="4">
        <v>0.5</v>
      </c>
      <c r="G39" s="2">
        <f t="shared" si="5"/>
        <v>12.768000000000001</v>
      </c>
    </row>
    <row r="40" spans="1:9" x14ac:dyDescent="0.25">
      <c r="A40" s="1" t="s">
        <v>8</v>
      </c>
      <c r="C40" s="2">
        <v>4.2</v>
      </c>
      <c r="D40" s="2">
        <v>0.2</v>
      </c>
      <c r="E40" s="2">
        <f t="shared" si="6"/>
        <v>0.84000000000000008</v>
      </c>
      <c r="F40" s="4">
        <f>1-F38-F39</f>
        <v>0</v>
      </c>
      <c r="G40" s="2">
        <f t="shared" si="5"/>
        <v>0</v>
      </c>
    </row>
    <row r="41" spans="1:9" x14ac:dyDescent="0.25">
      <c r="A41" s="1" t="s">
        <v>9</v>
      </c>
      <c r="C41" s="2">
        <v>3.6</v>
      </c>
      <c r="D41" s="2">
        <v>9.1999999999999993</v>
      </c>
      <c r="E41" s="2">
        <f t="shared" si="6"/>
        <v>33.119999999999997</v>
      </c>
      <c r="F41" s="4">
        <f>1-F42</f>
        <v>0.5</v>
      </c>
      <c r="G41" s="2">
        <f t="shared" si="5"/>
        <v>16.559999999999999</v>
      </c>
    </row>
    <row r="42" spans="1:9" x14ac:dyDescent="0.25">
      <c r="A42" s="1" t="s">
        <v>10</v>
      </c>
      <c r="C42" s="2">
        <v>3.6</v>
      </c>
      <c r="D42" s="2">
        <v>31.5</v>
      </c>
      <c r="E42" s="2">
        <v>69</v>
      </c>
      <c r="F42" s="4">
        <v>0.5</v>
      </c>
      <c r="G42" s="2">
        <f t="shared" si="5"/>
        <v>34.5</v>
      </c>
      <c r="I42" s="2" t="s">
        <v>20</v>
      </c>
    </row>
    <row r="43" spans="1:9" x14ac:dyDescent="0.25">
      <c r="A43" s="1" t="s">
        <v>11</v>
      </c>
      <c r="C43" s="2">
        <v>3.6</v>
      </c>
      <c r="D43" s="2">
        <v>0.45</v>
      </c>
      <c r="E43" s="2">
        <f t="shared" ref="E43:E44" si="7">C43*D43</f>
        <v>1.62</v>
      </c>
      <c r="F43" s="4">
        <f>1-F41-F42</f>
        <v>0</v>
      </c>
      <c r="G43" s="2">
        <f t="shared" si="5"/>
        <v>0</v>
      </c>
    </row>
    <row r="44" spans="1:9" x14ac:dyDescent="0.25">
      <c r="A44" s="1" t="s">
        <v>12</v>
      </c>
      <c r="C44" s="2">
        <v>1.98</v>
      </c>
      <c r="D44" s="2">
        <v>0.03</v>
      </c>
      <c r="E44" s="2">
        <f t="shared" si="7"/>
        <v>5.9399999999999994E-2</v>
      </c>
      <c r="F44" s="4">
        <v>1</v>
      </c>
      <c r="G44" s="2">
        <f t="shared" si="5"/>
        <v>5.9399999999999994E-2</v>
      </c>
    </row>
    <row r="45" spans="1:9" x14ac:dyDescent="0.25">
      <c r="A45" s="1" t="s">
        <v>18</v>
      </c>
      <c r="C45" s="2">
        <v>4.5</v>
      </c>
      <c r="D45" s="2">
        <v>1.2</v>
      </c>
      <c r="E45" s="2">
        <f>C45*D45</f>
        <v>5.3999999999999995</v>
      </c>
      <c r="F45" s="4">
        <v>1</v>
      </c>
      <c r="G45" s="2">
        <f t="shared" si="5"/>
        <v>5.3999999999999995</v>
      </c>
    </row>
    <row r="46" spans="1:9" x14ac:dyDescent="0.25">
      <c r="A46" s="1" t="s">
        <v>19</v>
      </c>
      <c r="C46" s="2">
        <v>4.5</v>
      </c>
      <c r="D46" s="2">
        <v>220</v>
      </c>
      <c r="E46" s="2">
        <f>C46*D46</f>
        <v>990</v>
      </c>
      <c r="F46" s="4">
        <v>1</v>
      </c>
      <c r="G46" s="2">
        <f t="shared" si="5"/>
        <v>990</v>
      </c>
    </row>
    <row r="47" spans="1:9" x14ac:dyDescent="0.25">
      <c r="A47" s="1" t="s">
        <v>14</v>
      </c>
      <c r="C47" s="2">
        <v>2</v>
      </c>
      <c r="D47" s="2">
        <v>20</v>
      </c>
      <c r="E47" s="2">
        <v>640</v>
      </c>
      <c r="F47" s="4">
        <v>1</v>
      </c>
      <c r="G47" s="2">
        <f t="shared" si="5"/>
        <v>640</v>
      </c>
      <c r="I47" s="2" t="s">
        <v>21</v>
      </c>
    </row>
    <row r="48" spans="1:9" x14ac:dyDescent="0.25">
      <c r="A48" s="1" t="s">
        <v>13</v>
      </c>
      <c r="E48" s="2">
        <v>500</v>
      </c>
      <c r="F48" s="4">
        <v>1</v>
      </c>
      <c r="G48" s="2">
        <f t="shared" si="5"/>
        <v>500</v>
      </c>
    </row>
    <row r="50" spans="4:7" x14ac:dyDescent="0.25">
      <c r="D50" s="1" t="s">
        <v>15</v>
      </c>
      <c r="E50" s="2">
        <f>SUM(E37:E48)</f>
        <v>2330.2554</v>
      </c>
      <c r="G50" s="2">
        <f>SUM(G37:G48)</f>
        <v>2249.7714000000001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Santa Cruz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Zheng</dc:creator>
  <cp:lastModifiedBy>Jeffrey Zheng</cp:lastModifiedBy>
  <dcterms:created xsi:type="dcterms:W3CDTF">2017-02-02T22:46:14Z</dcterms:created>
  <dcterms:modified xsi:type="dcterms:W3CDTF">2017-02-02T23:47:05Z</dcterms:modified>
</cp:coreProperties>
</file>