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zheng13\Documents\HA-HA\specs\"/>
    </mc:Choice>
  </mc:AlternateContent>
  <bookViews>
    <workbookView xWindow="0" yWindow="0" windowWidth="28800" windowHeight="12330" activeTab="3"/>
  </bookViews>
  <sheets>
    <sheet name="Kinetis-Atmel" sheetId="1" r:id="rId1"/>
    <sheet name="Kinetis-XBee" sheetId="2" r:id="rId2"/>
    <sheet name="Atmel-Atmel" sheetId="4" r:id="rId3"/>
    <sheet name="Atmel-XBee" sheetId="5" r:id="rId4"/>
  </sheets>
  <calcPr calcId="162913"/>
</workbook>
</file>

<file path=xl/calcChain.xml><?xml version="1.0" encoding="utf-8"?>
<calcChain xmlns="http://schemas.openxmlformats.org/spreadsheetml/2006/main">
  <c r="E64" i="4" l="1"/>
  <c r="G64" i="4" s="1"/>
  <c r="E47" i="4"/>
  <c r="G47" i="4" s="1"/>
  <c r="E30" i="4"/>
  <c r="G30" i="4" s="1"/>
  <c r="G13" i="2"/>
  <c r="E13" i="2"/>
  <c r="E30" i="2"/>
  <c r="G30" i="2" s="1"/>
  <c r="E47" i="2"/>
  <c r="G47" i="2" s="1"/>
  <c r="E64" i="2"/>
  <c r="G64" i="2" s="1"/>
  <c r="E64" i="1"/>
  <c r="G64" i="1" s="1"/>
  <c r="E64" i="5" l="1"/>
  <c r="G64" i="5" s="1"/>
  <c r="E47" i="5"/>
  <c r="G47" i="5" s="1"/>
  <c r="E30" i="5"/>
  <c r="G30" i="5" s="1"/>
  <c r="E13" i="5"/>
  <c r="G13" i="5" s="1"/>
  <c r="E13" i="4"/>
  <c r="G13" i="4" s="1"/>
  <c r="G48" i="1"/>
  <c r="E47" i="1"/>
  <c r="G47" i="1" s="1"/>
  <c r="G31" i="1"/>
  <c r="E30" i="1"/>
  <c r="G30" i="1" s="1"/>
  <c r="E13" i="1"/>
  <c r="F60" i="5"/>
  <c r="E60" i="5"/>
  <c r="G60" i="5" s="1"/>
  <c r="G59" i="5"/>
  <c r="E59" i="5"/>
  <c r="G58" i="5"/>
  <c r="E58" i="5"/>
  <c r="F43" i="5"/>
  <c r="E43" i="5"/>
  <c r="G43" i="5" s="1"/>
  <c r="G42" i="5"/>
  <c r="E42" i="5"/>
  <c r="E41" i="5"/>
  <c r="G41" i="5" s="1"/>
  <c r="F26" i="5"/>
  <c r="G26" i="5" s="1"/>
  <c r="E26" i="5"/>
  <c r="E25" i="5"/>
  <c r="G25" i="5" s="1"/>
  <c r="G24" i="5"/>
  <c r="E24" i="5"/>
  <c r="F9" i="5"/>
  <c r="E9" i="5"/>
  <c r="G9" i="5" s="1"/>
  <c r="G8" i="5"/>
  <c r="E8" i="5"/>
  <c r="E7" i="5"/>
  <c r="G7" i="5" s="1"/>
  <c r="D66" i="5"/>
  <c r="G65" i="5"/>
  <c r="E63" i="5"/>
  <c r="G63" i="5" s="1"/>
  <c r="G62" i="5"/>
  <c r="E62" i="5"/>
  <c r="E61" i="5"/>
  <c r="G61" i="5" s="1"/>
  <c r="E57" i="5"/>
  <c r="G57" i="5" s="1"/>
  <c r="E56" i="5"/>
  <c r="G56" i="5" s="1"/>
  <c r="E55" i="5"/>
  <c r="G55" i="5" s="1"/>
  <c r="E54" i="5"/>
  <c r="G54" i="5" s="1"/>
  <c r="D49" i="5"/>
  <c r="G48" i="5"/>
  <c r="G46" i="5"/>
  <c r="E46" i="5"/>
  <c r="E45" i="5"/>
  <c r="G45" i="5" s="1"/>
  <c r="G44" i="5"/>
  <c r="E44" i="5"/>
  <c r="E40" i="5"/>
  <c r="G40" i="5" s="1"/>
  <c r="G39" i="5"/>
  <c r="F39" i="5"/>
  <c r="E39" i="5"/>
  <c r="F38" i="5"/>
  <c r="G38" i="5" s="1"/>
  <c r="E38" i="5"/>
  <c r="E37" i="5"/>
  <c r="G37" i="5" s="1"/>
  <c r="D32" i="5"/>
  <c r="G31" i="5"/>
  <c r="E29" i="5"/>
  <c r="G29" i="5" s="1"/>
  <c r="E28" i="5"/>
  <c r="G28" i="5" s="1"/>
  <c r="E27" i="5"/>
  <c r="G27" i="5" s="1"/>
  <c r="E23" i="5"/>
  <c r="G23" i="5" s="1"/>
  <c r="G22" i="5"/>
  <c r="F22" i="5"/>
  <c r="E22" i="5"/>
  <c r="G21" i="5"/>
  <c r="F21" i="5"/>
  <c r="E21" i="5"/>
  <c r="E20" i="5"/>
  <c r="D15" i="5"/>
  <c r="G14" i="5"/>
  <c r="G12" i="5"/>
  <c r="E12" i="5"/>
  <c r="G11" i="5"/>
  <c r="E11" i="5"/>
  <c r="G10" i="5"/>
  <c r="E10" i="5"/>
  <c r="G6" i="5"/>
  <c r="E6" i="5"/>
  <c r="F5" i="5"/>
  <c r="E5" i="5"/>
  <c r="G5" i="5" s="1"/>
  <c r="F4" i="5"/>
  <c r="G4" i="5" s="1"/>
  <c r="E4" i="5"/>
  <c r="G3" i="5"/>
  <c r="E3" i="5"/>
  <c r="F9" i="2"/>
  <c r="E9" i="2"/>
  <c r="G9" i="2" s="1"/>
  <c r="G8" i="2"/>
  <c r="E8" i="2"/>
  <c r="E7" i="2"/>
  <c r="G7" i="2" s="1"/>
  <c r="E33" i="5" l="1"/>
  <c r="E16" i="5"/>
  <c r="G16" i="5"/>
  <c r="G67" i="5"/>
  <c r="G50" i="5"/>
  <c r="E50" i="5"/>
  <c r="G20" i="5"/>
  <c r="G33" i="5" s="1"/>
  <c r="E67" i="5"/>
  <c r="D66" i="4"/>
  <c r="G65" i="4"/>
  <c r="E63" i="4"/>
  <c r="G63" i="4" s="1"/>
  <c r="G62" i="4"/>
  <c r="E62" i="4"/>
  <c r="E61" i="4"/>
  <c r="G61" i="4" s="1"/>
  <c r="G60" i="4"/>
  <c r="F60" i="4"/>
  <c r="E60" i="4"/>
  <c r="E59" i="4"/>
  <c r="G59" i="4" s="1"/>
  <c r="G58" i="4"/>
  <c r="E58" i="4"/>
  <c r="E57" i="4"/>
  <c r="G57" i="4" s="1"/>
  <c r="G56" i="4"/>
  <c r="E56" i="4"/>
  <c r="E55" i="4"/>
  <c r="G55" i="4" s="1"/>
  <c r="G54" i="4"/>
  <c r="E54" i="4"/>
  <c r="E67" i="4" s="1"/>
  <c r="D49" i="4"/>
  <c r="G48" i="4"/>
  <c r="G46" i="4"/>
  <c r="E46" i="4"/>
  <c r="E45" i="4"/>
  <c r="G45" i="4" s="1"/>
  <c r="G44" i="4"/>
  <c r="E44" i="4"/>
  <c r="F43" i="4"/>
  <c r="E43" i="4"/>
  <c r="E50" i="4" s="1"/>
  <c r="G42" i="4"/>
  <c r="E42" i="4"/>
  <c r="F41" i="4"/>
  <c r="E41" i="4"/>
  <c r="G41" i="4" s="1"/>
  <c r="E40" i="4"/>
  <c r="G40" i="4" s="1"/>
  <c r="G39" i="4"/>
  <c r="F39" i="4"/>
  <c r="E39" i="4"/>
  <c r="F38" i="4"/>
  <c r="E38" i="4"/>
  <c r="G38" i="4" s="1"/>
  <c r="E37" i="4"/>
  <c r="G37" i="4" s="1"/>
  <c r="D32" i="4"/>
  <c r="G31" i="4"/>
  <c r="G29" i="4"/>
  <c r="E29" i="4"/>
  <c r="E28" i="4"/>
  <c r="G28" i="4" s="1"/>
  <c r="G27" i="4"/>
  <c r="E27" i="4"/>
  <c r="F26" i="4"/>
  <c r="E26" i="4"/>
  <c r="G26" i="4" s="1"/>
  <c r="G25" i="4"/>
  <c r="E25" i="4"/>
  <c r="G24" i="4"/>
  <c r="F24" i="4"/>
  <c r="E24" i="4"/>
  <c r="E23" i="4"/>
  <c r="G23" i="4" s="1"/>
  <c r="G22" i="4"/>
  <c r="F22" i="4"/>
  <c r="E22" i="4"/>
  <c r="G21" i="4"/>
  <c r="F21" i="4"/>
  <c r="E21" i="4"/>
  <c r="E20" i="4"/>
  <c r="E33" i="4" s="1"/>
  <c r="D15" i="4"/>
  <c r="G14" i="4"/>
  <c r="G12" i="4"/>
  <c r="E12" i="4"/>
  <c r="G11" i="4"/>
  <c r="E11" i="4"/>
  <c r="G10" i="4"/>
  <c r="E10" i="4"/>
  <c r="G9" i="4"/>
  <c r="F9" i="4"/>
  <c r="E9" i="4"/>
  <c r="E8" i="4"/>
  <c r="G8" i="4" s="1"/>
  <c r="G7" i="4"/>
  <c r="F7" i="4"/>
  <c r="E7" i="4"/>
  <c r="G6" i="4"/>
  <c r="E6" i="4"/>
  <c r="F5" i="4"/>
  <c r="E5" i="4"/>
  <c r="G5" i="4" s="1"/>
  <c r="G4" i="4"/>
  <c r="F4" i="4"/>
  <c r="E4" i="4"/>
  <c r="G3" i="4"/>
  <c r="E3" i="4"/>
  <c r="E16" i="4" s="1"/>
  <c r="D66" i="2"/>
  <c r="G65" i="2"/>
  <c r="E63" i="2"/>
  <c r="G63" i="2" s="1"/>
  <c r="G62" i="2"/>
  <c r="E62" i="2"/>
  <c r="E61" i="2"/>
  <c r="G61" i="2" s="1"/>
  <c r="F60" i="2"/>
  <c r="E60" i="2"/>
  <c r="E59" i="2"/>
  <c r="G59" i="2" s="1"/>
  <c r="E58" i="2"/>
  <c r="F57" i="2"/>
  <c r="G57" i="2" s="1"/>
  <c r="E57" i="2"/>
  <c r="E56" i="2"/>
  <c r="G56" i="2" s="1"/>
  <c r="G55" i="2"/>
  <c r="E55" i="2"/>
  <c r="E54" i="2"/>
  <c r="G54" i="2" s="1"/>
  <c r="D49" i="2"/>
  <c r="G48" i="2"/>
  <c r="E46" i="2"/>
  <c r="G46" i="2" s="1"/>
  <c r="E45" i="2"/>
  <c r="G45" i="2" s="1"/>
  <c r="E44" i="2"/>
  <c r="G44" i="2" s="1"/>
  <c r="F43" i="2"/>
  <c r="E43" i="2"/>
  <c r="G42" i="2"/>
  <c r="E42" i="2"/>
  <c r="E41" i="2"/>
  <c r="G41" i="2" s="1"/>
  <c r="E40" i="2"/>
  <c r="F39" i="2"/>
  <c r="F38" i="2" s="1"/>
  <c r="F40" i="2" s="1"/>
  <c r="G40" i="2" s="1"/>
  <c r="E39" i="2"/>
  <c r="G39" i="2" s="1"/>
  <c r="E38" i="2"/>
  <c r="E37" i="2"/>
  <c r="G37" i="2" s="1"/>
  <c r="D32" i="2"/>
  <c r="G31" i="2"/>
  <c r="E29" i="2"/>
  <c r="G29" i="2" s="1"/>
  <c r="E28" i="2"/>
  <c r="G28" i="2" s="1"/>
  <c r="E27" i="2"/>
  <c r="G27" i="2" s="1"/>
  <c r="F26" i="2"/>
  <c r="E26" i="2"/>
  <c r="G26" i="2" s="1"/>
  <c r="E25" i="2"/>
  <c r="G25" i="2" s="1"/>
  <c r="E24" i="2"/>
  <c r="E23" i="2"/>
  <c r="G22" i="2"/>
  <c r="F22" i="2"/>
  <c r="E22" i="2"/>
  <c r="F21" i="2"/>
  <c r="F23" i="2" s="1"/>
  <c r="G23" i="2" s="1"/>
  <c r="E21" i="2"/>
  <c r="G21" i="2" s="1"/>
  <c r="E20" i="2"/>
  <c r="G20" i="2" s="1"/>
  <c r="D15" i="2"/>
  <c r="G14" i="2"/>
  <c r="E12" i="2"/>
  <c r="G12" i="2" s="1"/>
  <c r="E11" i="2"/>
  <c r="G11" i="2" s="1"/>
  <c r="E10" i="2"/>
  <c r="G10" i="2" s="1"/>
  <c r="E6" i="2"/>
  <c r="F5" i="2"/>
  <c r="E5" i="2"/>
  <c r="E4" i="2"/>
  <c r="E3" i="2"/>
  <c r="D66" i="1"/>
  <c r="G65" i="1"/>
  <c r="G63" i="1"/>
  <c r="E63" i="1"/>
  <c r="G62" i="1"/>
  <c r="E62" i="1"/>
  <c r="G61" i="1"/>
  <c r="E61" i="1"/>
  <c r="G60" i="1"/>
  <c r="F60" i="1"/>
  <c r="E60" i="1"/>
  <c r="E59" i="1"/>
  <c r="G59" i="1" s="1"/>
  <c r="G58" i="1"/>
  <c r="E58" i="1"/>
  <c r="F57" i="1"/>
  <c r="E57" i="1"/>
  <c r="G57" i="1" s="1"/>
  <c r="G56" i="1"/>
  <c r="E56" i="1"/>
  <c r="G55" i="1"/>
  <c r="E55" i="1"/>
  <c r="G54" i="1"/>
  <c r="G67" i="1" s="1"/>
  <c r="E54" i="1"/>
  <c r="E67" i="1" s="1"/>
  <c r="D49" i="1"/>
  <c r="E46" i="1"/>
  <c r="G46" i="1" s="1"/>
  <c r="E45" i="1"/>
  <c r="G45" i="1" s="1"/>
  <c r="E44" i="1"/>
  <c r="G44" i="1" s="1"/>
  <c r="F43" i="1"/>
  <c r="G43" i="1" s="1"/>
  <c r="E43" i="1"/>
  <c r="G42" i="1"/>
  <c r="E42" i="1"/>
  <c r="G41" i="1"/>
  <c r="F41" i="1"/>
  <c r="E41" i="1"/>
  <c r="F40" i="1"/>
  <c r="G40" i="1" s="1"/>
  <c r="E40" i="1"/>
  <c r="F39" i="1"/>
  <c r="E39" i="1"/>
  <c r="G39" i="1" s="1"/>
  <c r="F38" i="1"/>
  <c r="E38" i="1"/>
  <c r="G38" i="1" s="1"/>
  <c r="G37" i="1"/>
  <c r="E37" i="1"/>
  <c r="E50" i="1" s="1"/>
  <c r="D32" i="1"/>
  <c r="E29" i="1"/>
  <c r="G29" i="1" s="1"/>
  <c r="E28" i="1"/>
  <c r="G28" i="1" s="1"/>
  <c r="E27" i="1"/>
  <c r="G27" i="1" s="1"/>
  <c r="F26" i="1"/>
  <c r="E26" i="1"/>
  <c r="G26" i="1" s="1"/>
  <c r="G25" i="1"/>
  <c r="E25" i="1"/>
  <c r="F24" i="1"/>
  <c r="E24" i="1"/>
  <c r="G24" i="1" s="1"/>
  <c r="E23" i="1"/>
  <c r="G22" i="1"/>
  <c r="F22" i="1"/>
  <c r="E22" i="1"/>
  <c r="F21" i="1"/>
  <c r="F23" i="1" s="1"/>
  <c r="E21" i="1"/>
  <c r="E20" i="1"/>
  <c r="G20" i="1" s="1"/>
  <c r="D15" i="1"/>
  <c r="G14" i="1"/>
  <c r="G13" i="1"/>
  <c r="E12" i="1"/>
  <c r="G12" i="1" s="1"/>
  <c r="E11" i="1"/>
  <c r="G11" i="1" s="1"/>
  <c r="E10" i="1"/>
  <c r="G10" i="1" s="1"/>
  <c r="F9" i="1"/>
  <c r="G9" i="1" s="1"/>
  <c r="E9" i="1"/>
  <c r="E8" i="1"/>
  <c r="G8" i="1" s="1"/>
  <c r="G7" i="1"/>
  <c r="F7" i="1"/>
  <c r="E7" i="1"/>
  <c r="F6" i="1"/>
  <c r="G6" i="1" s="1"/>
  <c r="E6" i="1"/>
  <c r="F5" i="1"/>
  <c r="E5" i="1"/>
  <c r="G5" i="1" s="1"/>
  <c r="F4" i="1"/>
  <c r="E4" i="1"/>
  <c r="G4" i="1" s="1"/>
  <c r="G3" i="1"/>
  <c r="E3" i="1"/>
  <c r="E16" i="1" s="1"/>
  <c r="G16" i="4" l="1"/>
  <c r="E67" i="2"/>
  <c r="G43" i="2"/>
  <c r="E33" i="2"/>
  <c r="E16" i="2"/>
  <c r="G60" i="2"/>
  <c r="G5" i="2"/>
  <c r="G50" i="1"/>
  <c r="G16" i="1"/>
  <c r="G67" i="4"/>
  <c r="G23" i="1"/>
  <c r="G33" i="1" s="1"/>
  <c r="G38" i="2"/>
  <c r="G50" i="2" s="1"/>
  <c r="G21" i="1"/>
  <c r="E33" i="1"/>
  <c r="G3" i="2"/>
  <c r="G24" i="2"/>
  <c r="G33" i="2" s="1"/>
  <c r="E50" i="2"/>
  <c r="G58" i="2"/>
  <c r="G67" i="2" s="1"/>
  <c r="G20" i="4"/>
  <c r="G33" i="4" s="1"/>
  <c r="G43" i="4"/>
  <c r="G50" i="4" s="1"/>
  <c r="F4" i="2"/>
  <c r="F6" i="2" l="1"/>
  <c r="G6" i="2" s="1"/>
  <c r="G4" i="2"/>
  <c r="G16" i="2" s="1"/>
</calcChain>
</file>

<file path=xl/sharedStrings.xml><?xml version="1.0" encoding="utf-8"?>
<sst xmlns="http://schemas.openxmlformats.org/spreadsheetml/2006/main" count="426" uniqueCount="57">
  <si>
    <t>Typical Power</t>
  </si>
  <si>
    <t>V_CC (V)</t>
  </si>
  <si>
    <t>I_CC (mA)</t>
  </si>
  <si>
    <t>Power (mW)</t>
  </si>
  <si>
    <t>%_On</t>
  </si>
  <si>
    <t>Energy (mWh)</t>
  </si>
  <si>
    <t>Notes</t>
  </si>
  <si>
    <t>Kinetis MKW31Z uC</t>
  </si>
  <si>
    <t>Using run mode current, all clocks enabled.</t>
  </si>
  <si>
    <t>Kinetis MKW31Z 2.4GHz Antenna RX</t>
  </si>
  <si>
    <t>Follows "keep-alive" signal.</t>
  </si>
  <si>
    <t>Kinetis MKW31Z 2.4GHz Antenna TX</t>
  </si>
  <si>
    <t>Using +0dBm (typical). Send 2 second "keep-alive" signal every 10 seconds.</t>
  </si>
  <si>
    <t>Using +0dBm. Send 2 second "keep-alive" signal every 10 seconds.</t>
  </si>
  <si>
    <t>Kinetis MKW31Z 2.4GHz Antenna Standby</t>
  </si>
  <si>
    <t>XBee-Pro 900HP 900MHz Antenna RX</t>
  </si>
  <si>
    <t>Atmel AT86RF212B 900MHz Antenna RX</t>
  </si>
  <si>
    <t>Typical current. 1 second receive every 10 seconds.</t>
  </si>
  <si>
    <t>XBee-Pro 900HP 900MHz Antenna TX</t>
  </si>
  <si>
    <t>Using +18dBm (typical current). 1 second transmit every 10 seconds.</t>
  </si>
  <si>
    <t>XBee-Pro 900HP 900MHz Antenna Standby</t>
  </si>
  <si>
    <t>RX if not TX to keep mesh network alive.</t>
  </si>
  <si>
    <t>Atmel AT86RF212B 900MHz Antenna TX</t>
  </si>
  <si>
    <t>TI LM8330 Keypad</t>
  </si>
  <si>
    <t>Crystalfontz CFAH1604A-YYH-JT LCD Controller</t>
  </si>
  <si>
    <t>Crystalfontz CFAH1604A-YYH-JT LCD Backlight</t>
  </si>
  <si>
    <t>Using +5dBm normal mode. 1 second transmit every 10 seconds.</t>
  </si>
  <si>
    <t>Atmel AT86RF212B 900MHz Antenna Standby</t>
  </si>
  <si>
    <t>LED Lights</t>
  </si>
  <si>
    <t>Audio Speaker</t>
  </si>
  <si>
    <t>Max</t>
  </si>
  <si>
    <t>Total</t>
  </si>
  <si>
    <t>Low Power</t>
  </si>
  <si>
    <t>Using run mode current, bus clock disabled.</t>
  </si>
  <si>
    <t>Using +0dBm (-30dBm possible). Send 2 second "keep-alive" signal every 10 seconds.</t>
  </si>
  <si>
    <t>Using +7dBm (typical current). 1 second transmit every 10 seconds.</t>
  </si>
  <si>
    <t>Using -25dBm normal mode. 1 second transmit every 10 seconds.</t>
  </si>
  <si>
    <t>Max Power</t>
  </si>
  <si>
    <t>Using run mode current in compute operation.</t>
  </si>
  <si>
    <t>Using +24dBm. Send 2 second "keep-alive" signal every 10 seconds.</t>
  </si>
  <si>
    <t>Using +24dBm (typical current). 1 second transmit every 10 seconds.</t>
  </si>
  <si>
    <t>Using +0dBm (+3.5dBm possible). Send 2 second "keep-alive" signal every 10 seconds.</t>
  </si>
  <si>
    <t>Using +10dBm boost mode. 1 second transmit every 10 seconds.</t>
  </si>
  <si>
    <t>Absolute Max Power</t>
  </si>
  <si>
    <t>Max current.</t>
  </si>
  <si>
    <t>Using +24dBm (max current).</t>
  </si>
  <si>
    <t>Using +10dBm boost mode.</t>
  </si>
  <si>
    <t>Atmel SAMB11 uC only</t>
  </si>
  <si>
    <t>Power accounted for the uC-only mode. RX/TX/Standby modes already account for uC power.</t>
  </si>
  <si>
    <t>Atmel SAMB11 RX</t>
  </si>
  <si>
    <t>Atmel SAMB11 TX</t>
  </si>
  <si>
    <t>Atmel SAMB11 Standby</t>
  </si>
  <si>
    <t>Using +0dBm (typical, -20dBm possible). Send 2 second "keep-alive" signal every 10 seconds.</t>
  </si>
  <si>
    <t>Using +3.5dBm. Send 2 second "keep-alive" signal every 10 seconds.</t>
  </si>
  <si>
    <t>Using +3.5dBm.</t>
  </si>
  <si>
    <t>Audio amp driving at 4V with 125mA.</t>
  </si>
  <si>
    <t>18 LEDs operating at 3.5V, 25mA forward bias (approx), 30mA buffer for resistor current.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</si>
</sst>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37.5703125" customWidth="1"/>
    <col min="2" max="2" width="8" customWidth="1"/>
    <col min="3" max="3" width="7.5703125" customWidth="1"/>
    <col min="4" max="4" width="8.42578125" customWidth="1"/>
    <col min="5" max="5" width="10.7109375" customWidth="1"/>
    <col min="6" max="6" width="5.42578125" customWidth="1"/>
    <col min="7" max="7" width="12.140625" customWidth="1"/>
    <col min="8" max="8" width="8" customWidth="1"/>
    <col min="9" max="9" width="80" customWidth="1"/>
    <col min="10" max="26" width="7.5703125" customWidth="1"/>
  </cols>
  <sheetData>
    <row r="1" spans="1:2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7</v>
      </c>
      <c r="B3" s="2"/>
      <c r="C3" s="2">
        <v>3.3</v>
      </c>
      <c r="D3" s="3">
        <v>7.2</v>
      </c>
      <c r="E3" s="2">
        <f t="shared" ref="E3:E12" si="0">C3*D3</f>
        <v>23.759999999999998</v>
      </c>
      <c r="F3" s="2">
        <v>1</v>
      </c>
      <c r="G3" s="2">
        <f t="shared" ref="G3:G14" si="1">E3*F3</f>
        <v>23.759999999999998</v>
      </c>
      <c r="H3" s="2"/>
      <c r="I3" s="3" t="s">
        <v>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 t="s">
        <v>9</v>
      </c>
      <c r="B4" s="2"/>
      <c r="C4" s="2">
        <v>3.3</v>
      </c>
      <c r="D4" s="2">
        <v>6.76</v>
      </c>
      <c r="E4" s="2">
        <f t="shared" si="0"/>
        <v>22.308</v>
      </c>
      <c r="F4" s="2">
        <f>F5</f>
        <v>0.2</v>
      </c>
      <c r="G4" s="2">
        <f t="shared" si="1"/>
        <v>4.4615999999999998</v>
      </c>
      <c r="H4" s="2"/>
      <c r="I4" s="2" t="s">
        <v>10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 t="s">
        <v>11</v>
      </c>
      <c r="B5" s="2"/>
      <c r="C5" s="2">
        <v>3.3</v>
      </c>
      <c r="D5" s="2">
        <v>6.08</v>
      </c>
      <c r="E5" s="2">
        <f t="shared" si="0"/>
        <v>20.064</v>
      </c>
      <c r="F5" s="2">
        <f>2/10</f>
        <v>0.2</v>
      </c>
      <c r="G5" s="2">
        <f t="shared" si="1"/>
        <v>4.0128000000000004</v>
      </c>
      <c r="H5" s="2"/>
      <c r="I5" s="3" t="s">
        <v>13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 t="s">
        <v>14</v>
      </c>
      <c r="B6" s="2"/>
      <c r="C6" s="2">
        <v>3.3</v>
      </c>
      <c r="D6" s="2">
        <v>0.2</v>
      </c>
      <c r="E6" s="2">
        <f t="shared" si="0"/>
        <v>0.66</v>
      </c>
      <c r="F6" s="2">
        <f>1-F4-F5</f>
        <v>0.60000000000000009</v>
      </c>
      <c r="G6" s="2">
        <f t="shared" si="1"/>
        <v>0.39600000000000007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 t="s">
        <v>16</v>
      </c>
      <c r="B7" s="2"/>
      <c r="C7" s="2">
        <v>3</v>
      </c>
      <c r="D7" s="2">
        <v>9.1999999999999993</v>
      </c>
      <c r="E7" s="2">
        <f t="shared" si="0"/>
        <v>27.599999999999998</v>
      </c>
      <c r="F7" s="2">
        <f>1-F8</f>
        <v>0.9</v>
      </c>
      <c r="G7" s="2">
        <f t="shared" si="1"/>
        <v>24.84</v>
      </c>
      <c r="H7" s="2"/>
      <c r="I7" s="3" t="s">
        <v>21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 t="s">
        <v>22</v>
      </c>
      <c r="B8" s="2"/>
      <c r="C8" s="2">
        <v>3</v>
      </c>
      <c r="D8" s="2">
        <v>23</v>
      </c>
      <c r="E8" s="2">
        <f t="shared" si="0"/>
        <v>69</v>
      </c>
      <c r="F8" s="3">
        <v>0.1</v>
      </c>
      <c r="G8" s="2">
        <f t="shared" si="1"/>
        <v>6.9</v>
      </c>
      <c r="H8" s="2"/>
      <c r="I8" s="3" t="s">
        <v>26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 t="s">
        <v>27</v>
      </c>
      <c r="B9" s="2"/>
      <c r="C9" s="2">
        <v>3</v>
      </c>
      <c r="D9" s="2">
        <v>0.45</v>
      </c>
      <c r="E9" s="2">
        <f t="shared" si="0"/>
        <v>1.35</v>
      </c>
      <c r="F9" s="2">
        <f>0</f>
        <v>0</v>
      </c>
      <c r="G9" s="2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23</v>
      </c>
      <c r="B10" s="2"/>
      <c r="C10" s="2">
        <v>1.8</v>
      </c>
      <c r="D10" s="2">
        <v>0.03</v>
      </c>
      <c r="E10" s="2">
        <f t="shared" si="0"/>
        <v>5.3999999999999999E-2</v>
      </c>
      <c r="F10" s="2">
        <v>0.05</v>
      </c>
      <c r="G10" s="2">
        <f t="shared" si="1"/>
        <v>2.7000000000000001E-3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 t="s">
        <v>24</v>
      </c>
      <c r="B11" s="2"/>
      <c r="C11" s="2">
        <v>3.3</v>
      </c>
      <c r="D11" s="2">
        <v>1.2</v>
      </c>
      <c r="E11" s="2">
        <f t="shared" si="0"/>
        <v>3.9599999999999995</v>
      </c>
      <c r="F11" s="2">
        <v>0.05</v>
      </c>
      <c r="G11" s="2">
        <f t="shared" si="1"/>
        <v>0.19799999999999998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 t="s">
        <v>25</v>
      </c>
      <c r="B12" s="2"/>
      <c r="C12" s="2">
        <v>4.2</v>
      </c>
      <c r="D12" s="2">
        <v>220</v>
      </c>
      <c r="E12" s="2">
        <f t="shared" si="0"/>
        <v>924</v>
      </c>
      <c r="F12" s="2">
        <v>0.05</v>
      </c>
      <c r="G12" s="2">
        <f t="shared" si="1"/>
        <v>46.2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 t="s">
        <v>28</v>
      </c>
      <c r="B13" s="2"/>
      <c r="C13" s="2">
        <v>12</v>
      </c>
      <c r="D13" s="2">
        <v>180</v>
      </c>
      <c r="E13" s="2">
        <f>C13*D13</f>
        <v>2160</v>
      </c>
      <c r="F13" s="2">
        <v>0.01</v>
      </c>
      <c r="G13" s="2">
        <f t="shared" si="1"/>
        <v>21.6</v>
      </c>
      <c r="H13" s="2"/>
      <c r="I13" s="2" t="s">
        <v>56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 t="s">
        <v>29</v>
      </c>
      <c r="B14" s="2"/>
      <c r="C14" s="2"/>
      <c r="D14" s="2">
        <v>200</v>
      </c>
      <c r="E14" s="2">
        <v>1000</v>
      </c>
      <c r="F14" s="2">
        <v>0.01</v>
      </c>
      <c r="G14" s="2">
        <f t="shared" si="1"/>
        <v>10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1" t="s">
        <v>30</v>
      </c>
      <c r="C15" s="2"/>
      <c r="D15" s="2">
        <f>SUM(D3:D14)</f>
        <v>654.12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/>
      <c r="B16" s="1" t="s">
        <v>31</v>
      </c>
      <c r="C16" s="2"/>
      <c r="D16" s="2"/>
      <c r="E16" s="2">
        <f>SUM(E3:E14)</f>
        <v>4252.7560000000003</v>
      </c>
      <c r="F16" s="2"/>
      <c r="G16" s="2">
        <f>SUM(G3:G14)</f>
        <v>142.37110000000001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2"/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 t="s">
        <v>32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/>
      <c r="I19" s="1" t="s">
        <v>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7</v>
      </c>
      <c r="B20" s="2"/>
      <c r="C20" s="2">
        <v>3.3</v>
      </c>
      <c r="D20" s="3">
        <v>5.45</v>
      </c>
      <c r="E20" s="2">
        <f t="shared" ref="E20:E29" si="2">C20*D20</f>
        <v>17.984999999999999</v>
      </c>
      <c r="F20" s="2">
        <v>1</v>
      </c>
      <c r="G20" s="2">
        <f t="shared" ref="G20:G31" si="3">E20*F20</f>
        <v>17.984999999999999</v>
      </c>
      <c r="H20" s="2"/>
      <c r="I20" s="3" t="s">
        <v>33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 t="s">
        <v>9</v>
      </c>
      <c r="B21" s="2"/>
      <c r="C21" s="2">
        <v>3.3</v>
      </c>
      <c r="D21" s="2">
        <v>6.76</v>
      </c>
      <c r="E21" s="2">
        <f t="shared" si="2"/>
        <v>22.308</v>
      </c>
      <c r="F21" s="2">
        <f>F22</f>
        <v>0.2</v>
      </c>
      <c r="G21" s="2">
        <f t="shared" si="3"/>
        <v>4.4615999999999998</v>
      </c>
      <c r="H21" s="2"/>
      <c r="I21" s="2" t="s">
        <v>10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" t="s">
        <v>11</v>
      </c>
      <c r="B22" s="2"/>
      <c r="C22" s="2">
        <v>3.3</v>
      </c>
      <c r="D22" s="2">
        <v>6.08</v>
      </c>
      <c r="E22" s="2">
        <f t="shared" si="2"/>
        <v>20.064</v>
      </c>
      <c r="F22" s="2">
        <f>2/10</f>
        <v>0.2</v>
      </c>
      <c r="G22" s="2">
        <f t="shared" si="3"/>
        <v>4.0128000000000004</v>
      </c>
      <c r="H22" s="2"/>
      <c r="I22" s="3" t="s">
        <v>34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" t="s">
        <v>14</v>
      </c>
      <c r="B23" s="2"/>
      <c r="C23" s="2">
        <v>3.3</v>
      </c>
      <c r="D23" s="2">
        <v>0.2</v>
      </c>
      <c r="E23" s="2">
        <f t="shared" si="2"/>
        <v>0.66</v>
      </c>
      <c r="F23" s="2">
        <f>1-F21-F22</f>
        <v>0.60000000000000009</v>
      </c>
      <c r="G23" s="2">
        <f t="shared" si="3"/>
        <v>0.39600000000000007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1" t="s">
        <v>16</v>
      </c>
      <c r="B24" s="2"/>
      <c r="C24" s="2">
        <v>3</v>
      </c>
      <c r="D24" s="2">
        <v>9.1999999999999993</v>
      </c>
      <c r="E24" s="2">
        <f t="shared" si="2"/>
        <v>27.599999999999998</v>
      </c>
      <c r="F24" s="2">
        <f>1-F25</f>
        <v>0.9</v>
      </c>
      <c r="G24" s="2">
        <f t="shared" si="3"/>
        <v>24.84</v>
      </c>
      <c r="H24" s="2"/>
      <c r="I24" s="3" t="s">
        <v>21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1" t="s">
        <v>22</v>
      </c>
      <c r="B25" s="2"/>
      <c r="C25" s="2">
        <v>3</v>
      </c>
      <c r="D25" s="3">
        <v>14.5</v>
      </c>
      <c r="E25" s="2">
        <f t="shared" si="2"/>
        <v>43.5</v>
      </c>
      <c r="F25" s="3">
        <v>0.1</v>
      </c>
      <c r="G25" s="2">
        <f t="shared" si="3"/>
        <v>4.3500000000000005</v>
      </c>
      <c r="H25" s="2"/>
      <c r="I25" s="3" t="s">
        <v>36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1" t="s">
        <v>27</v>
      </c>
      <c r="B26" s="2"/>
      <c r="C26" s="2">
        <v>3</v>
      </c>
      <c r="D26" s="2">
        <v>0.45</v>
      </c>
      <c r="E26" s="2">
        <f t="shared" si="2"/>
        <v>1.35</v>
      </c>
      <c r="F26" s="2">
        <f>0</f>
        <v>0</v>
      </c>
      <c r="G26" s="2">
        <f t="shared" si="3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1" t="s">
        <v>23</v>
      </c>
      <c r="B27" s="2"/>
      <c r="C27" s="2">
        <v>1.8</v>
      </c>
      <c r="D27" s="2">
        <v>0.03</v>
      </c>
      <c r="E27" s="2">
        <f t="shared" si="2"/>
        <v>5.3999999999999999E-2</v>
      </c>
      <c r="F27" s="2">
        <v>0.05</v>
      </c>
      <c r="G27" s="2">
        <f t="shared" si="3"/>
        <v>2.7000000000000001E-3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1" t="s">
        <v>24</v>
      </c>
      <c r="B28" s="2"/>
      <c r="C28" s="2">
        <v>3.3</v>
      </c>
      <c r="D28" s="2">
        <v>1.2</v>
      </c>
      <c r="E28" s="2">
        <f t="shared" si="2"/>
        <v>3.9599999999999995</v>
      </c>
      <c r="F28" s="2">
        <v>0.05</v>
      </c>
      <c r="G28" s="2">
        <f t="shared" si="3"/>
        <v>0.19799999999999998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1" t="s">
        <v>25</v>
      </c>
      <c r="B29" s="2"/>
      <c r="C29" s="2">
        <v>4.2</v>
      </c>
      <c r="D29" s="2">
        <v>220</v>
      </c>
      <c r="E29" s="2">
        <f t="shared" si="2"/>
        <v>924</v>
      </c>
      <c r="F29" s="2">
        <v>0.05</v>
      </c>
      <c r="G29" s="2">
        <f t="shared" si="3"/>
        <v>46.2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1" t="s">
        <v>28</v>
      </c>
      <c r="B30" s="2"/>
      <c r="C30" s="2">
        <v>12</v>
      </c>
      <c r="D30" s="2">
        <v>180</v>
      </c>
      <c r="E30" s="2">
        <f>C30*D30</f>
        <v>2160</v>
      </c>
      <c r="F30" s="2">
        <v>0.01</v>
      </c>
      <c r="G30" s="2">
        <f t="shared" si="3"/>
        <v>21.6</v>
      </c>
      <c r="H30" s="2"/>
      <c r="I30" s="2" t="s">
        <v>56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1" t="s">
        <v>29</v>
      </c>
      <c r="B31" s="2"/>
      <c r="C31" s="2"/>
      <c r="D31" s="2">
        <v>200</v>
      </c>
      <c r="E31" s="2">
        <v>1000</v>
      </c>
      <c r="F31" s="2">
        <v>0.01</v>
      </c>
      <c r="G31" s="2">
        <f t="shared" si="3"/>
        <v>10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1"/>
      <c r="B32" s="1" t="s">
        <v>30</v>
      </c>
      <c r="C32" s="2"/>
      <c r="D32" s="2">
        <f>SUM(D20:D31)</f>
        <v>643.87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1"/>
      <c r="B33" s="1" t="s">
        <v>31</v>
      </c>
      <c r="C33" s="2"/>
      <c r="D33" s="2"/>
      <c r="E33" s="2">
        <f>SUM(E20:E31)</f>
        <v>4221.4809999999998</v>
      </c>
      <c r="F33" s="2"/>
      <c r="G33" s="2">
        <f>SUM(G20:G31)</f>
        <v>134.0461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4" t="s">
        <v>37</v>
      </c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1"/>
      <c r="B36" s="1"/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/>
      <c r="I36" s="1" t="s">
        <v>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1" t="s">
        <v>7</v>
      </c>
      <c r="B37" s="2"/>
      <c r="C37" s="2">
        <v>3.3</v>
      </c>
      <c r="D37" s="2">
        <v>8.64</v>
      </c>
      <c r="E37" s="2">
        <f t="shared" ref="E37:E46" si="4">C37*D37</f>
        <v>28.512</v>
      </c>
      <c r="F37" s="2">
        <v>1</v>
      </c>
      <c r="G37" s="2">
        <f t="shared" ref="G37:G48" si="5">E37*F37</f>
        <v>28.512</v>
      </c>
      <c r="H37" s="2"/>
      <c r="I37" s="3" t="s">
        <v>38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1" t="s">
        <v>9</v>
      </c>
      <c r="B38" s="2"/>
      <c r="C38" s="2">
        <v>3.3</v>
      </c>
      <c r="D38" s="2">
        <v>6.76</v>
      </c>
      <c r="E38" s="2">
        <f t="shared" si="4"/>
        <v>22.308</v>
      </c>
      <c r="F38" s="2">
        <f>F39</f>
        <v>0.2</v>
      </c>
      <c r="G38" s="2">
        <f t="shared" si="5"/>
        <v>4.4615999999999998</v>
      </c>
      <c r="H38" s="2"/>
      <c r="I38" s="2" t="s">
        <v>10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1" t="s">
        <v>11</v>
      </c>
      <c r="B39" s="2"/>
      <c r="C39" s="2">
        <v>3.3</v>
      </c>
      <c r="D39" s="2">
        <v>6.08</v>
      </c>
      <c r="E39" s="2">
        <f t="shared" si="4"/>
        <v>20.064</v>
      </c>
      <c r="F39" s="2">
        <f>2/10</f>
        <v>0.2</v>
      </c>
      <c r="G39" s="2">
        <f t="shared" si="5"/>
        <v>4.0128000000000004</v>
      </c>
      <c r="H39" s="2"/>
      <c r="I39" s="3" t="s">
        <v>41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1" t="s">
        <v>14</v>
      </c>
      <c r="B40" s="2"/>
      <c r="C40" s="2">
        <v>3.3</v>
      </c>
      <c r="D40" s="2">
        <v>0.2</v>
      </c>
      <c r="E40" s="2">
        <f t="shared" si="4"/>
        <v>0.66</v>
      </c>
      <c r="F40" s="2">
        <f>1-F38-F39</f>
        <v>0.60000000000000009</v>
      </c>
      <c r="G40" s="2">
        <f t="shared" si="5"/>
        <v>0.39600000000000007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1" t="s">
        <v>16</v>
      </c>
      <c r="B41" s="2"/>
      <c r="C41" s="2">
        <v>3</v>
      </c>
      <c r="D41" s="2">
        <v>9.1999999999999993</v>
      </c>
      <c r="E41" s="2">
        <f t="shared" si="4"/>
        <v>27.599999999999998</v>
      </c>
      <c r="F41" s="2">
        <f>1-F42</f>
        <v>0.9</v>
      </c>
      <c r="G41" s="2">
        <f t="shared" si="5"/>
        <v>24.84</v>
      </c>
      <c r="H41" s="2"/>
      <c r="I41" s="3" t="s">
        <v>21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1" t="s">
        <v>22</v>
      </c>
      <c r="B42" s="2"/>
      <c r="C42" s="2">
        <v>3</v>
      </c>
      <c r="D42" s="2">
        <v>31.5</v>
      </c>
      <c r="E42" s="2">
        <f t="shared" si="4"/>
        <v>94.5</v>
      </c>
      <c r="F42" s="3">
        <v>0.1</v>
      </c>
      <c r="G42" s="2">
        <f t="shared" si="5"/>
        <v>9.4500000000000011</v>
      </c>
      <c r="H42" s="2"/>
      <c r="I42" s="3" t="s">
        <v>42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1" t="s">
        <v>27</v>
      </c>
      <c r="B43" s="2"/>
      <c r="C43" s="2">
        <v>3</v>
      </c>
      <c r="D43" s="2">
        <v>0.45</v>
      </c>
      <c r="E43" s="2">
        <f t="shared" si="4"/>
        <v>1.35</v>
      </c>
      <c r="F43" s="2">
        <f>0</f>
        <v>0</v>
      </c>
      <c r="G43" s="2">
        <f t="shared" si="5"/>
        <v>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1" t="s">
        <v>23</v>
      </c>
      <c r="B44" s="2"/>
      <c r="C44" s="2">
        <v>1.8</v>
      </c>
      <c r="D44" s="2">
        <v>0.03</v>
      </c>
      <c r="E44" s="2">
        <f t="shared" si="4"/>
        <v>5.3999999999999999E-2</v>
      </c>
      <c r="F44" s="2">
        <v>0.05</v>
      </c>
      <c r="G44" s="2">
        <f t="shared" si="5"/>
        <v>2.7000000000000001E-3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1" t="s">
        <v>24</v>
      </c>
      <c r="B45" s="2"/>
      <c r="C45" s="2">
        <v>3.3</v>
      </c>
      <c r="D45" s="2">
        <v>1.2</v>
      </c>
      <c r="E45" s="2">
        <f t="shared" si="4"/>
        <v>3.9599999999999995</v>
      </c>
      <c r="F45" s="2">
        <v>0.05</v>
      </c>
      <c r="G45" s="2">
        <f t="shared" si="5"/>
        <v>0.19799999999999998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1" t="s">
        <v>25</v>
      </c>
      <c r="B46" s="2"/>
      <c r="C46" s="2">
        <v>4.2</v>
      </c>
      <c r="D46" s="2">
        <v>220</v>
      </c>
      <c r="E46" s="2">
        <f t="shared" si="4"/>
        <v>924</v>
      </c>
      <c r="F46" s="2">
        <v>0.05</v>
      </c>
      <c r="G46" s="2">
        <f t="shared" si="5"/>
        <v>46.2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1" t="s">
        <v>28</v>
      </c>
      <c r="B47" s="2"/>
      <c r="C47" s="2">
        <v>12</v>
      </c>
      <c r="D47" s="2">
        <v>180</v>
      </c>
      <c r="E47" s="2">
        <f>C47*D47</f>
        <v>2160</v>
      </c>
      <c r="F47" s="2">
        <v>0.01</v>
      </c>
      <c r="G47" s="2">
        <f t="shared" si="5"/>
        <v>21.6</v>
      </c>
      <c r="H47" s="2"/>
      <c r="I47" s="2" t="s">
        <v>56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1" t="s">
        <v>29</v>
      </c>
      <c r="B48" s="2"/>
      <c r="C48" s="2"/>
      <c r="D48" s="2">
        <v>200</v>
      </c>
      <c r="E48" s="2">
        <v>1000</v>
      </c>
      <c r="F48" s="2">
        <v>0.01</v>
      </c>
      <c r="G48" s="2">
        <f t="shared" si="5"/>
        <v>10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1"/>
      <c r="B49" s="1" t="s">
        <v>30</v>
      </c>
      <c r="C49" s="2"/>
      <c r="D49" s="2">
        <f>SUM(D37:D48)</f>
        <v>664.06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1"/>
      <c r="B50" s="1" t="s">
        <v>31</v>
      </c>
      <c r="C50" s="2"/>
      <c r="D50" s="2"/>
      <c r="E50" s="2">
        <f>SUM(E37:E48)</f>
        <v>4283.0079999999998</v>
      </c>
      <c r="F50" s="2"/>
      <c r="G50" s="2">
        <f>SUM(G37:G48)</f>
        <v>149.67310000000001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4" t="s">
        <v>43</v>
      </c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1"/>
      <c r="B53" s="1"/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/>
      <c r="I53" s="1" t="s">
        <v>6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1" t="s">
        <v>7</v>
      </c>
      <c r="B54" s="2"/>
      <c r="C54" s="2">
        <v>4.2</v>
      </c>
      <c r="D54" s="2">
        <v>8.64</v>
      </c>
      <c r="E54" s="2">
        <f t="shared" ref="E54:E63" si="6">C54*D54</f>
        <v>36.288000000000004</v>
      </c>
      <c r="F54" s="2">
        <v>1</v>
      </c>
      <c r="G54" s="2">
        <f t="shared" ref="G54:G65" si="7">E54*F54</f>
        <v>36.288000000000004</v>
      </c>
      <c r="H54" s="2"/>
      <c r="I54" s="3" t="s">
        <v>38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1" t="s">
        <v>9</v>
      </c>
      <c r="B55" s="2"/>
      <c r="C55" s="2">
        <v>4.2</v>
      </c>
      <c r="D55" s="2">
        <v>6.76</v>
      </c>
      <c r="E55" s="2">
        <f t="shared" si="6"/>
        <v>28.391999999999999</v>
      </c>
      <c r="F55" s="3">
        <v>1</v>
      </c>
      <c r="G55" s="2">
        <f t="shared" si="7"/>
        <v>28.391999999999999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1" t="s">
        <v>11</v>
      </c>
      <c r="B56" s="2"/>
      <c r="C56" s="2">
        <v>4.2</v>
      </c>
      <c r="D56" s="2">
        <v>6.08</v>
      </c>
      <c r="E56" s="2">
        <f t="shared" si="6"/>
        <v>25.536000000000001</v>
      </c>
      <c r="F56" s="3">
        <v>0</v>
      </c>
      <c r="G56" s="2">
        <f t="shared" si="7"/>
        <v>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1" t="s">
        <v>14</v>
      </c>
      <c r="B57" s="2"/>
      <c r="C57" s="2">
        <v>4.2</v>
      </c>
      <c r="D57" s="2">
        <v>0.2</v>
      </c>
      <c r="E57" s="2">
        <f t="shared" si="6"/>
        <v>0.84000000000000008</v>
      </c>
      <c r="F57" s="2">
        <f>1-F55-F56</f>
        <v>0</v>
      </c>
      <c r="G57" s="2">
        <f t="shared" si="7"/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1" t="s">
        <v>16</v>
      </c>
      <c r="B58" s="2"/>
      <c r="C58" s="2">
        <v>3.6</v>
      </c>
      <c r="D58" s="2">
        <v>9.1999999999999993</v>
      </c>
      <c r="E58" s="2">
        <f t="shared" si="6"/>
        <v>33.119999999999997</v>
      </c>
      <c r="F58" s="3">
        <v>0</v>
      </c>
      <c r="G58" s="2">
        <f t="shared" si="7"/>
        <v>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1" t="s">
        <v>22</v>
      </c>
      <c r="B59" s="2"/>
      <c r="C59" s="2">
        <v>3.6</v>
      </c>
      <c r="D59" s="2">
        <v>31.5</v>
      </c>
      <c r="E59" s="2">
        <f t="shared" si="6"/>
        <v>113.4</v>
      </c>
      <c r="F59" s="3">
        <v>1</v>
      </c>
      <c r="G59" s="2">
        <f t="shared" si="7"/>
        <v>113.4</v>
      </c>
      <c r="H59" s="2"/>
      <c r="I59" s="3" t="s">
        <v>46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1" t="s">
        <v>27</v>
      </c>
      <c r="B60" s="2"/>
      <c r="C60" s="2">
        <v>3.6</v>
      </c>
      <c r="D60" s="2">
        <v>0.45</v>
      </c>
      <c r="E60" s="2">
        <f t="shared" si="6"/>
        <v>1.62</v>
      </c>
      <c r="F60" s="2">
        <f>1-F58-F59</f>
        <v>0</v>
      </c>
      <c r="G60" s="2">
        <f t="shared" si="7"/>
        <v>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1" t="s">
        <v>23</v>
      </c>
      <c r="B61" s="2"/>
      <c r="C61" s="2">
        <v>1.98</v>
      </c>
      <c r="D61" s="2">
        <v>0.03</v>
      </c>
      <c r="E61" s="2">
        <f t="shared" si="6"/>
        <v>5.9399999999999994E-2</v>
      </c>
      <c r="F61" s="2">
        <v>1</v>
      </c>
      <c r="G61" s="2">
        <f t="shared" si="7"/>
        <v>5.9399999999999994E-2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1" t="s">
        <v>24</v>
      </c>
      <c r="B62" s="2"/>
      <c r="C62" s="2">
        <v>4.5</v>
      </c>
      <c r="D62" s="2">
        <v>1.2</v>
      </c>
      <c r="E62" s="2">
        <f t="shared" si="6"/>
        <v>5.3999999999999995</v>
      </c>
      <c r="F62" s="2">
        <v>1</v>
      </c>
      <c r="G62" s="2">
        <f t="shared" si="7"/>
        <v>5.3999999999999995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1" t="s">
        <v>25</v>
      </c>
      <c r="B63" s="2"/>
      <c r="C63" s="2">
        <v>4.5</v>
      </c>
      <c r="D63" s="2">
        <v>220</v>
      </c>
      <c r="E63" s="2">
        <f t="shared" si="6"/>
        <v>990</v>
      </c>
      <c r="F63" s="2">
        <v>1</v>
      </c>
      <c r="G63" s="2">
        <f t="shared" si="7"/>
        <v>990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1" t="s">
        <v>28</v>
      </c>
      <c r="B64" s="2"/>
      <c r="C64" s="2">
        <v>12</v>
      </c>
      <c r="D64" s="2">
        <v>180</v>
      </c>
      <c r="E64" s="2">
        <f>C64*D64</f>
        <v>2160</v>
      </c>
      <c r="F64" s="2">
        <v>1</v>
      </c>
      <c r="G64" s="2">
        <f t="shared" si="7"/>
        <v>2160</v>
      </c>
      <c r="H64" s="2"/>
      <c r="I64" s="2" t="s">
        <v>56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1" t="s">
        <v>29</v>
      </c>
      <c r="B65" s="2"/>
      <c r="C65" s="2"/>
      <c r="D65" s="2">
        <v>200</v>
      </c>
      <c r="E65" s="2">
        <v>1000</v>
      </c>
      <c r="F65" s="2">
        <v>1</v>
      </c>
      <c r="G65" s="2">
        <f t="shared" si="7"/>
        <v>1000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1"/>
      <c r="B66" s="1" t="s">
        <v>30</v>
      </c>
      <c r="C66" s="2"/>
      <c r="D66" s="2">
        <f>SUM(D54:D65)</f>
        <v>664.06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1"/>
      <c r="B67" s="1" t="s">
        <v>31</v>
      </c>
      <c r="C67" s="2"/>
      <c r="D67" s="2"/>
      <c r="E67" s="2">
        <f>SUM(E54:E65)</f>
        <v>4394.6553999999996</v>
      </c>
      <c r="F67" s="2"/>
      <c r="G67" s="2">
        <f>SUM(G54:G65)</f>
        <v>4333.5393999999997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7"/>
  <sheetViews>
    <sheetView workbookViewId="0"/>
  </sheetViews>
  <sheetFormatPr defaultColWidth="15.140625" defaultRowHeight="15" customHeight="1" x14ac:dyDescent="0.25"/>
  <cols>
    <col min="1" max="1" width="37.5703125" customWidth="1"/>
    <col min="2" max="2" width="8" customWidth="1"/>
    <col min="3" max="3" width="7.5703125" customWidth="1"/>
    <col min="4" max="4" width="8.42578125" customWidth="1"/>
    <col min="5" max="5" width="10.7109375" customWidth="1"/>
    <col min="6" max="6" width="5.42578125" customWidth="1"/>
    <col min="7" max="7" width="12.140625" customWidth="1"/>
    <col min="8" max="8" width="8" customWidth="1"/>
    <col min="9" max="9" width="80" customWidth="1"/>
    <col min="10" max="34" width="7.5703125" customWidth="1"/>
  </cols>
  <sheetData>
    <row r="1" spans="1:3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5">
      <c r="A3" s="1" t="s">
        <v>7</v>
      </c>
      <c r="B3" s="2"/>
      <c r="C3" s="2">
        <v>3.3</v>
      </c>
      <c r="D3" s="3">
        <v>7.2</v>
      </c>
      <c r="E3" s="2">
        <f t="shared" ref="E3:E13" si="0">C3*D3</f>
        <v>23.759999999999998</v>
      </c>
      <c r="F3" s="2">
        <v>1</v>
      </c>
      <c r="G3" s="2">
        <f t="shared" ref="G3:G13" si="1">E3*F3</f>
        <v>23.759999999999998</v>
      </c>
      <c r="H3" s="2"/>
      <c r="I3" s="3" t="s">
        <v>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25">
      <c r="A4" s="1" t="s">
        <v>9</v>
      </c>
      <c r="B4" s="2"/>
      <c r="C4" s="2">
        <v>3.3</v>
      </c>
      <c r="D4" s="2">
        <v>6.76</v>
      </c>
      <c r="E4" s="2">
        <f t="shared" si="0"/>
        <v>22.308</v>
      </c>
      <c r="F4" s="2">
        <f>F5</f>
        <v>0.2</v>
      </c>
      <c r="G4" s="2">
        <f t="shared" si="1"/>
        <v>4.4615999999999998</v>
      </c>
      <c r="H4" s="2"/>
      <c r="I4" s="2" t="s">
        <v>10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5">
      <c r="A5" s="1" t="s">
        <v>11</v>
      </c>
      <c r="B5" s="2"/>
      <c r="C5" s="2">
        <v>3.3</v>
      </c>
      <c r="D5" s="2">
        <v>6.08</v>
      </c>
      <c r="E5" s="2">
        <f t="shared" si="0"/>
        <v>20.064</v>
      </c>
      <c r="F5" s="2">
        <f>2/10</f>
        <v>0.2</v>
      </c>
      <c r="G5" s="2">
        <f t="shared" si="1"/>
        <v>4.0128000000000004</v>
      </c>
      <c r="H5" s="2"/>
      <c r="I5" s="3" t="s">
        <v>12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5">
      <c r="A6" s="1" t="s">
        <v>14</v>
      </c>
      <c r="B6" s="2"/>
      <c r="C6" s="2">
        <v>3.3</v>
      </c>
      <c r="D6" s="2">
        <v>0.2</v>
      </c>
      <c r="E6" s="2">
        <f t="shared" si="0"/>
        <v>0.66</v>
      </c>
      <c r="F6" s="2">
        <f>1-F4-F5</f>
        <v>0.60000000000000009</v>
      </c>
      <c r="G6" s="2">
        <f t="shared" si="1"/>
        <v>0.39600000000000007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25">
      <c r="A7" s="1" t="s">
        <v>15</v>
      </c>
      <c r="B7" s="2"/>
      <c r="C7" s="2">
        <v>3.3</v>
      </c>
      <c r="D7" s="3">
        <v>29</v>
      </c>
      <c r="E7" s="2">
        <f t="shared" si="0"/>
        <v>95.699999999999989</v>
      </c>
      <c r="F7" s="3">
        <v>0.1</v>
      </c>
      <c r="G7" s="2">
        <f t="shared" si="1"/>
        <v>9.5699999999999985</v>
      </c>
      <c r="H7" s="2"/>
      <c r="I7" s="3" t="s">
        <v>17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5">
      <c r="A8" s="1" t="s">
        <v>18</v>
      </c>
      <c r="B8" s="2"/>
      <c r="C8" s="2">
        <v>3.3</v>
      </c>
      <c r="D8" s="3">
        <v>120</v>
      </c>
      <c r="E8" s="2">
        <f t="shared" si="0"/>
        <v>396</v>
      </c>
      <c r="F8" s="3">
        <v>0.1</v>
      </c>
      <c r="G8" s="2">
        <f t="shared" si="1"/>
        <v>39.6</v>
      </c>
      <c r="H8" s="2"/>
      <c r="I8" s="3" t="s">
        <v>19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1"/>
      <c r="AB8" s="1"/>
      <c r="AC8" s="1"/>
      <c r="AD8" s="1"/>
      <c r="AE8" s="1"/>
      <c r="AF8" s="1"/>
      <c r="AG8" s="1"/>
      <c r="AH8" s="1"/>
    </row>
    <row r="9" spans="1:34" x14ac:dyDescent="0.25">
      <c r="A9" s="1" t="s">
        <v>20</v>
      </c>
      <c r="B9" s="2"/>
      <c r="C9" s="2">
        <v>3.3</v>
      </c>
      <c r="D9" s="3">
        <v>2.5000000000000001E-3</v>
      </c>
      <c r="E9" s="2">
        <f t="shared" si="0"/>
        <v>8.2500000000000004E-3</v>
      </c>
      <c r="F9" s="3">
        <f>1-F7-F8</f>
        <v>0.8</v>
      </c>
      <c r="G9" s="2">
        <f t="shared" si="1"/>
        <v>6.6000000000000008E-3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1"/>
      <c r="AB9" s="1"/>
      <c r="AC9" s="1"/>
      <c r="AD9" s="1"/>
      <c r="AE9" s="1"/>
      <c r="AF9" s="1"/>
      <c r="AG9" s="1"/>
      <c r="AH9" s="1"/>
    </row>
    <row r="10" spans="1:34" x14ac:dyDescent="0.25">
      <c r="A10" s="1" t="s">
        <v>23</v>
      </c>
      <c r="B10" s="2"/>
      <c r="C10" s="2">
        <v>1.8</v>
      </c>
      <c r="D10" s="2">
        <v>0.03</v>
      </c>
      <c r="E10" s="2">
        <f t="shared" si="0"/>
        <v>5.3999999999999999E-2</v>
      </c>
      <c r="F10" s="2">
        <v>0.05</v>
      </c>
      <c r="G10" s="2">
        <f t="shared" si="1"/>
        <v>2.7000000000000001E-3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1" t="s">
        <v>24</v>
      </c>
      <c r="B11" s="2"/>
      <c r="C11" s="2">
        <v>3.3</v>
      </c>
      <c r="D11" s="2">
        <v>1.2</v>
      </c>
      <c r="E11" s="2">
        <f t="shared" si="0"/>
        <v>3.9599999999999995</v>
      </c>
      <c r="F11" s="2">
        <v>0.05</v>
      </c>
      <c r="G11" s="2">
        <f t="shared" si="1"/>
        <v>0.19799999999999998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5">
      <c r="A12" s="1" t="s">
        <v>25</v>
      </c>
      <c r="B12" s="2"/>
      <c r="C12" s="2">
        <v>4.2</v>
      </c>
      <c r="D12" s="2">
        <v>220</v>
      </c>
      <c r="E12" s="2">
        <f t="shared" si="0"/>
        <v>924</v>
      </c>
      <c r="F12" s="2">
        <v>0.05</v>
      </c>
      <c r="G12" s="2">
        <f t="shared" si="1"/>
        <v>46.2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5">
      <c r="A13" s="1" t="s">
        <v>28</v>
      </c>
      <c r="B13" s="2"/>
      <c r="C13" s="2">
        <v>12</v>
      </c>
      <c r="D13" s="2">
        <v>180</v>
      </c>
      <c r="E13" s="2">
        <f>C13*D13</f>
        <v>2160</v>
      </c>
      <c r="F13" s="2">
        <v>0.01</v>
      </c>
      <c r="G13" s="2">
        <f t="shared" si="1"/>
        <v>21.6</v>
      </c>
      <c r="H13" s="2"/>
      <c r="I13" s="2" t="s">
        <v>56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5">
      <c r="A14" s="1" t="s">
        <v>29</v>
      </c>
      <c r="B14" s="2"/>
      <c r="C14" s="2"/>
      <c r="D14" s="2">
        <v>200</v>
      </c>
      <c r="E14" s="2">
        <v>1000</v>
      </c>
      <c r="F14" s="2">
        <v>0.01</v>
      </c>
      <c r="G14" s="2">
        <f>E14*F14</f>
        <v>10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25">
      <c r="A15" s="1"/>
      <c r="B15" s="1" t="s">
        <v>30</v>
      </c>
      <c r="C15" s="2"/>
      <c r="D15" s="2">
        <f>SUM(D3:D14)</f>
        <v>770.47249999999997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5">
      <c r="A16" s="1"/>
      <c r="B16" s="1" t="s">
        <v>31</v>
      </c>
      <c r="C16" s="2"/>
      <c r="D16" s="2"/>
      <c r="E16" s="2">
        <f>SUM(E3:E14)</f>
        <v>4646.5142500000002</v>
      </c>
      <c r="F16" s="2"/>
      <c r="G16" s="2">
        <f>SUM(G3:G14)</f>
        <v>159.80769999999998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25">
      <c r="A17" s="1"/>
      <c r="B17" s="2"/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25">
      <c r="A18" s="4" t="s">
        <v>32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2"/>
      <c r="AB18" s="2"/>
      <c r="AC18" s="2"/>
      <c r="AD18" s="2"/>
      <c r="AE18" s="2"/>
      <c r="AF18" s="2"/>
      <c r="AG18" s="2"/>
      <c r="AH18" s="2"/>
    </row>
    <row r="19" spans="1:34" x14ac:dyDescent="0.25">
      <c r="A19" s="1"/>
      <c r="B19" s="1"/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/>
      <c r="I19" s="1" t="s">
        <v>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/>
      <c r="AB19" s="2"/>
      <c r="AC19" s="2"/>
      <c r="AD19" s="2"/>
      <c r="AE19" s="2"/>
      <c r="AF19" s="2"/>
      <c r="AG19" s="2"/>
      <c r="AH19" s="2"/>
    </row>
    <row r="20" spans="1:34" x14ac:dyDescent="0.25">
      <c r="A20" s="1" t="s">
        <v>7</v>
      </c>
      <c r="B20" s="2"/>
      <c r="C20" s="2">
        <v>3.3</v>
      </c>
      <c r="D20" s="3">
        <v>5.45</v>
      </c>
      <c r="E20" s="2">
        <f t="shared" ref="E20:E29" si="2">C20*D20</f>
        <v>17.984999999999999</v>
      </c>
      <c r="F20" s="2">
        <v>1</v>
      </c>
      <c r="G20" s="2">
        <f t="shared" ref="G20:G31" si="3">E20*F20</f>
        <v>17.984999999999999</v>
      </c>
      <c r="H20" s="2"/>
      <c r="I20" s="3" t="s">
        <v>33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25">
      <c r="A21" s="1" t="s">
        <v>9</v>
      </c>
      <c r="B21" s="2"/>
      <c r="C21" s="2">
        <v>3.3</v>
      </c>
      <c r="D21" s="2">
        <v>6.76</v>
      </c>
      <c r="E21" s="2">
        <f t="shared" si="2"/>
        <v>22.308</v>
      </c>
      <c r="F21" s="2">
        <f>F22</f>
        <v>0.2</v>
      </c>
      <c r="G21" s="2">
        <f t="shared" si="3"/>
        <v>4.4615999999999998</v>
      </c>
      <c r="H21" s="2"/>
      <c r="I21" s="2" t="s">
        <v>10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25">
      <c r="A22" s="1" t="s">
        <v>11</v>
      </c>
      <c r="B22" s="2"/>
      <c r="C22" s="2">
        <v>3.3</v>
      </c>
      <c r="D22" s="2">
        <v>6.08</v>
      </c>
      <c r="E22" s="2">
        <f t="shared" si="2"/>
        <v>20.064</v>
      </c>
      <c r="F22" s="2">
        <f>2/10</f>
        <v>0.2</v>
      </c>
      <c r="G22" s="2">
        <f t="shared" si="3"/>
        <v>4.0128000000000004</v>
      </c>
      <c r="H22" s="2"/>
      <c r="I22" s="3" t="s">
        <v>34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25">
      <c r="A23" s="1" t="s">
        <v>14</v>
      </c>
      <c r="B23" s="2"/>
      <c r="C23" s="2">
        <v>3.3</v>
      </c>
      <c r="D23" s="2">
        <v>0.2</v>
      </c>
      <c r="E23" s="2">
        <f t="shared" si="2"/>
        <v>0.66</v>
      </c>
      <c r="F23" s="2">
        <f>1-F21-F22</f>
        <v>0.60000000000000009</v>
      </c>
      <c r="G23" s="2">
        <f t="shared" si="3"/>
        <v>0.39600000000000007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25">
      <c r="A24" s="1" t="s">
        <v>15</v>
      </c>
      <c r="B24" s="2"/>
      <c r="C24" s="2">
        <v>3.3</v>
      </c>
      <c r="D24" s="3">
        <v>29</v>
      </c>
      <c r="E24" s="2">
        <f t="shared" si="2"/>
        <v>95.699999999999989</v>
      </c>
      <c r="F24" s="3">
        <v>0.1</v>
      </c>
      <c r="G24" s="2">
        <f t="shared" si="3"/>
        <v>9.5699999999999985</v>
      </c>
      <c r="H24" s="2"/>
      <c r="I24" s="3" t="s">
        <v>17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25">
      <c r="A25" s="1" t="s">
        <v>18</v>
      </c>
      <c r="B25" s="2"/>
      <c r="C25" s="2">
        <v>3.3</v>
      </c>
      <c r="D25" s="3">
        <v>60</v>
      </c>
      <c r="E25" s="2">
        <f t="shared" si="2"/>
        <v>198</v>
      </c>
      <c r="F25" s="3">
        <v>0.1</v>
      </c>
      <c r="G25" s="2">
        <f t="shared" si="3"/>
        <v>19.8</v>
      </c>
      <c r="H25" s="2"/>
      <c r="I25" s="3" t="s">
        <v>35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1"/>
      <c r="AB25" s="1"/>
      <c r="AC25" s="1"/>
      <c r="AD25" s="1"/>
      <c r="AE25" s="1"/>
      <c r="AF25" s="1"/>
      <c r="AG25" s="1"/>
      <c r="AH25" s="1"/>
    </row>
    <row r="26" spans="1:34" x14ac:dyDescent="0.25">
      <c r="A26" s="1" t="s">
        <v>20</v>
      </c>
      <c r="B26" s="2"/>
      <c r="C26" s="2">
        <v>3.3</v>
      </c>
      <c r="D26" s="3">
        <v>2.5000000000000001E-3</v>
      </c>
      <c r="E26" s="2">
        <f t="shared" si="2"/>
        <v>8.2500000000000004E-3</v>
      </c>
      <c r="F26" s="3">
        <f>1-F24-F25</f>
        <v>0.8</v>
      </c>
      <c r="G26" s="2">
        <f t="shared" si="3"/>
        <v>6.6000000000000008E-3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1"/>
      <c r="AB26" s="1"/>
      <c r="AC26" s="1"/>
      <c r="AD26" s="1"/>
      <c r="AE26" s="1"/>
      <c r="AF26" s="1"/>
      <c r="AG26" s="1"/>
      <c r="AH26" s="1"/>
    </row>
    <row r="27" spans="1:34" x14ac:dyDescent="0.25">
      <c r="A27" s="1" t="s">
        <v>23</v>
      </c>
      <c r="B27" s="2"/>
      <c r="C27" s="2">
        <v>1.8</v>
      </c>
      <c r="D27" s="2">
        <v>0.03</v>
      </c>
      <c r="E27" s="2">
        <f t="shared" si="2"/>
        <v>5.3999999999999999E-2</v>
      </c>
      <c r="F27" s="2">
        <v>0.05</v>
      </c>
      <c r="G27" s="2">
        <f t="shared" si="3"/>
        <v>2.7000000000000001E-3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25">
      <c r="A28" s="1" t="s">
        <v>24</v>
      </c>
      <c r="B28" s="2"/>
      <c r="C28" s="2">
        <v>3.3</v>
      </c>
      <c r="D28" s="2">
        <v>1.2</v>
      </c>
      <c r="E28" s="2">
        <f t="shared" si="2"/>
        <v>3.9599999999999995</v>
      </c>
      <c r="F28" s="2">
        <v>0.05</v>
      </c>
      <c r="G28" s="2">
        <f t="shared" si="3"/>
        <v>0.19799999999999998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25">
      <c r="A29" s="1" t="s">
        <v>25</v>
      </c>
      <c r="B29" s="2"/>
      <c r="C29" s="2">
        <v>4.2</v>
      </c>
      <c r="D29" s="2">
        <v>220</v>
      </c>
      <c r="E29" s="2">
        <f t="shared" si="2"/>
        <v>924</v>
      </c>
      <c r="F29" s="2">
        <v>0.05</v>
      </c>
      <c r="G29" s="2">
        <f t="shared" si="3"/>
        <v>46.2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25">
      <c r="A30" s="1" t="s">
        <v>28</v>
      </c>
      <c r="B30" s="2"/>
      <c r="C30" s="2">
        <v>12</v>
      </c>
      <c r="D30" s="2">
        <v>180</v>
      </c>
      <c r="E30" s="2">
        <f>C30*D30</f>
        <v>2160</v>
      </c>
      <c r="F30" s="2">
        <v>0.01</v>
      </c>
      <c r="G30" s="2">
        <f t="shared" si="3"/>
        <v>21.6</v>
      </c>
      <c r="H30" s="2"/>
      <c r="I30" s="2" t="s">
        <v>56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x14ac:dyDescent="0.25">
      <c r="A31" s="1" t="s">
        <v>29</v>
      </c>
      <c r="B31" s="2"/>
      <c r="C31" s="2"/>
      <c r="D31" s="2">
        <v>200</v>
      </c>
      <c r="E31" s="2">
        <v>1000</v>
      </c>
      <c r="F31" s="2">
        <v>0.01</v>
      </c>
      <c r="G31" s="2">
        <f t="shared" si="3"/>
        <v>10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x14ac:dyDescent="0.25">
      <c r="A32" s="1"/>
      <c r="B32" s="1" t="s">
        <v>30</v>
      </c>
      <c r="C32" s="2"/>
      <c r="D32" s="2">
        <f>SUM(D20:D31)</f>
        <v>708.72249999999997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x14ac:dyDescent="0.25">
      <c r="A33" s="1"/>
      <c r="B33" s="1" t="s">
        <v>31</v>
      </c>
      <c r="C33" s="2"/>
      <c r="D33" s="2"/>
      <c r="E33" s="2">
        <f>SUM(E20:E31)</f>
        <v>4442.7392499999996</v>
      </c>
      <c r="F33" s="2"/>
      <c r="G33" s="2">
        <f>SUM(G20:G31)</f>
        <v>134.23269999999999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x14ac:dyDescent="0.25"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x14ac:dyDescent="0.25">
      <c r="A35" s="4" t="s">
        <v>37</v>
      </c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25">
      <c r="A36" s="1"/>
      <c r="B36" s="1"/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/>
      <c r="I36" s="1" t="s">
        <v>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25">
      <c r="A37" s="1" t="s">
        <v>7</v>
      </c>
      <c r="B37" s="2"/>
      <c r="C37" s="2">
        <v>3.3</v>
      </c>
      <c r="D37" s="2">
        <v>8.64</v>
      </c>
      <c r="E37" s="2">
        <f t="shared" ref="E37:E46" si="4">C37*D37</f>
        <v>28.512</v>
      </c>
      <c r="F37" s="2">
        <v>1</v>
      </c>
      <c r="G37" s="2">
        <f t="shared" ref="G37:G48" si="5">E37*F37</f>
        <v>28.512</v>
      </c>
      <c r="H37" s="2"/>
      <c r="I37" s="3" t="s">
        <v>38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25">
      <c r="A38" s="1" t="s">
        <v>9</v>
      </c>
      <c r="B38" s="2"/>
      <c r="C38" s="2">
        <v>3.3</v>
      </c>
      <c r="D38" s="2">
        <v>6.76</v>
      </c>
      <c r="E38" s="2">
        <f t="shared" si="4"/>
        <v>22.308</v>
      </c>
      <c r="F38" s="2">
        <f>F39</f>
        <v>0.2</v>
      </c>
      <c r="G38" s="2">
        <f t="shared" si="5"/>
        <v>4.4615999999999998</v>
      </c>
      <c r="H38" s="2"/>
      <c r="I38" s="2" t="s">
        <v>10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25">
      <c r="A39" s="1" t="s">
        <v>11</v>
      </c>
      <c r="B39" s="2"/>
      <c r="C39" s="2">
        <v>3.3</v>
      </c>
      <c r="D39" s="2">
        <v>6.08</v>
      </c>
      <c r="E39" s="2">
        <f t="shared" si="4"/>
        <v>20.064</v>
      </c>
      <c r="F39" s="2">
        <f>2/10</f>
        <v>0.2</v>
      </c>
      <c r="G39" s="2">
        <f t="shared" si="5"/>
        <v>4.0128000000000004</v>
      </c>
      <c r="H39" s="2"/>
      <c r="I39" s="3" t="s">
        <v>39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25">
      <c r="A40" s="1" t="s">
        <v>14</v>
      </c>
      <c r="B40" s="2"/>
      <c r="C40" s="2">
        <v>3.3</v>
      </c>
      <c r="D40" s="2">
        <v>0.2</v>
      </c>
      <c r="E40" s="2">
        <f t="shared" si="4"/>
        <v>0.66</v>
      </c>
      <c r="F40" s="2">
        <f>1-F38-F39</f>
        <v>0.60000000000000009</v>
      </c>
      <c r="G40" s="2">
        <f t="shared" si="5"/>
        <v>0.39600000000000007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25">
      <c r="A41" s="1" t="s">
        <v>15</v>
      </c>
      <c r="B41" s="2"/>
      <c r="C41" s="2">
        <v>3.3</v>
      </c>
      <c r="D41" s="3">
        <v>29</v>
      </c>
      <c r="E41" s="2">
        <f t="shared" si="4"/>
        <v>95.699999999999989</v>
      </c>
      <c r="F41" s="3">
        <v>0.1</v>
      </c>
      <c r="G41" s="2">
        <f t="shared" si="5"/>
        <v>9.5699999999999985</v>
      </c>
      <c r="H41" s="2"/>
      <c r="I41" s="3" t="s">
        <v>17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25">
      <c r="A42" s="1" t="s">
        <v>18</v>
      </c>
      <c r="B42" s="2"/>
      <c r="C42" s="2">
        <v>3.3</v>
      </c>
      <c r="D42" s="3">
        <v>215</v>
      </c>
      <c r="E42" s="2">
        <f t="shared" si="4"/>
        <v>709.5</v>
      </c>
      <c r="F42" s="3">
        <v>0.1</v>
      </c>
      <c r="G42" s="2">
        <f t="shared" si="5"/>
        <v>70.95</v>
      </c>
      <c r="H42" s="2"/>
      <c r="I42" s="3" t="s">
        <v>40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25">
      <c r="A43" s="1" t="s">
        <v>20</v>
      </c>
      <c r="B43" s="2"/>
      <c r="C43" s="2">
        <v>3.3</v>
      </c>
      <c r="D43" s="3">
        <v>2.5000000000000001E-3</v>
      </c>
      <c r="E43" s="2">
        <f t="shared" si="4"/>
        <v>8.2500000000000004E-3</v>
      </c>
      <c r="F43" s="3">
        <f>1-F41-F42</f>
        <v>0.8</v>
      </c>
      <c r="G43" s="2">
        <f t="shared" si="5"/>
        <v>6.6000000000000008E-3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25">
      <c r="A44" s="1" t="s">
        <v>23</v>
      </c>
      <c r="B44" s="2"/>
      <c r="C44" s="2">
        <v>1.8</v>
      </c>
      <c r="D44" s="2">
        <v>0.03</v>
      </c>
      <c r="E44" s="2">
        <f t="shared" si="4"/>
        <v>5.3999999999999999E-2</v>
      </c>
      <c r="F44" s="2">
        <v>0.05</v>
      </c>
      <c r="G44" s="2">
        <f t="shared" si="5"/>
        <v>2.7000000000000001E-3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25">
      <c r="A45" s="1" t="s">
        <v>24</v>
      </c>
      <c r="B45" s="2"/>
      <c r="C45" s="2">
        <v>3.3</v>
      </c>
      <c r="D45" s="2">
        <v>1.2</v>
      </c>
      <c r="E45" s="2">
        <f t="shared" si="4"/>
        <v>3.9599999999999995</v>
      </c>
      <c r="F45" s="2">
        <v>0.05</v>
      </c>
      <c r="G45" s="2">
        <f t="shared" si="5"/>
        <v>0.19799999999999998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25">
      <c r="A46" s="1" t="s">
        <v>25</v>
      </c>
      <c r="B46" s="2"/>
      <c r="C46" s="2">
        <v>4.2</v>
      </c>
      <c r="D46" s="2">
        <v>220</v>
      </c>
      <c r="E46" s="2">
        <f t="shared" si="4"/>
        <v>924</v>
      </c>
      <c r="F46" s="2">
        <v>0.05</v>
      </c>
      <c r="G46" s="2">
        <f t="shared" si="5"/>
        <v>46.2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25">
      <c r="A47" s="1" t="s">
        <v>28</v>
      </c>
      <c r="B47" s="2"/>
      <c r="C47" s="2">
        <v>12</v>
      </c>
      <c r="D47" s="2">
        <v>180</v>
      </c>
      <c r="E47" s="2">
        <f>C47*D47</f>
        <v>2160</v>
      </c>
      <c r="F47" s="2">
        <v>0.01</v>
      </c>
      <c r="G47" s="2">
        <f t="shared" si="5"/>
        <v>21.6</v>
      </c>
      <c r="H47" s="2"/>
      <c r="I47" s="2" t="s">
        <v>56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x14ac:dyDescent="0.25">
      <c r="A48" s="1" t="s">
        <v>29</v>
      </c>
      <c r="B48" s="2"/>
      <c r="C48" s="2"/>
      <c r="D48" s="2">
        <v>200</v>
      </c>
      <c r="E48" s="2">
        <v>1000</v>
      </c>
      <c r="F48" s="2">
        <v>0.01</v>
      </c>
      <c r="G48" s="2">
        <f t="shared" si="5"/>
        <v>10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x14ac:dyDescent="0.25">
      <c r="A49" s="1"/>
      <c r="B49" s="1" t="s">
        <v>30</v>
      </c>
      <c r="C49" s="2"/>
      <c r="D49" s="2">
        <f>SUM(D37:D48)</f>
        <v>866.91249999999991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x14ac:dyDescent="0.25">
      <c r="A50" s="1"/>
      <c r="B50" s="1" t="s">
        <v>31</v>
      </c>
      <c r="C50" s="2"/>
      <c r="D50" s="2"/>
      <c r="E50" s="2">
        <f>SUM(E37:E48)</f>
        <v>4964.7662499999997</v>
      </c>
      <c r="F50" s="2"/>
      <c r="G50" s="2">
        <f>SUM(G37:G48)</f>
        <v>195.90970000000002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x14ac:dyDescent="0.25">
      <c r="A52" s="4" t="s">
        <v>43</v>
      </c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x14ac:dyDescent="0.25">
      <c r="A53" s="1"/>
      <c r="B53" s="1"/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/>
      <c r="I53" s="1" t="s">
        <v>6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x14ac:dyDescent="0.25">
      <c r="A54" s="1" t="s">
        <v>7</v>
      </c>
      <c r="B54" s="2"/>
      <c r="C54" s="2">
        <v>3.3</v>
      </c>
      <c r="D54" s="2">
        <v>8.64</v>
      </c>
      <c r="E54" s="2">
        <f t="shared" ref="E54:E63" si="6">C54*D54</f>
        <v>28.512</v>
      </c>
      <c r="F54" s="2">
        <v>1</v>
      </c>
      <c r="G54" s="2">
        <f t="shared" ref="G54:G65" si="7">E54*F54</f>
        <v>28.512</v>
      </c>
      <c r="H54" s="2"/>
      <c r="I54" s="3" t="s">
        <v>38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x14ac:dyDescent="0.25">
      <c r="A55" s="1" t="s">
        <v>9</v>
      </c>
      <c r="B55" s="2"/>
      <c r="C55" s="2">
        <v>3.3</v>
      </c>
      <c r="D55" s="2">
        <v>6.76</v>
      </c>
      <c r="E55" s="2">
        <f t="shared" si="6"/>
        <v>22.308</v>
      </c>
      <c r="F55" s="3">
        <v>1</v>
      </c>
      <c r="G55" s="2">
        <f t="shared" si="7"/>
        <v>22.308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x14ac:dyDescent="0.25">
      <c r="A56" s="1" t="s">
        <v>11</v>
      </c>
      <c r="B56" s="2"/>
      <c r="C56" s="2">
        <v>3.3</v>
      </c>
      <c r="D56" s="2">
        <v>6.08</v>
      </c>
      <c r="E56" s="2">
        <f t="shared" si="6"/>
        <v>20.064</v>
      </c>
      <c r="F56" s="3">
        <v>0</v>
      </c>
      <c r="G56" s="2">
        <f t="shared" si="7"/>
        <v>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x14ac:dyDescent="0.25">
      <c r="A57" s="1" t="s">
        <v>14</v>
      </c>
      <c r="B57" s="2"/>
      <c r="C57" s="2">
        <v>3.3</v>
      </c>
      <c r="D57" s="2">
        <v>0.2</v>
      </c>
      <c r="E57" s="2">
        <f t="shared" si="6"/>
        <v>0.66</v>
      </c>
      <c r="F57" s="2">
        <f>1-F55-F56</f>
        <v>0</v>
      </c>
      <c r="G57" s="2">
        <f t="shared" si="7"/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x14ac:dyDescent="0.25">
      <c r="A58" s="1" t="s">
        <v>15</v>
      </c>
      <c r="B58" s="2"/>
      <c r="C58" s="2">
        <v>3.3</v>
      </c>
      <c r="D58" s="3">
        <v>35</v>
      </c>
      <c r="E58" s="2">
        <f t="shared" si="6"/>
        <v>115.5</v>
      </c>
      <c r="F58" s="3">
        <v>0</v>
      </c>
      <c r="G58" s="2">
        <f t="shared" si="7"/>
        <v>0</v>
      </c>
      <c r="H58" s="2"/>
      <c r="I58" s="3" t="s">
        <v>44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x14ac:dyDescent="0.25">
      <c r="A59" s="1" t="s">
        <v>18</v>
      </c>
      <c r="B59" s="2"/>
      <c r="C59" s="2">
        <v>3.3</v>
      </c>
      <c r="D59" s="3">
        <v>290</v>
      </c>
      <c r="E59" s="2">
        <f t="shared" si="6"/>
        <v>957</v>
      </c>
      <c r="F59" s="3">
        <v>1</v>
      </c>
      <c r="G59" s="2">
        <f t="shared" si="7"/>
        <v>957</v>
      </c>
      <c r="H59" s="2"/>
      <c r="I59" s="3" t="s">
        <v>45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x14ac:dyDescent="0.25">
      <c r="A60" s="1" t="s">
        <v>20</v>
      </c>
      <c r="B60" s="2"/>
      <c r="C60" s="2">
        <v>3.3</v>
      </c>
      <c r="D60" s="3">
        <v>2.5000000000000001E-3</v>
      </c>
      <c r="E60" s="2">
        <f t="shared" si="6"/>
        <v>8.2500000000000004E-3</v>
      </c>
      <c r="F60" s="2">
        <f>1-F58-F59</f>
        <v>0</v>
      </c>
      <c r="G60" s="2">
        <f t="shared" si="7"/>
        <v>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x14ac:dyDescent="0.25">
      <c r="A61" s="1" t="s">
        <v>23</v>
      </c>
      <c r="B61" s="2"/>
      <c r="C61" s="2">
        <v>1.8</v>
      </c>
      <c r="D61" s="2">
        <v>0.03</v>
      </c>
      <c r="E61" s="2">
        <f t="shared" si="6"/>
        <v>5.3999999999999999E-2</v>
      </c>
      <c r="F61" s="2">
        <v>1</v>
      </c>
      <c r="G61" s="2">
        <f t="shared" si="7"/>
        <v>5.3999999999999999E-2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x14ac:dyDescent="0.25">
      <c r="A62" s="1" t="s">
        <v>24</v>
      </c>
      <c r="B62" s="2"/>
      <c r="C62" s="2">
        <v>3.3</v>
      </c>
      <c r="D62" s="2">
        <v>1.2</v>
      </c>
      <c r="E62" s="2">
        <f t="shared" si="6"/>
        <v>3.9599999999999995</v>
      </c>
      <c r="F62" s="2">
        <v>1</v>
      </c>
      <c r="G62" s="2">
        <f t="shared" si="7"/>
        <v>3.9599999999999995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x14ac:dyDescent="0.25">
      <c r="A63" s="1" t="s">
        <v>25</v>
      </c>
      <c r="B63" s="2"/>
      <c r="C63" s="2">
        <v>4.2</v>
      </c>
      <c r="D63" s="2">
        <v>220</v>
      </c>
      <c r="E63" s="2">
        <f t="shared" si="6"/>
        <v>924</v>
      </c>
      <c r="F63" s="2">
        <v>1</v>
      </c>
      <c r="G63" s="2">
        <f t="shared" si="7"/>
        <v>924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x14ac:dyDescent="0.25">
      <c r="A64" s="1" t="s">
        <v>28</v>
      </c>
      <c r="B64" s="2"/>
      <c r="C64" s="2">
        <v>12</v>
      </c>
      <c r="D64" s="2">
        <v>180</v>
      </c>
      <c r="E64" s="2">
        <f>C64*D64</f>
        <v>2160</v>
      </c>
      <c r="F64" s="2">
        <v>1</v>
      </c>
      <c r="G64" s="2">
        <f t="shared" si="7"/>
        <v>2160</v>
      </c>
      <c r="H64" s="2"/>
      <c r="I64" s="2" t="s">
        <v>56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x14ac:dyDescent="0.25">
      <c r="A65" s="1" t="s">
        <v>29</v>
      </c>
      <c r="B65" s="2"/>
      <c r="C65" s="2"/>
      <c r="D65" s="2">
        <v>200</v>
      </c>
      <c r="E65" s="2">
        <v>1000</v>
      </c>
      <c r="F65" s="2">
        <v>1</v>
      </c>
      <c r="G65" s="2">
        <f t="shared" si="7"/>
        <v>1000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x14ac:dyDescent="0.25">
      <c r="A66" s="1"/>
      <c r="B66" s="1" t="s">
        <v>30</v>
      </c>
      <c r="C66" s="2"/>
      <c r="D66" s="2">
        <f>SUM(D54:D65)</f>
        <v>947.91249999999991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x14ac:dyDescent="0.25">
      <c r="A67" s="1"/>
      <c r="B67" s="1" t="s">
        <v>31</v>
      </c>
      <c r="C67" s="2"/>
      <c r="D67" s="2"/>
      <c r="E67" s="2">
        <f>SUM(E54:E65)</f>
        <v>5232.0662499999999</v>
      </c>
      <c r="F67" s="2"/>
      <c r="G67" s="2">
        <f>SUM(G54:G65)</f>
        <v>5095.8339999999998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 spans="1:34" x14ac:dyDescent="0.25">
      <c r="A1001" s="1"/>
      <c r="B1001" s="2"/>
      <c r="C1001" s="2"/>
      <c r="D1001" s="2"/>
      <c r="E1001" s="2"/>
      <c r="F1001" s="2"/>
      <c r="G1001" s="2"/>
      <c r="H1001" s="2"/>
      <c r="I1001" s="1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  <row r="1002" spans="1:34" x14ac:dyDescent="0.25">
      <c r="A1002" s="1"/>
      <c r="B1002" s="2"/>
      <c r="C1002" s="2"/>
      <c r="D1002" s="2"/>
      <c r="E1002" s="2"/>
      <c r="F1002" s="2"/>
      <c r="G1002" s="2"/>
      <c r="H1002" s="2"/>
      <c r="I1002" s="1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</row>
    <row r="1003" spans="1:34" x14ac:dyDescent="0.25">
      <c r="A1003" s="1"/>
      <c r="B1003" s="2"/>
      <c r="C1003" s="2"/>
      <c r="D1003" s="2"/>
      <c r="E1003" s="2"/>
      <c r="F1003" s="2"/>
      <c r="G1003" s="2"/>
      <c r="H1003" s="2"/>
      <c r="I1003" s="1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</row>
    <row r="1004" spans="1:34" x14ac:dyDescent="0.25">
      <c r="A1004" s="1"/>
      <c r="B1004" s="2"/>
      <c r="C1004" s="2"/>
      <c r="D1004" s="2"/>
      <c r="E1004" s="2"/>
      <c r="F1004" s="2"/>
      <c r="G1004" s="2"/>
      <c r="H1004" s="2"/>
      <c r="I1004" s="1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</row>
    <row r="1005" spans="1:34" x14ac:dyDescent="0.25">
      <c r="A1005" s="1"/>
      <c r="B1005" s="2"/>
      <c r="C1005" s="2"/>
      <c r="D1005" s="2"/>
      <c r="E1005" s="2"/>
      <c r="F1005" s="2"/>
      <c r="G1005" s="2"/>
      <c r="H1005" s="2"/>
      <c r="I1005" s="1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</row>
    <row r="1006" spans="1:34" x14ac:dyDescent="0.25">
      <c r="A1006" s="1"/>
      <c r="B1006" s="2"/>
      <c r="C1006" s="2"/>
      <c r="D1006" s="2"/>
      <c r="E1006" s="2"/>
      <c r="F1006" s="2"/>
      <c r="G1006" s="2"/>
      <c r="H1006" s="2"/>
      <c r="I1006" s="1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</row>
    <row r="1007" spans="1:34" x14ac:dyDescent="0.25">
      <c r="A1007" s="1"/>
      <c r="B1007" s="2"/>
      <c r="C1007" s="2"/>
      <c r="D1007" s="2"/>
      <c r="E1007" s="2"/>
      <c r="F1007" s="2"/>
      <c r="G1007" s="2"/>
      <c r="H1007" s="2"/>
      <c r="I1007" s="1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37.5703125" customWidth="1"/>
    <col min="2" max="2" width="8" customWidth="1"/>
    <col min="3" max="3" width="7.5703125" customWidth="1"/>
    <col min="4" max="4" width="8.42578125" customWidth="1"/>
    <col min="5" max="5" width="10.7109375" customWidth="1"/>
    <col min="6" max="6" width="5.42578125" customWidth="1"/>
    <col min="7" max="7" width="12.140625" customWidth="1"/>
    <col min="8" max="8" width="8" customWidth="1"/>
    <col min="9" max="9" width="80" customWidth="1"/>
    <col min="10" max="26" width="7.5703125" customWidth="1"/>
  </cols>
  <sheetData>
    <row r="1" spans="1:2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47</v>
      </c>
      <c r="B3" s="2"/>
      <c r="C3" s="2">
        <v>3.3</v>
      </c>
      <c r="D3" s="2">
        <v>0.85</v>
      </c>
      <c r="E3" s="2">
        <f t="shared" ref="E3:E12" si="0">C3*D3</f>
        <v>2.8049999999999997</v>
      </c>
      <c r="F3" s="2">
        <v>0.6</v>
      </c>
      <c r="G3" s="2">
        <f t="shared" ref="G3:G14" si="1">E3*F3</f>
        <v>1.6829999999999998</v>
      </c>
      <c r="H3" s="2"/>
      <c r="I3" s="3" t="s">
        <v>48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 t="s">
        <v>49</v>
      </c>
      <c r="B4" s="2"/>
      <c r="C4" s="2">
        <v>3.3</v>
      </c>
      <c r="D4" s="2">
        <v>4.5</v>
      </c>
      <c r="E4" s="2">
        <f t="shared" si="0"/>
        <v>14.85</v>
      </c>
      <c r="F4" s="2">
        <f>F5</f>
        <v>0.2</v>
      </c>
      <c r="G4" s="2">
        <f t="shared" si="1"/>
        <v>2.97</v>
      </c>
      <c r="H4" s="2"/>
      <c r="I4" s="2" t="s">
        <v>10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 t="s">
        <v>50</v>
      </c>
      <c r="B5" s="2"/>
      <c r="C5" s="2">
        <v>3.3</v>
      </c>
      <c r="D5" s="2">
        <v>3</v>
      </c>
      <c r="E5" s="2">
        <f t="shared" si="0"/>
        <v>9.8999999999999986</v>
      </c>
      <c r="F5" s="2">
        <f>2/10</f>
        <v>0.2</v>
      </c>
      <c r="G5" s="2">
        <f t="shared" si="1"/>
        <v>1.9799999999999998</v>
      </c>
      <c r="H5" s="2"/>
      <c r="I5" s="3" t="s">
        <v>12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 t="s">
        <v>51</v>
      </c>
      <c r="B6" s="2"/>
      <c r="C6" s="2">
        <v>3.3</v>
      </c>
      <c r="D6" s="2">
        <v>1.25E-3</v>
      </c>
      <c r="E6" s="2">
        <f t="shared" si="0"/>
        <v>4.1250000000000002E-3</v>
      </c>
      <c r="F6" s="2">
        <v>0</v>
      </c>
      <c r="G6" s="2">
        <f t="shared" si="1"/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 t="s">
        <v>16</v>
      </c>
      <c r="B7" s="2"/>
      <c r="C7" s="2">
        <v>3</v>
      </c>
      <c r="D7" s="2">
        <v>9.1999999999999993</v>
      </c>
      <c r="E7" s="2">
        <f t="shared" si="0"/>
        <v>27.599999999999998</v>
      </c>
      <c r="F7" s="2">
        <f>1-F8</f>
        <v>0.9</v>
      </c>
      <c r="G7" s="2">
        <f t="shared" si="1"/>
        <v>24.84</v>
      </c>
      <c r="H7" s="2"/>
      <c r="I7" s="3" t="s">
        <v>21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 t="s">
        <v>22</v>
      </c>
      <c r="B8" s="2"/>
      <c r="C8" s="2">
        <v>3</v>
      </c>
      <c r="D8" s="2">
        <v>23</v>
      </c>
      <c r="E8" s="2">
        <f t="shared" si="0"/>
        <v>69</v>
      </c>
      <c r="F8" s="3">
        <v>0.1</v>
      </c>
      <c r="G8" s="2">
        <f t="shared" si="1"/>
        <v>6.9</v>
      </c>
      <c r="H8" s="2"/>
      <c r="I8" s="3" t="s">
        <v>26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 t="s">
        <v>27</v>
      </c>
      <c r="B9" s="2"/>
      <c r="C9" s="2">
        <v>3</v>
      </c>
      <c r="D9" s="2">
        <v>0.45</v>
      </c>
      <c r="E9" s="2">
        <f t="shared" si="0"/>
        <v>1.35</v>
      </c>
      <c r="F9" s="2">
        <f>0</f>
        <v>0</v>
      </c>
      <c r="G9" s="2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23</v>
      </c>
      <c r="B10" s="2"/>
      <c r="C10" s="2">
        <v>1.8</v>
      </c>
      <c r="D10" s="2">
        <v>0.03</v>
      </c>
      <c r="E10" s="2">
        <f t="shared" si="0"/>
        <v>5.3999999999999999E-2</v>
      </c>
      <c r="F10" s="2">
        <v>0.05</v>
      </c>
      <c r="G10" s="2">
        <f t="shared" si="1"/>
        <v>2.7000000000000001E-3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 t="s">
        <v>24</v>
      </c>
      <c r="B11" s="2"/>
      <c r="C11" s="2">
        <v>3.3</v>
      </c>
      <c r="D11" s="2">
        <v>1.2</v>
      </c>
      <c r="E11" s="2">
        <f t="shared" si="0"/>
        <v>3.9599999999999995</v>
      </c>
      <c r="F11" s="2">
        <v>0.05</v>
      </c>
      <c r="G11" s="2">
        <f t="shared" si="1"/>
        <v>0.19799999999999998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 t="s">
        <v>25</v>
      </c>
      <c r="B12" s="2"/>
      <c r="C12" s="2">
        <v>4.2</v>
      </c>
      <c r="D12" s="2">
        <v>220</v>
      </c>
      <c r="E12" s="2">
        <f t="shared" si="0"/>
        <v>924</v>
      </c>
      <c r="F12" s="2">
        <v>0.05</v>
      </c>
      <c r="G12" s="2">
        <f t="shared" si="1"/>
        <v>46.2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 t="s">
        <v>28</v>
      </c>
      <c r="B13" s="2"/>
      <c r="C13" s="2">
        <v>12</v>
      </c>
      <c r="D13" s="2">
        <v>180</v>
      </c>
      <c r="E13" s="2">
        <f>C13*D13</f>
        <v>2160</v>
      </c>
      <c r="F13" s="2">
        <v>0.01</v>
      </c>
      <c r="G13" s="2">
        <f t="shared" si="1"/>
        <v>21.6</v>
      </c>
      <c r="H13" s="2"/>
      <c r="I13" s="2" t="s">
        <v>56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 t="s">
        <v>29</v>
      </c>
      <c r="B14" s="2"/>
      <c r="C14" s="2"/>
      <c r="D14" s="2">
        <v>200</v>
      </c>
      <c r="E14" s="2">
        <v>1000</v>
      </c>
      <c r="F14" s="2">
        <v>0.01</v>
      </c>
      <c r="G14" s="2">
        <f t="shared" si="1"/>
        <v>10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1" t="s">
        <v>30</v>
      </c>
      <c r="C15" s="2"/>
      <c r="D15" s="2">
        <f>SUM(D3:D14)</f>
        <v>642.23125000000005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/>
      <c r="B16" s="1" t="s">
        <v>31</v>
      </c>
      <c r="C16" s="2"/>
      <c r="D16" s="2"/>
      <c r="E16" s="2">
        <f>SUM(E3:E14)</f>
        <v>4213.5231249999997</v>
      </c>
      <c r="F16" s="2"/>
      <c r="G16" s="2">
        <f>SUM(G3:G14)</f>
        <v>116.37369999999999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2"/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 t="s">
        <v>32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/>
      <c r="I19" s="1" t="s">
        <v>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47</v>
      </c>
      <c r="B20" s="2"/>
      <c r="C20" s="2">
        <v>3.3</v>
      </c>
      <c r="D20" s="2">
        <v>0.85</v>
      </c>
      <c r="E20" s="2">
        <f t="shared" ref="E20:E29" si="2">C20*D20</f>
        <v>2.8049999999999997</v>
      </c>
      <c r="F20" s="2">
        <v>0.6</v>
      </c>
      <c r="G20" s="2">
        <f t="shared" ref="G20:G31" si="3">E20*F20</f>
        <v>1.6829999999999998</v>
      </c>
      <c r="H20" s="2"/>
      <c r="I20" s="3" t="s">
        <v>48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 t="s">
        <v>49</v>
      </c>
      <c r="B21" s="2"/>
      <c r="C21" s="2">
        <v>3.3</v>
      </c>
      <c r="D21" s="2">
        <v>4.5</v>
      </c>
      <c r="E21" s="2">
        <f t="shared" si="2"/>
        <v>14.85</v>
      </c>
      <c r="F21" s="2">
        <f>F22</f>
        <v>0.2</v>
      </c>
      <c r="G21" s="2">
        <f t="shared" si="3"/>
        <v>2.97</v>
      </c>
      <c r="H21" s="2"/>
      <c r="I21" s="2" t="s">
        <v>10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" t="s">
        <v>50</v>
      </c>
      <c r="B22" s="2"/>
      <c r="C22" s="2">
        <v>3.3</v>
      </c>
      <c r="D22" s="2">
        <v>3</v>
      </c>
      <c r="E22" s="2">
        <f t="shared" si="2"/>
        <v>9.8999999999999986</v>
      </c>
      <c r="F22" s="2">
        <f>2/10</f>
        <v>0.2</v>
      </c>
      <c r="G22" s="2">
        <f t="shared" si="3"/>
        <v>1.9799999999999998</v>
      </c>
      <c r="H22" s="2"/>
      <c r="I22" s="3" t="s">
        <v>52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" t="s">
        <v>51</v>
      </c>
      <c r="B23" s="2"/>
      <c r="C23" s="2">
        <v>3.3</v>
      </c>
      <c r="D23" s="2">
        <v>1.25E-3</v>
      </c>
      <c r="E23" s="2">
        <f t="shared" si="2"/>
        <v>4.1250000000000002E-3</v>
      </c>
      <c r="F23" s="2">
        <v>0</v>
      </c>
      <c r="G23" s="2">
        <f t="shared" si="3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1" t="s">
        <v>16</v>
      </c>
      <c r="B24" s="2"/>
      <c r="C24" s="2">
        <v>3</v>
      </c>
      <c r="D24" s="2">
        <v>9.1999999999999993</v>
      </c>
      <c r="E24" s="2">
        <f t="shared" si="2"/>
        <v>27.599999999999998</v>
      </c>
      <c r="F24" s="2">
        <f>1-F25</f>
        <v>0.9</v>
      </c>
      <c r="G24" s="2">
        <f t="shared" si="3"/>
        <v>24.84</v>
      </c>
      <c r="H24" s="2"/>
      <c r="I24" s="3" t="s">
        <v>21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1" t="s">
        <v>22</v>
      </c>
      <c r="B25" s="2"/>
      <c r="C25" s="2">
        <v>3</v>
      </c>
      <c r="D25" s="3">
        <v>14.5</v>
      </c>
      <c r="E25" s="2">
        <f t="shared" si="2"/>
        <v>43.5</v>
      </c>
      <c r="F25" s="3">
        <v>0.1</v>
      </c>
      <c r="G25" s="2">
        <f t="shared" si="3"/>
        <v>4.3500000000000005</v>
      </c>
      <c r="H25" s="2"/>
      <c r="I25" s="3" t="s">
        <v>36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1" t="s">
        <v>27</v>
      </c>
      <c r="B26" s="2"/>
      <c r="C26" s="2">
        <v>3</v>
      </c>
      <c r="D26" s="2">
        <v>0.45</v>
      </c>
      <c r="E26" s="2">
        <f t="shared" si="2"/>
        <v>1.35</v>
      </c>
      <c r="F26" s="2">
        <f>0</f>
        <v>0</v>
      </c>
      <c r="G26" s="2">
        <f t="shared" si="3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1" t="s">
        <v>23</v>
      </c>
      <c r="B27" s="2"/>
      <c r="C27" s="2">
        <v>1.8</v>
      </c>
      <c r="D27" s="2">
        <v>0.03</v>
      </c>
      <c r="E27" s="2">
        <f t="shared" si="2"/>
        <v>5.3999999999999999E-2</v>
      </c>
      <c r="F27" s="2">
        <v>0.05</v>
      </c>
      <c r="G27" s="2">
        <f t="shared" si="3"/>
        <v>2.7000000000000001E-3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1" t="s">
        <v>24</v>
      </c>
      <c r="B28" s="2"/>
      <c r="C28" s="2">
        <v>3.3</v>
      </c>
      <c r="D28" s="2">
        <v>1.2</v>
      </c>
      <c r="E28" s="2">
        <f t="shared" si="2"/>
        <v>3.9599999999999995</v>
      </c>
      <c r="F28" s="2">
        <v>0.05</v>
      </c>
      <c r="G28" s="2">
        <f t="shared" si="3"/>
        <v>0.19799999999999998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1" t="s">
        <v>25</v>
      </c>
      <c r="B29" s="2"/>
      <c r="C29" s="2">
        <v>4.2</v>
      </c>
      <c r="D29" s="2">
        <v>220</v>
      </c>
      <c r="E29" s="2">
        <f t="shared" si="2"/>
        <v>924</v>
      </c>
      <c r="F29" s="2">
        <v>0.05</v>
      </c>
      <c r="G29" s="2">
        <f t="shared" si="3"/>
        <v>46.2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1" t="s">
        <v>28</v>
      </c>
      <c r="B30" s="2"/>
      <c r="C30" s="2">
        <v>12</v>
      </c>
      <c r="D30" s="2">
        <v>180</v>
      </c>
      <c r="E30" s="2">
        <f>C30*D30</f>
        <v>2160</v>
      </c>
      <c r="F30" s="2">
        <v>0.01</v>
      </c>
      <c r="G30" s="2">
        <f t="shared" si="3"/>
        <v>21.6</v>
      </c>
      <c r="H30" s="2"/>
      <c r="I30" s="2" t="s">
        <v>56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1" t="s">
        <v>29</v>
      </c>
      <c r="B31" s="2"/>
      <c r="C31" s="2"/>
      <c r="D31" s="2">
        <v>200</v>
      </c>
      <c r="E31" s="2">
        <v>1000</v>
      </c>
      <c r="F31" s="2">
        <v>0.01</v>
      </c>
      <c r="G31" s="2">
        <f t="shared" si="3"/>
        <v>10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1"/>
      <c r="B32" s="1" t="s">
        <v>30</v>
      </c>
      <c r="C32" s="2"/>
      <c r="D32" s="2">
        <f>SUM(D20:D31)</f>
        <v>633.73125000000005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1"/>
      <c r="B33" s="1" t="s">
        <v>31</v>
      </c>
      <c r="C33" s="2"/>
      <c r="D33" s="2"/>
      <c r="E33" s="2">
        <f>SUM(E20:E31)</f>
        <v>4188.0231249999997</v>
      </c>
      <c r="F33" s="2"/>
      <c r="G33" s="2">
        <f>SUM(G20:G31)</f>
        <v>113.8237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4" t="s">
        <v>37</v>
      </c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1"/>
      <c r="B36" s="1"/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/>
      <c r="I36" s="1" t="s">
        <v>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1" t="s">
        <v>47</v>
      </c>
      <c r="B37" s="2"/>
      <c r="C37" s="2">
        <v>3.3</v>
      </c>
      <c r="D37" s="2">
        <v>0.85</v>
      </c>
      <c r="E37" s="2">
        <f t="shared" ref="E37:E46" si="4">C37*D37</f>
        <v>2.8049999999999997</v>
      </c>
      <c r="F37" s="2">
        <v>0.6</v>
      </c>
      <c r="G37" s="2">
        <f t="shared" ref="G37:G48" si="5">E37*F37</f>
        <v>1.6829999999999998</v>
      </c>
      <c r="H37" s="2"/>
      <c r="I37" s="3" t="s">
        <v>48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1" t="s">
        <v>49</v>
      </c>
      <c r="B38" s="2"/>
      <c r="C38" s="2">
        <v>3.3</v>
      </c>
      <c r="D38" s="2">
        <v>4.5</v>
      </c>
      <c r="E38" s="2">
        <f t="shared" si="4"/>
        <v>14.85</v>
      </c>
      <c r="F38" s="2">
        <f>F39</f>
        <v>0.2</v>
      </c>
      <c r="G38" s="2">
        <f t="shared" si="5"/>
        <v>2.97</v>
      </c>
      <c r="H38" s="2"/>
      <c r="I38" s="2" t="s">
        <v>10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1" t="s">
        <v>50</v>
      </c>
      <c r="B39" s="2"/>
      <c r="C39" s="2">
        <v>3.3</v>
      </c>
      <c r="D39" s="3">
        <v>4</v>
      </c>
      <c r="E39" s="2">
        <f t="shared" si="4"/>
        <v>13.2</v>
      </c>
      <c r="F39" s="2">
        <f>2/10</f>
        <v>0.2</v>
      </c>
      <c r="G39" s="2">
        <f t="shared" si="5"/>
        <v>2.64</v>
      </c>
      <c r="H39" s="2"/>
      <c r="I39" s="3" t="s">
        <v>53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1" t="s">
        <v>51</v>
      </c>
      <c r="B40" s="2"/>
      <c r="C40" s="2">
        <v>3.3</v>
      </c>
      <c r="D40" s="2">
        <v>1.25E-3</v>
      </c>
      <c r="E40" s="2">
        <f t="shared" si="4"/>
        <v>4.1250000000000002E-3</v>
      </c>
      <c r="F40" s="2">
        <v>0</v>
      </c>
      <c r="G40" s="2">
        <f t="shared" si="5"/>
        <v>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1" t="s">
        <v>16</v>
      </c>
      <c r="B41" s="2"/>
      <c r="C41" s="2">
        <v>3</v>
      </c>
      <c r="D41" s="2">
        <v>9.1999999999999993</v>
      </c>
      <c r="E41" s="2">
        <f t="shared" si="4"/>
        <v>27.599999999999998</v>
      </c>
      <c r="F41" s="2">
        <f>1-F42</f>
        <v>0.9</v>
      </c>
      <c r="G41" s="2">
        <f t="shared" si="5"/>
        <v>24.84</v>
      </c>
      <c r="H41" s="2"/>
      <c r="I41" s="3" t="s">
        <v>21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1" t="s">
        <v>22</v>
      </c>
      <c r="B42" s="2"/>
      <c r="C42" s="2">
        <v>3</v>
      </c>
      <c r="D42" s="2">
        <v>31.5</v>
      </c>
      <c r="E42" s="2">
        <f t="shared" si="4"/>
        <v>94.5</v>
      </c>
      <c r="F42" s="3">
        <v>0.1</v>
      </c>
      <c r="G42" s="2">
        <f t="shared" si="5"/>
        <v>9.4500000000000011</v>
      </c>
      <c r="H42" s="2"/>
      <c r="I42" s="3" t="s">
        <v>42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1" t="s">
        <v>27</v>
      </c>
      <c r="B43" s="2"/>
      <c r="C43" s="2">
        <v>3</v>
      </c>
      <c r="D43" s="2">
        <v>0.45</v>
      </c>
      <c r="E43" s="2">
        <f t="shared" si="4"/>
        <v>1.35</v>
      </c>
      <c r="F43" s="2">
        <f>0</f>
        <v>0</v>
      </c>
      <c r="G43" s="2">
        <f t="shared" si="5"/>
        <v>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1" t="s">
        <v>23</v>
      </c>
      <c r="B44" s="2"/>
      <c r="C44" s="2">
        <v>1.8</v>
      </c>
      <c r="D44" s="2">
        <v>0.03</v>
      </c>
      <c r="E44" s="2">
        <f t="shared" si="4"/>
        <v>5.3999999999999999E-2</v>
      </c>
      <c r="F44" s="2">
        <v>0.05</v>
      </c>
      <c r="G44" s="2">
        <f t="shared" si="5"/>
        <v>2.7000000000000001E-3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1" t="s">
        <v>24</v>
      </c>
      <c r="B45" s="2"/>
      <c r="C45" s="2">
        <v>3.3</v>
      </c>
      <c r="D45" s="2">
        <v>1.2</v>
      </c>
      <c r="E45" s="2">
        <f t="shared" si="4"/>
        <v>3.9599999999999995</v>
      </c>
      <c r="F45" s="2">
        <v>0.05</v>
      </c>
      <c r="G45" s="2">
        <f t="shared" si="5"/>
        <v>0.19799999999999998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1" t="s">
        <v>25</v>
      </c>
      <c r="B46" s="2"/>
      <c r="C46" s="2">
        <v>4.2</v>
      </c>
      <c r="D46" s="2">
        <v>220</v>
      </c>
      <c r="E46" s="2">
        <f t="shared" si="4"/>
        <v>924</v>
      </c>
      <c r="F46" s="2">
        <v>0.05</v>
      </c>
      <c r="G46" s="2">
        <f t="shared" si="5"/>
        <v>46.2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1" t="s">
        <v>28</v>
      </c>
      <c r="B47" s="2"/>
      <c r="C47" s="2">
        <v>12</v>
      </c>
      <c r="D47" s="2">
        <v>180</v>
      </c>
      <c r="E47" s="2">
        <f>C47*D47</f>
        <v>2160</v>
      </c>
      <c r="F47" s="2">
        <v>0.01</v>
      </c>
      <c r="G47" s="2">
        <f t="shared" si="5"/>
        <v>21.6</v>
      </c>
      <c r="H47" s="2"/>
      <c r="I47" s="2" t="s">
        <v>56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1" t="s">
        <v>29</v>
      </c>
      <c r="B48" s="2"/>
      <c r="C48" s="2"/>
      <c r="D48" s="2">
        <v>200</v>
      </c>
      <c r="E48" s="2">
        <v>1000</v>
      </c>
      <c r="F48" s="2">
        <v>0.01</v>
      </c>
      <c r="G48" s="2">
        <f t="shared" si="5"/>
        <v>10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1"/>
      <c r="B49" s="1" t="s">
        <v>30</v>
      </c>
      <c r="C49" s="2"/>
      <c r="D49" s="2">
        <f>SUM(D37:D48)</f>
        <v>651.73125000000005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1"/>
      <c r="B50" s="1" t="s">
        <v>31</v>
      </c>
      <c r="C50" s="2"/>
      <c r="D50" s="2"/>
      <c r="E50" s="2">
        <f>SUM(E37:E48)</f>
        <v>4242.3231249999999</v>
      </c>
      <c r="F50" s="2"/>
      <c r="G50" s="2">
        <f>SUM(G37:G48)</f>
        <v>119.58369999999999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4" t="s">
        <v>43</v>
      </c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1"/>
      <c r="B53" s="1"/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/>
      <c r="I53" s="1" t="s">
        <v>6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1" t="s">
        <v>47</v>
      </c>
      <c r="B54" s="2"/>
      <c r="C54" s="2">
        <v>3.3</v>
      </c>
      <c r="D54" s="2">
        <v>0.85</v>
      </c>
      <c r="E54" s="2">
        <f t="shared" ref="E54:E63" si="6">C54*D54</f>
        <v>2.8049999999999997</v>
      </c>
      <c r="F54" s="3">
        <v>0</v>
      </c>
      <c r="G54" s="2">
        <f t="shared" ref="G54:G65" si="7">E54*F54</f>
        <v>0</v>
      </c>
      <c r="H54" s="2"/>
      <c r="I54" s="3" t="s">
        <v>48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1" t="s">
        <v>49</v>
      </c>
      <c r="B55" s="2"/>
      <c r="C55" s="2">
        <v>3.3</v>
      </c>
      <c r="D55" s="2">
        <v>4.5</v>
      </c>
      <c r="E55" s="2">
        <f t="shared" si="6"/>
        <v>14.85</v>
      </c>
      <c r="F55" s="3">
        <v>1</v>
      </c>
      <c r="G55" s="2">
        <f t="shared" si="7"/>
        <v>14.85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1" t="s">
        <v>50</v>
      </c>
      <c r="B56" s="2"/>
      <c r="C56" s="2">
        <v>3.3</v>
      </c>
      <c r="D56" s="3">
        <v>4</v>
      </c>
      <c r="E56" s="2">
        <f t="shared" si="6"/>
        <v>13.2</v>
      </c>
      <c r="F56" s="3">
        <v>0</v>
      </c>
      <c r="G56" s="2">
        <f t="shared" si="7"/>
        <v>0</v>
      </c>
      <c r="H56" s="2"/>
      <c r="I56" s="3" t="s">
        <v>54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1" t="s">
        <v>51</v>
      </c>
      <c r="B57" s="2"/>
      <c r="C57" s="2">
        <v>3.3</v>
      </c>
      <c r="D57" s="2">
        <v>1.25E-3</v>
      </c>
      <c r="E57" s="2">
        <f t="shared" si="6"/>
        <v>4.1250000000000002E-3</v>
      </c>
      <c r="F57" s="2">
        <v>0</v>
      </c>
      <c r="G57" s="2">
        <f t="shared" si="7"/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1" t="s">
        <v>16</v>
      </c>
      <c r="B58" s="2"/>
      <c r="C58" s="2">
        <v>3.6</v>
      </c>
      <c r="D58" s="2">
        <v>9.1999999999999993</v>
      </c>
      <c r="E58" s="2">
        <f t="shared" si="6"/>
        <v>33.119999999999997</v>
      </c>
      <c r="F58" s="3">
        <v>0</v>
      </c>
      <c r="G58" s="2">
        <f t="shared" si="7"/>
        <v>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1" t="s">
        <v>22</v>
      </c>
      <c r="B59" s="2"/>
      <c r="C59" s="2">
        <v>3.6</v>
      </c>
      <c r="D59" s="2">
        <v>31.5</v>
      </c>
      <c r="E59" s="2">
        <f t="shared" si="6"/>
        <v>113.4</v>
      </c>
      <c r="F59" s="3">
        <v>1</v>
      </c>
      <c r="G59" s="2">
        <f t="shared" si="7"/>
        <v>113.4</v>
      </c>
      <c r="H59" s="2"/>
      <c r="I59" s="3" t="s">
        <v>46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1" t="s">
        <v>27</v>
      </c>
      <c r="B60" s="2"/>
      <c r="C60" s="2">
        <v>3.6</v>
      </c>
      <c r="D60" s="2">
        <v>0.45</v>
      </c>
      <c r="E60" s="2">
        <f t="shared" si="6"/>
        <v>1.62</v>
      </c>
      <c r="F60" s="2">
        <f>1-F58-F59</f>
        <v>0</v>
      </c>
      <c r="G60" s="2">
        <f t="shared" si="7"/>
        <v>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1" t="s">
        <v>23</v>
      </c>
      <c r="B61" s="2"/>
      <c r="C61" s="2">
        <v>1.98</v>
      </c>
      <c r="D61" s="2">
        <v>0.03</v>
      </c>
      <c r="E61" s="2">
        <f t="shared" si="6"/>
        <v>5.9399999999999994E-2</v>
      </c>
      <c r="F61" s="2">
        <v>1</v>
      </c>
      <c r="G61" s="2">
        <f t="shared" si="7"/>
        <v>5.9399999999999994E-2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1" t="s">
        <v>24</v>
      </c>
      <c r="B62" s="2"/>
      <c r="C62" s="2">
        <v>4.5</v>
      </c>
      <c r="D62" s="2">
        <v>1.2</v>
      </c>
      <c r="E62" s="2">
        <f t="shared" si="6"/>
        <v>5.3999999999999995</v>
      </c>
      <c r="F62" s="2">
        <v>1</v>
      </c>
      <c r="G62" s="2">
        <f t="shared" si="7"/>
        <v>5.3999999999999995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1" t="s">
        <v>25</v>
      </c>
      <c r="B63" s="2"/>
      <c r="C63" s="2">
        <v>4.5</v>
      </c>
      <c r="D63" s="2">
        <v>220</v>
      </c>
      <c r="E63" s="2">
        <f t="shared" si="6"/>
        <v>990</v>
      </c>
      <c r="F63" s="2">
        <v>1</v>
      </c>
      <c r="G63" s="2">
        <f t="shared" si="7"/>
        <v>990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1" t="s">
        <v>28</v>
      </c>
      <c r="B64" s="2"/>
      <c r="C64" s="2">
        <v>12</v>
      </c>
      <c r="D64" s="2">
        <v>180</v>
      </c>
      <c r="E64" s="2">
        <f>C64*D64</f>
        <v>2160</v>
      </c>
      <c r="F64" s="2">
        <v>1</v>
      </c>
      <c r="G64" s="2">
        <f t="shared" si="7"/>
        <v>2160</v>
      </c>
      <c r="H64" s="2"/>
      <c r="I64" s="2" t="s">
        <v>56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1" t="s">
        <v>29</v>
      </c>
      <c r="B65" s="2"/>
      <c r="C65" s="2"/>
      <c r="D65" s="2">
        <v>200</v>
      </c>
      <c r="E65" s="2">
        <v>1000</v>
      </c>
      <c r="F65" s="2">
        <v>1</v>
      </c>
      <c r="G65" s="2">
        <f t="shared" si="7"/>
        <v>1000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1"/>
      <c r="B66" s="1" t="s">
        <v>30</v>
      </c>
      <c r="C66" s="2"/>
      <c r="D66" s="2">
        <f>SUM(D54:D65)</f>
        <v>651.73125000000005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1"/>
      <c r="B67" s="1" t="s">
        <v>31</v>
      </c>
      <c r="C67" s="2"/>
      <c r="D67" s="2"/>
      <c r="E67" s="2">
        <f>SUM(E54:E65)</f>
        <v>4334.458525</v>
      </c>
      <c r="F67" s="2"/>
      <c r="G67" s="2">
        <f>SUM(G54:G65)</f>
        <v>4283.7093999999997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5.140625" defaultRowHeight="15" x14ac:dyDescent="0.25"/>
  <cols>
    <col min="1" max="1" width="37.5703125" style="3" customWidth="1"/>
    <col min="2" max="2" width="8" style="3" customWidth="1"/>
    <col min="3" max="3" width="7.5703125" style="3" customWidth="1"/>
    <col min="4" max="4" width="8.42578125" style="3" customWidth="1"/>
    <col min="5" max="5" width="10.7109375" style="3" customWidth="1"/>
    <col min="6" max="6" width="5.42578125" style="3" customWidth="1"/>
    <col min="7" max="7" width="12.140625" style="3" customWidth="1"/>
    <col min="8" max="8" width="8" style="3" customWidth="1"/>
    <col min="9" max="9" width="80" style="3" customWidth="1"/>
    <col min="10" max="26" width="7.5703125" style="3" customWidth="1"/>
    <col min="27" max="16384" width="15.140625" style="3"/>
  </cols>
  <sheetData>
    <row r="1" spans="1:2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47</v>
      </c>
      <c r="B3" s="2"/>
      <c r="C3" s="2">
        <v>3.3</v>
      </c>
      <c r="D3" s="2">
        <v>0.85</v>
      </c>
      <c r="E3" s="2">
        <f t="shared" ref="E3:E12" si="0">C3*D3</f>
        <v>2.8049999999999997</v>
      </c>
      <c r="F3" s="2">
        <v>0.6</v>
      </c>
      <c r="G3" s="2">
        <f t="shared" ref="G3:G14" si="1">E3*F3</f>
        <v>1.6829999999999998</v>
      </c>
      <c r="H3" s="2"/>
      <c r="I3" s="3" t="s">
        <v>48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 t="s">
        <v>49</v>
      </c>
      <c r="B4" s="2"/>
      <c r="C4" s="2">
        <v>3.3</v>
      </c>
      <c r="D4" s="2">
        <v>4.5</v>
      </c>
      <c r="E4" s="2">
        <f t="shared" si="0"/>
        <v>14.85</v>
      </c>
      <c r="F4" s="2">
        <f>F5</f>
        <v>0.2</v>
      </c>
      <c r="G4" s="2">
        <f t="shared" si="1"/>
        <v>2.97</v>
      </c>
      <c r="H4" s="2"/>
      <c r="I4" s="2" t="s">
        <v>10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 t="s">
        <v>50</v>
      </c>
      <c r="B5" s="2"/>
      <c r="C5" s="2">
        <v>3.3</v>
      </c>
      <c r="D5" s="2">
        <v>3</v>
      </c>
      <c r="E5" s="2">
        <f t="shared" si="0"/>
        <v>9.8999999999999986</v>
      </c>
      <c r="F5" s="2">
        <f>2/10</f>
        <v>0.2</v>
      </c>
      <c r="G5" s="2">
        <f t="shared" si="1"/>
        <v>1.9799999999999998</v>
      </c>
      <c r="H5" s="2"/>
      <c r="I5" s="3" t="s">
        <v>12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 t="s">
        <v>51</v>
      </c>
      <c r="B6" s="2"/>
      <c r="C6" s="2">
        <v>3.3</v>
      </c>
      <c r="D6" s="2">
        <v>1.25E-3</v>
      </c>
      <c r="E6" s="2">
        <f t="shared" si="0"/>
        <v>4.1250000000000002E-3</v>
      </c>
      <c r="F6" s="2">
        <v>0</v>
      </c>
      <c r="G6" s="2">
        <f t="shared" si="1"/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 t="s">
        <v>15</v>
      </c>
      <c r="B7" s="2"/>
      <c r="C7" s="2">
        <v>3.3</v>
      </c>
      <c r="D7" s="3">
        <v>29</v>
      </c>
      <c r="E7" s="2">
        <f>C7*D7</f>
        <v>95.699999999999989</v>
      </c>
      <c r="F7" s="3">
        <v>0.1</v>
      </c>
      <c r="G7" s="2">
        <f>E7*F7</f>
        <v>9.5699999999999985</v>
      </c>
      <c r="H7" s="2"/>
      <c r="I7" s="3" t="s">
        <v>17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 t="s">
        <v>18</v>
      </c>
      <c r="B8" s="2"/>
      <c r="C8" s="2">
        <v>3.3</v>
      </c>
      <c r="D8" s="3">
        <v>120</v>
      </c>
      <c r="E8" s="2">
        <f>C8*D8</f>
        <v>396</v>
      </c>
      <c r="F8" s="3">
        <v>0.1</v>
      </c>
      <c r="G8" s="2">
        <f>E8*F8</f>
        <v>39.6</v>
      </c>
      <c r="H8" s="2"/>
      <c r="I8" s="3" t="s">
        <v>19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 t="s">
        <v>20</v>
      </c>
      <c r="B9" s="2"/>
      <c r="C9" s="2">
        <v>3.3</v>
      </c>
      <c r="D9" s="3">
        <v>2.5000000000000001E-3</v>
      </c>
      <c r="E9" s="2">
        <f>C9*D9</f>
        <v>8.2500000000000004E-3</v>
      </c>
      <c r="F9" s="3">
        <f>1-F7-F8</f>
        <v>0.8</v>
      </c>
      <c r="G9" s="2">
        <f>E9*F9</f>
        <v>6.6000000000000008E-3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23</v>
      </c>
      <c r="B10" s="2"/>
      <c r="C10" s="2">
        <v>1.8</v>
      </c>
      <c r="D10" s="2">
        <v>0.03</v>
      </c>
      <c r="E10" s="2">
        <f t="shared" si="0"/>
        <v>5.3999999999999999E-2</v>
      </c>
      <c r="F10" s="2">
        <v>0.05</v>
      </c>
      <c r="G10" s="2">
        <f t="shared" si="1"/>
        <v>2.7000000000000001E-3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 t="s">
        <v>24</v>
      </c>
      <c r="B11" s="2"/>
      <c r="C11" s="2">
        <v>3.3</v>
      </c>
      <c r="D11" s="2">
        <v>1.2</v>
      </c>
      <c r="E11" s="2">
        <f t="shared" si="0"/>
        <v>3.9599999999999995</v>
      </c>
      <c r="F11" s="2">
        <v>0.05</v>
      </c>
      <c r="G11" s="2">
        <f t="shared" si="1"/>
        <v>0.19799999999999998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 t="s">
        <v>25</v>
      </c>
      <c r="B12" s="2"/>
      <c r="C12" s="2">
        <v>4.2</v>
      </c>
      <c r="D12" s="2">
        <v>220</v>
      </c>
      <c r="E12" s="2">
        <f t="shared" si="0"/>
        <v>924</v>
      </c>
      <c r="F12" s="2">
        <v>0.05</v>
      </c>
      <c r="G12" s="2">
        <f t="shared" si="1"/>
        <v>46.2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 t="s">
        <v>28</v>
      </c>
      <c r="B13" s="2"/>
      <c r="C13" s="2">
        <v>12</v>
      </c>
      <c r="D13" s="2">
        <v>180</v>
      </c>
      <c r="E13" s="2">
        <f>C13*D13</f>
        <v>2160</v>
      </c>
      <c r="F13" s="2">
        <v>0.01</v>
      </c>
      <c r="G13" s="2">
        <f t="shared" si="1"/>
        <v>21.6</v>
      </c>
      <c r="H13" s="2"/>
      <c r="I13" s="2" t="s">
        <v>56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 t="s">
        <v>29</v>
      </c>
      <c r="B14" s="2"/>
      <c r="C14" s="2"/>
      <c r="D14" s="2">
        <v>200</v>
      </c>
      <c r="E14" s="2">
        <v>1000</v>
      </c>
      <c r="F14" s="2">
        <v>0.01</v>
      </c>
      <c r="G14" s="2">
        <f t="shared" si="1"/>
        <v>10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1" t="s">
        <v>30</v>
      </c>
      <c r="C15" s="2"/>
      <c r="D15" s="2">
        <f>SUM(D3:D14)</f>
        <v>758.58375000000001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/>
      <c r="B16" s="1" t="s">
        <v>31</v>
      </c>
      <c r="C16" s="2"/>
      <c r="D16" s="2"/>
      <c r="E16" s="2">
        <f>SUM(E3:E14)</f>
        <v>4607.2813750000005</v>
      </c>
      <c r="F16" s="2"/>
      <c r="G16" s="2">
        <f>SUM(G3:G14)</f>
        <v>133.81029999999998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2"/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 t="s">
        <v>32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/>
      <c r="I19" s="1" t="s">
        <v>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47</v>
      </c>
      <c r="B20" s="2"/>
      <c r="C20" s="2">
        <v>3.3</v>
      </c>
      <c r="D20" s="2">
        <v>0.85</v>
      </c>
      <c r="E20" s="2">
        <f t="shared" ref="E20:E29" si="2">C20*D20</f>
        <v>2.8049999999999997</v>
      </c>
      <c r="F20" s="2">
        <v>0.6</v>
      </c>
      <c r="G20" s="2">
        <f t="shared" ref="G20:G31" si="3">E20*F20</f>
        <v>1.6829999999999998</v>
      </c>
      <c r="H20" s="2"/>
      <c r="I20" s="3" t="s">
        <v>48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 t="s">
        <v>49</v>
      </c>
      <c r="B21" s="2"/>
      <c r="C21" s="2">
        <v>3.3</v>
      </c>
      <c r="D21" s="2">
        <v>4.5</v>
      </c>
      <c r="E21" s="2">
        <f t="shared" si="2"/>
        <v>14.85</v>
      </c>
      <c r="F21" s="2">
        <f>F22</f>
        <v>0.2</v>
      </c>
      <c r="G21" s="2">
        <f t="shared" si="3"/>
        <v>2.97</v>
      </c>
      <c r="H21" s="2"/>
      <c r="I21" s="2" t="s">
        <v>10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" t="s">
        <v>50</v>
      </c>
      <c r="B22" s="2"/>
      <c r="C22" s="2">
        <v>3.3</v>
      </c>
      <c r="D22" s="2">
        <v>3</v>
      </c>
      <c r="E22" s="2">
        <f t="shared" si="2"/>
        <v>9.8999999999999986</v>
      </c>
      <c r="F22" s="2">
        <f>2/10</f>
        <v>0.2</v>
      </c>
      <c r="G22" s="2">
        <f t="shared" si="3"/>
        <v>1.9799999999999998</v>
      </c>
      <c r="H22" s="2"/>
      <c r="I22" s="3" t="s">
        <v>52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" t="s">
        <v>51</v>
      </c>
      <c r="B23" s="2"/>
      <c r="C23" s="2">
        <v>3.3</v>
      </c>
      <c r="D23" s="2">
        <v>1.25E-3</v>
      </c>
      <c r="E23" s="2">
        <f t="shared" si="2"/>
        <v>4.1250000000000002E-3</v>
      </c>
      <c r="F23" s="2">
        <v>0</v>
      </c>
      <c r="G23" s="2">
        <f t="shared" si="3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1" t="s">
        <v>15</v>
      </c>
      <c r="B24" s="2"/>
      <c r="C24" s="2">
        <v>3.3</v>
      </c>
      <c r="D24" s="3">
        <v>29</v>
      </c>
      <c r="E24" s="2">
        <f t="shared" si="2"/>
        <v>95.699999999999989</v>
      </c>
      <c r="F24" s="3">
        <v>0.1</v>
      </c>
      <c r="G24" s="2">
        <f t="shared" si="3"/>
        <v>9.5699999999999985</v>
      </c>
      <c r="H24" s="2"/>
      <c r="I24" s="3" t="s">
        <v>17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1" t="s">
        <v>18</v>
      </c>
      <c r="B25" s="2"/>
      <c r="C25" s="2">
        <v>3.3</v>
      </c>
      <c r="D25" s="3">
        <v>60</v>
      </c>
      <c r="E25" s="2">
        <f t="shared" si="2"/>
        <v>198</v>
      </c>
      <c r="F25" s="3">
        <v>0.1</v>
      </c>
      <c r="G25" s="2">
        <f t="shared" si="3"/>
        <v>19.8</v>
      </c>
      <c r="H25" s="2"/>
      <c r="I25" s="3" t="s">
        <v>35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1" t="s">
        <v>20</v>
      </c>
      <c r="B26" s="2"/>
      <c r="C26" s="2">
        <v>3.3</v>
      </c>
      <c r="D26" s="3">
        <v>2.5000000000000001E-3</v>
      </c>
      <c r="E26" s="2">
        <f t="shared" si="2"/>
        <v>8.2500000000000004E-3</v>
      </c>
      <c r="F26" s="3">
        <f>1-F24-F25</f>
        <v>0.8</v>
      </c>
      <c r="G26" s="2">
        <f t="shared" si="3"/>
        <v>6.6000000000000008E-3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1" t="s">
        <v>23</v>
      </c>
      <c r="B27" s="2"/>
      <c r="C27" s="2">
        <v>1.8</v>
      </c>
      <c r="D27" s="2">
        <v>0.03</v>
      </c>
      <c r="E27" s="2">
        <f t="shared" si="2"/>
        <v>5.3999999999999999E-2</v>
      </c>
      <c r="F27" s="2">
        <v>0.05</v>
      </c>
      <c r="G27" s="2">
        <f t="shared" si="3"/>
        <v>2.7000000000000001E-3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1" t="s">
        <v>24</v>
      </c>
      <c r="B28" s="2"/>
      <c r="C28" s="2">
        <v>3.3</v>
      </c>
      <c r="D28" s="2">
        <v>1.2</v>
      </c>
      <c r="E28" s="2">
        <f t="shared" si="2"/>
        <v>3.9599999999999995</v>
      </c>
      <c r="F28" s="2">
        <v>0.05</v>
      </c>
      <c r="G28" s="2">
        <f t="shared" si="3"/>
        <v>0.19799999999999998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1" t="s">
        <v>25</v>
      </c>
      <c r="B29" s="2"/>
      <c r="C29" s="2">
        <v>4.2</v>
      </c>
      <c r="D29" s="2">
        <v>220</v>
      </c>
      <c r="E29" s="2">
        <f t="shared" si="2"/>
        <v>924</v>
      </c>
      <c r="F29" s="2">
        <v>0.05</v>
      </c>
      <c r="G29" s="2">
        <f t="shared" si="3"/>
        <v>46.2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1" t="s">
        <v>28</v>
      </c>
      <c r="B30" s="2"/>
      <c r="C30" s="2">
        <v>12</v>
      </c>
      <c r="D30" s="2">
        <v>180</v>
      </c>
      <c r="E30" s="2">
        <f>C30*D30</f>
        <v>2160</v>
      </c>
      <c r="F30" s="2">
        <v>0.01</v>
      </c>
      <c r="G30" s="2">
        <f t="shared" si="3"/>
        <v>21.6</v>
      </c>
      <c r="H30" s="2"/>
      <c r="I30" s="2" t="s">
        <v>56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1" t="s">
        <v>29</v>
      </c>
      <c r="B31" s="2"/>
      <c r="C31" s="2"/>
      <c r="D31" s="2">
        <v>200</v>
      </c>
      <c r="E31" s="2">
        <v>1000</v>
      </c>
      <c r="F31" s="2">
        <v>0.01</v>
      </c>
      <c r="G31" s="2">
        <f t="shared" si="3"/>
        <v>10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1"/>
      <c r="B32" s="1" t="s">
        <v>30</v>
      </c>
      <c r="C32" s="2"/>
      <c r="D32" s="2">
        <f>SUM(D20:D31)</f>
        <v>698.58375000000001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1"/>
      <c r="B33" s="1" t="s">
        <v>31</v>
      </c>
      <c r="C33" s="2"/>
      <c r="D33" s="2"/>
      <c r="E33" s="2">
        <f>SUM(E20:E31)</f>
        <v>4409.2813750000005</v>
      </c>
      <c r="F33" s="2"/>
      <c r="G33" s="2">
        <f>SUM(G20:G31)</f>
        <v>114.0103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4" t="s">
        <v>37</v>
      </c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1"/>
      <c r="B36" s="1"/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/>
      <c r="I36" s="1" t="s">
        <v>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1" t="s">
        <v>47</v>
      </c>
      <c r="B37" s="2"/>
      <c r="C37" s="2">
        <v>3.3</v>
      </c>
      <c r="D37" s="2">
        <v>0.85</v>
      </c>
      <c r="E37" s="2">
        <f t="shared" ref="E37:E46" si="4">C37*D37</f>
        <v>2.8049999999999997</v>
      </c>
      <c r="F37" s="2">
        <v>0.6</v>
      </c>
      <c r="G37" s="2">
        <f t="shared" ref="G37:G48" si="5">E37*F37</f>
        <v>1.6829999999999998</v>
      </c>
      <c r="H37" s="2"/>
      <c r="I37" s="3" t="s">
        <v>48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1" t="s">
        <v>49</v>
      </c>
      <c r="B38" s="2"/>
      <c r="C38" s="2">
        <v>3.3</v>
      </c>
      <c r="D38" s="2">
        <v>4.5</v>
      </c>
      <c r="E38" s="2">
        <f t="shared" si="4"/>
        <v>14.85</v>
      </c>
      <c r="F38" s="2">
        <f>F39</f>
        <v>0.2</v>
      </c>
      <c r="G38" s="2">
        <f t="shared" si="5"/>
        <v>2.97</v>
      </c>
      <c r="H38" s="2"/>
      <c r="I38" s="2" t="s">
        <v>10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1" t="s">
        <v>50</v>
      </c>
      <c r="B39" s="2"/>
      <c r="C39" s="2">
        <v>3.3</v>
      </c>
      <c r="D39" s="3">
        <v>4</v>
      </c>
      <c r="E39" s="2">
        <f t="shared" si="4"/>
        <v>13.2</v>
      </c>
      <c r="F39" s="2">
        <f>2/10</f>
        <v>0.2</v>
      </c>
      <c r="G39" s="2">
        <f t="shared" si="5"/>
        <v>2.64</v>
      </c>
      <c r="H39" s="2"/>
      <c r="I39" s="3" t="s">
        <v>53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1" t="s">
        <v>51</v>
      </c>
      <c r="B40" s="2"/>
      <c r="C40" s="2">
        <v>3.3</v>
      </c>
      <c r="D40" s="2">
        <v>1.25E-3</v>
      </c>
      <c r="E40" s="2">
        <f t="shared" si="4"/>
        <v>4.1250000000000002E-3</v>
      </c>
      <c r="F40" s="2">
        <v>0</v>
      </c>
      <c r="G40" s="2">
        <f t="shared" si="5"/>
        <v>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1" t="s">
        <v>15</v>
      </c>
      <c r="B41" s="2"/>
      <c r="C41" s="2">
        <v>3.3</v>
      </c>
      <c r="D41" s="3">
        <v>29</v>
      </c>
      <c r="E41" s="2">
        <f t="shared" si="4"/>
        <v>95.699999999999989</v>
      </c>
      <c r="F41" s="3">
        <v>0.1</v>
      </c>
      <c r="G41" s="2">
        <f t="shared" si="5"/>
        <v>9.5699999999999985</v>
      </c>
      <c r="H41" s="2"/>
      <c r="I41" s="3" t="s">
        <v>17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1" t="s">
        <v>18</v>
      </c>
      <c r="B42" s="2"/>
      <c r="C42" s="2">
        <v>3.3</v>
      </c>
      <c r="D42" s="3">
        <v>215</v>
      </c>
      <c r="E42" s="2">
        <f t="shared" si="4"/>
        <v>709.5</v>
      </c>
      <c r="F42" s="3">
        <v>0.1</v>
      </c>
      <c r="G42" s="2">
        <f t="shared" si="5"/>
        <v>70.95</v>
      </c>
      <c r="H42" s="2"/>
      <c r="I42" s="3" t="s">
        <v>40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1" t="s">
        <v>20</v>
      </c>
      <c r="B43" s="2"/>
      <c r="C43" s="2">
        <v>3.3</v>
      </c>
      <c r="D43" s="3">
        <v>2.5000000000000001E-3</v>
      </c>
      <c r="E43" s="2">
        <f t="shared" si="4"/>
        <v>8.2500000000000004E-3</v>
      </c>
      <c r="F43" s="3">
        <f>1-F41-F42</f>
        <v>0.8</v>
      </c>
      <c r="G43" s="2">
        <f t="shared" si="5"/>
        <v>6.6000000000000008E-3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1" t="s">
        <v>23</v>
      </c>
      <c r="B44" s="2"/>
      <c r="C44" s="2">
        <v>1.8</v>
      </c>
      <c r="D44" s="2">
        <v>0.03</v>
      </c>
      <c r="E44" s="2">
        <f t="shared" si="4"/>
        <v>5.3999999999999999E-2</v>
      </c>
      <c r="F44" s="2">
        <v>0.05</v>
      </c>
      <c r="G44" s="2">
        <f t="shared" si="5"/>
        <v>2.7000000000000001E-3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1" t="s">
        <v>24</v>
      </c>
      <c r="B45" s="2"/>
      <c r="C45" s="2">
        <v>3.3</v>
      </c>
      <c r="D45" s="2">
        <v>1.2</v>
      </c>
      <c r="E45" s="2">
        <f t="shared" si="4"/>
        <v>3.9599999999999995</v>
      </c>
      <c r="F45" s="2">
        <v>0.05</v>
      </c>
      <c r="G45" s="2">
        <f t="shared" si="5"/>
        <v>0.19799999999999998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1" t="s">
        <v>25</v>
      </c>
      <c r="B46" s="2"/>
      <c r="C46" s="2">
        <v>4.2</v>
      </c>
      <c r="D46" s="2">
        <v>220</v>
      </c>
      <c r="E46" s="2">
        <f t="shared" si="4"/>
        <v>924</v>
      </c>
      <c r="F46" s="2">
        <v>0.05</v>
      </c>
      <c r="G46" s="2">
        <f t="shared" si="5"/>
        <v>46.2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1" t="s">
        <v>28</v>
      </c>
      <c r="B47" s="2"/>
      <c r="C47" s="2">
        <v>12</v>
      </c>
      <c r="D47" s="2">
        <v>180</v>
      </c>
      <c r="E47" s="2">
        <f>C47*D47</f>
        <v>2160</v>
      </c>
      <c r="F47" s="2">
        <v>0.01</v>
      </c>
      <c r="G47" s="2">
        <f t="shared" si="5"/>
        <v>21.6</v>
      </c>
      <c r="H47" s="2"/>
      <c r="I47" s="2" t="s">
        <v>56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1" t="s">
        <v>29</v>
      </c>
      <c r="B48" s="2"/>
      <c r="C48" s="2"/>
      <c r="D48" s="2">
        <v>200</v>
      </c>
      <c r="E48" s="2">
        <v>1000</v>
      </c>
      <c r="F48" s="2">
        <v>0.01</v>
      </c>
      <c r="G48" s="2">
        <f t="shared" si="5"/>
        <v>10</v>
      </c>
      <c r="H48" s="2"/>
      <c r="I48" s="2" t="s">
        <v>55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1"/>
      <c r="B49" s="1" t="s">
        <v>30</v>
      </c>
      <c r="C49" s="2"/>
      <c r="D49" s="2">
        <f>SUM(D37:D48)</f>
        <v>854.58375000000001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1"/>
      <c r="B50" s="1" t="s">
        <v>31</v>
      </c>
      <c r="C50" s="2"/>
      <c r="D50" s="2"/>
      <c r="E50" s="2">
        <f>SUM(E37:E48)</f>
        <v>4924.0813749999998</v>
      </c>
      <c r="F50" s="2"/>
      <c r="G50" s="2">
        <f>SUM(G37:G48)</f>
        <v>165.8203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4" t="s">
        <v>43</v>
      </c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1"/>
      <c r="B53" s="1"/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/>
      <c r="I53" s="1" t="s">
        <v>6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1" t="s">
        <v>47</v>
      </c>
      <c r="B54" s="2"/>
      <c r="C54" s="2">
        <v>3.3</v>
      </c>
      <c r="D54" s="2">
        <v>0.85</v>
      </c>
      <c r="E54" s="2">
        <f t="shared" ref="E54:E63" si="6">C54*D54</f>
        <v>2.8049999999999997</v>
      </c>
      <c r="F54" s="3">
        <v>0</v>
      </c>
      <c r="G54" s="2">
        <f t="shared" ref="G54:G65" si="7">E54*F54</f>
        <v>0</v>
      </c>
      <c r="H54" s="2"/>
      <c r="I54" s="3" t="s">
        <v>48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1" t="s">
        <v>49</v>
      </c>
      <c r="B55" s="2"/>
      <c r="C55" s="2">
        <v>3.3</v>
      </c>
      <c r="D55" s="2">
        <v>4.5</v>
      </c>
      <c r="E55" s="2">
        <f t="shared" si="6"/>
        <v>14.85</v>
      </c>
      <c r="F55" s="3">
        <v>1</v>
      </c>
      <c r="G55" s="2">
        <f t="shared" si="7"/>
        <v>14.85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1" t="s">
        <v>50</v>
      </c>
      <c r="B56" s="2"/>
      <c r="C56" s="2">
        <v>3.3</v>
      </c>
      <c r="D56" s="3">
        <v>4</v>
      </c>
      <c r="E56" s="2">
        <f t="shared" si="6"/>
        <v>13.2</v>
      </c>
      <c r="F56" s="3">
        <v>0</v>
      </c>
      <c r="G56" s="2">
        <f t="shared" si="7"/>
        <v>0</v>
      </c>
      <c r="H56" s="2"/>
      <c r="I56" s="3" t="s">
        <v>54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1" t="s">
        <v>51</v>
      </c>
      <c r="B57" s="2"/>
      <c r="C57" s="2">
        <v>3.3</v>
      </c>
      <c r="D57" s="2">
        <v>1.25E-3</v>
      </c>
      <c r="E57" s="2">
        <f t="shared" si="6"/>
        <v>4.1250000000000002E-3</v>
      </c>
      <c r="F57" s="2">
        <v>0</v>
      </c>
      <c r="G57" s="2">
        <f t="shared" si="7"/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1" t="s">
        <v>15</v>
      </c>
      <c r="B58" s="2"/>
      <c r="C58" s="2">
        <v>3.3</v>
      </c>
      <c r="D58" s="3">
        <v>35</v>
      </c>
      <c r="E58" s="2">
        <f t="shared" si="6"/>
        <v>115.5</v>
      </c>
      <c r="F58" s="3">
        <v>0</v>
      </c>
      <c r="G58" s="2">
        <f t="shared" si="7"/>
        <v>0</v>
      </c>
      <c r="H58" s="2"/>
      <c r="I58" s="3" t="s">
        <v>44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1" t="s">
        <v>18</v>
      </c>
      <c r="B59" s="2"/>
      <c r="C59" s="2">
        <v>3.3</v>
      </c>
      <c r="D59" s="3">
        <v>290</v>
      </c>
      <c r="E59" s="2">
        <f t="shared" si="6"/>
        <v>957</v>
      </c>
      <c r="F59" s="3">
        <v>1</v>
      </c>
      <c r="G59" s="2">
        <f t="shared" si="7"/>
        <v>957</v>
      </c>
      <c r="H59" s="2"/>
      <c r="I59" s="3" t="s">
        <v>45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1" t="s">
        <v>20</v>
      </c>
      <c r="B60" s="2"/>
      <c r="C60" s="2">
        <v>3.3</v>
      </c>
      <c r="D60" s="3">
        <v>2.5000000000000001E-3</v>
      </c>
      <c r="E60" s="2">
        <f t="shared" si="6"/>
        <v>8.2500000000000004E-3</v>
      </c>
      <c r="F60" s="2">
        <f>1-F58-F59</f>
        <v>0</v>
      </c>
      <c r="G60" s="2">
        <f t="shared" si="7"/>
        <v>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1" t="s">
        <v>23</v>
      </c>
      <c r="B61" s="2"/>
      <c r="C61" s="2">
        <v>1.98</v>
      </c>
      <c r="D61" s="2">
        <v>0.03</v>
      </c>
      <c r="E61" s="2">
        <f t="shared" si="6"/>
        <v>5.9399999999999994E-2</v>
      </c>
      <c r="F61" s="2">
        <v>1</v>
      </c>
      <c r="G61" s="2">
        <f t="shared" si="7"/>
        <v>5.9399999999999994E-2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1" t="s">
        <v>24</v>
      </c>
      <c r="B62" s="2"/>
      <c r="C62" s="2">
        <v>4.5</v>
      </c>
      <c r="D62" s="2">
        <v>1.2</v>
      </c>
      <c r="E62" s="2">
        <f t="shared" si="6"/>
        <v>5.3999999999999995</v>
      </c>
      <c r="F62" s="2">
        <v>1</v>
      </c>
      <c r="G62" s="2">
        <f t="shared" si="7"/>
        <v>5.3999999999999995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1" t="s">
        <v>25</v>
      </c>
      <c r="B63" s="2"/>
      <c r="C63" s="2">
        <v>4.5</v>
      </c>
      <c r="D63" s="2">
        <v>220</v>
      </c>
      <c r="E63" s="2">
        <f t="shared" si="6"/>
        <v>990</v>
      </c>
      <c r="F63" s="2">
        <v>1</v>
      </c>
      <c r="G63" s="2">
        <f t="shared" si="7"/>
        <v>990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1" t="s">
        <v>28</v>
      </c>
      <c r="B64" s="2"/>
      <c r="C64" s="2">
        <v>12</v>
      </c>
      <c r="D64" s="2">
        <v>180</v>
      </c>
      <c r="E64" s="2">
        <f>C64*D64</f>
        <v>2160</v>
      </c>
      <c r="F64" s="2">
        <v>1</v>
      </c>
      <c r="G64" s="2">
        <f t="shared" si="7"/>
        <v>2160</v>
      </c>
      <c r="H64" s="2"/>
      <c r="I64" s="2" t="s">
        <v>56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1" t="s">
        <v>29</v>
      </c>
      <c r="B65" s="2"/>
      <c r="C65" s="2"/>
      <c r="D65" s="2">
        <v>200</v>
      </c>
      <c r="E65" s="2">
        <v>1000</v>
      </c>
      <c r="F65" s="2">
        <v>1</v>
      </c>
      <c r="G65" s="2">
        <f t="shared" si="7"/>
        <v>1000</v>
      </c>
      <c r="H65" s="2"/>
      <c r="I65" s="2" t="s">
        <v>55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1"/>
      <c r="B66" s="1" t="s">
        <v>30</v>
      </c>
      <c r="C66" s="2"/>
      <c r="D66" s="2">
        <f>SUM(D54:D65)</f>
        <v>935.58375000000001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1"/>
      <c r="B67" s="1" t="s">
        <v>31</v>
      </c>
      <c r="C67" s="2"/>
      <c r="D67" s="2"/>
      <c r="E67" s="2">
        <f>SUM(E54:E65)</f>
        <v>5258.8267750000005</v>
      </c>
      <c r="F67" s="2"/>
      <c r="G67" s="2">
        <f>SUM(G54:G65)</f>
        <v>5127.3094000000001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Kinetis-Atmel</vt:lpstr>
      <vt:lpstr>Kinetis-XBee</vt:lpstr>
      <vt:lpstr>Atmel-Atmel</vt:lpstr>
      <vt:lpstr>Atmel-XBee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Zheng</cp:lastModifiedBy>
  <dcterms:modified xsi:type="dcterms:W3CDTF">2017-03-08T21:32:04Z</dcterms:modified>
</cp:coreProperties>
</file>