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 Zheng\Dropbox\HA-HA\spe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4" i="1"/>
  <c r="C25" i="1"/>
  <c r="C26" i="1"/>
  <c r="C27" i="1"/>
  <c r="C28" i="1"/>
  <c r="C29" i="1"/>
  <c r="E28" i="1"/>
  <c r="B4" i="1"/>
  <c r="D19" i="1" l="1"/>
  <c r="D18" i="1"/>
  <c r="D17" i="1"/>
  <c r="D16" i="1"/>
  <c r="D15" i="1"/>
  <c r="B8" i="1"/>
  <c r="B9" i="1" s="1"/>
  <c r="D14" i="1"/>
  <c r="D13" i="1"/>
  <c r="E18" i="1" l="1"/>
  <c r="D9" i="1"/>
  <c r="C9" i="1"/>
  <c r="C23" i="1"/>
</calcChain>
</file>

<file path=xl/sharedStrings.xml><?xml version="1.0" encoding="utf-8"?>
<sst xmlns="http://schemas.openxmlformats.org/spreadsheetml/2006/main" count="38" uniqueCount="28">
  <si>
    <t>Manufacturer</t>
  </si>
  <si>
    <t>Bay Area Circuits</t>
  </si>
  <si>
    <t>Dielectric Material</t>
  </si>
  <si>
    <t>FR-4</t>
  </si>
  <si>
    <t>Dielectric Constant</t>
  </si>
  <si>
    <t>+/-0.02</t>
  </si>
  <si>
    <t>Dielectric Height (mils)</t>
  </si>
  <si>
    <t>Frequency (GHz)</t>
  </si>
  <si>
    <t>Effective Wavelength (mm)</t>
  </si>
  <si>
    <t>Effective Wavelength (mils)</t>
  </si>
  <si>
    <t>Trace Height (mils)</t>
  </si>
  <si>
    <t>+/-0.2</t>
  </si>
  <si>
    <t>Reference</t>
  </si>
  <si>
    <t>Note: Dielectric information and ground/sides dimensions not given.</t>
  </si>
  <si>
    <t>(mm)</t>
  </si>
  <si>
    <t>(mils)</t>
  </si>
  <si>
    <t>H1</t>
  </si>
  <si>
    <t>W2</t>
  </si>
  <si>
    <t>H2</t>
  </si>
  <si>
    <t>L1</t>
  </si>
  <si>
    <t>L2</t>
  </si>
  <si>
    <t>W1</t>
  </si>
  <si>
    <t>Actual Design</t>
  </si>
  <si>
    <t>Sides</t>
  </si>
  <si>
    <t>of effective wavelength</t>
  </si>
  <si>
    <t>Dielectric Constant (Effective)</t>
  </si>
  <si>
    <t>W3</t>
  </si>
  <si>
    <t>NXP-AN2731.pdf (9.1 - Inverted-F Antenna)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</si>
</sst>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22</xdr:col>
      <xdr:colOff>351314</xdr:colOff>
      <xdr:row>26</xdr:row>
      <xdr:rowOff>161571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80A188-002F-4B74-9A64-C0CECA5A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286000"/>
          <a:ext cx="8885714" cy="2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appnotes\radio\NXP-AN273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31" sqref="A31"/>
    </sheetView>
  </sheetViews>
  <sheetFormatPr defaultRowHeight="15" x14ac:dyDescent="0.25"/>
  <cols>
    <col min="1" max="1" width="28" style="1" bestFit="1" customWidth="1"/>
    <col min="2" max="16384" width="9.140625" style="2"/>
  </cols>
  <sheetData>
    <row r="1" spans="1:7" x14ac:dyDescent="0.25">
      <c r="A1" s="1" t="s">
        <v>0</v>
      </c>
      <c r="B1" s="2" t="s">
        <v>1</v>
      </c>
    </row>
    <row r="2" spans="1:7" x14ac:dyDescent="0.25">
      <c r="A2" s="1" t="s">
        <v>2</v>
      </c>
      <c r="B2" s="2" t="s">
        <v>3</v>
      </c>
    </row>
    <row r="3" spans="1:7" x14ac:dyDescent="0.25">
      <c r="A3" s="1" t="s">
        <v>4</v>
      </c>
      <c r="B3" s="2">
        <v>4.58</v>
      </c>
      <c r="C3" s="3" t="s">
        <v>5</v>
      </c>
    </row>
    <row r="4" spans="1:7" x14ac:dyDescent="0.25">
      <c r="A4" s="1" t="s">
        <v>25</v>
      </c>
      <c r="B4" s="2">
        <f>(B3+1)/2+(B3-1)/2*((SQRT(1+12*B6/D18))^-1)</f>
        <v>4.1509185647087747</v>
      </c>
    </row>
    <row r="5" spans="1:7" x14ac:dyDescent="0.25">
      <c r="A5" s="1" t="s">
        <v>10</v>
      </c>
      <c r="B5" s="2">
        <v>1.9</v>
      </c>
      <c r="C5" s="3" t="s">
        <v>11</v>
      </c>
    </row>
    <row r="6" spans="1:7" x14ac:dyDescent="0.25">
      <c r="A6" s="1" t="s">
        <v>6</v>
      </c>
      <c r="B6" s="2">
        <v>57</v>
      </c>
    </row>
    <row r="7" spans="1:7" x14ac:dyDescent="0.25">
      <c r="A7" s="1" t="s">
        <v>7</v>
      </c>
      <c r="B7" s="2">
        <v>2.4500000000000002</v>
      </c>
    </row>
    <row r="8" spans="1:7" x14ac:dyDescent="0.25">
      <c r="A8" s="1" t="s">
        <v>8</v>
      </c>
      <c r="B8" s="2">
        <f>300000000/(B7*10^6)/SQRT(B4)</f>
        <v>60.10118898426861</v>
      </c>
    </row>
    <row r="9" spans="1:7" x14ac:dyDescent="0.25">
      <c r="A9" s="1" t="s">
        <v>9</v>
      </c>
      <c r="B9" s="2">
        <f>B8*0.0393701*1000</f>
        <v>2366.1898204295535</v>
      </c>
      <c r="C9" s="2">
        <f>B9/2</f>
        <v>1183.0949102147767</v>
      </c>
      <c r="D9" s="2">
        <f>B9/4</f>
        <v>591.54745510738837</v>
      </c>
    </row>
    <row r="11" spans="1:7" x14ac:dyDescent="0.25">
      <c r="A11" s="1" t="s">
        <v>12</v>
      </c>
      <c r="B11" s="4" t="s">
        <v>27</v>
      </c>
      <c r="G11" s="1" t="s">
        <v>13</v>
      </c>
    </row>
    <row r="12" spans="1:7" x14ac:dyDescent="0.25">
      <c r="C12" s="1" t="s">
        <v>14</v>
      </c>
      <c r="D12" s="1" t="s">
        <v>15</v>
      </c>
    </row>
    <row r="13" spans="1:7" x14ac:dyDescent="0.25">
      <c r="B13" s="1" t="s">
        <v>16</v>
      </c>
      <c r="C13" s="2">
        <v>10</v>
      </c>
      <c r="D13" s="2">
        <f>C13*0.0393701*1000</f>
        <v>393.70099999999996</v>
      </c>
    </row>
    <row r="14" spans="1:7" x14ac:dyDescent="0.25">
      <c r="B14" s="1" t="s">
        <v>18</v>
      </c>
      <c r="C14" s="2">
        <v>7.8</v>
      </c>
      <c r="D14" s="2">
        <f t="shared" ref="D14:D22" si="0">C14*0.0393701*1000</f>
        <v>307.08677999999998</v>
      </c>
    </row>
    <row r="15" spans="1:7" x14ac:dyDescent="0.25">
      <c r="B15" s="1" t="s">
        <v>21</v>
      </c>
      <c r="C15" s="2">
        <v>2.5</v>
      </c>
      <c r="D15" s="2">
        <f t="shared" si="0"/>
        <v>98.425249999999991</v>
      </c>
    </row>
    <row r="16" spans="1:7" x14ac:dyDescent="0.25">
      <c r="B16" s="1" t="s">
        <v>17</v>
      </c>
      <c r="C16" s="2">
        <v>0.85</v>
      </c>
      <c r="D16" s="2">
        <f t="shared" si="0"/>
        <v>33.464585</v>
      </c>
    </row>
    <row r="17" spans="1:6" x14ac:dyDescent="0.25">
      <c r="B17" s="1" t="s">
        <v>26</v>
      </c>
      <c r="C17" s="2">
        <v>3</v>
      </c>
      <c r="D17" s="2">
        <f t="shared" si="0"/>
        <v>118.1103</v>
      </c>
    </row>
    <row r="18" spans="1:6" x14ac:dyDescent="0.25">
      <c r="B18" s="1" t="s">
        <v>19</v>
      </c>
      <c r="C18" s="2">
        <v>23.8</v>
      </c>
      <c r="D18" s="2">
        <f t="shared" si="0"/>
        <v>937.00837999999999</v>
      </c>
      <c r="E18" s="1">
        <f>D18/B9</f>
        <v>0.39599882135825321</v>
      </c>
      <c r="F18" s="1" t="s">
        <v>24</v>
      </c>
    </row>
    <row r="19" spans="1:6" x14ac:dyDescent="0.25">
      <c r="B19" s="1" t="s">
        <v>20</v>
      </c>
      <c r="C19" s="2">
        <v>4.05</v>
      </c>
      <c r="D19" s="2">
        <f t="shared" si="0"/>
        <v>159.44890499999997</v>
      </c>
    </row>
    <row r="21" spans="1:6" x14ac:dyDescent="0.25">
      <c r="A21" s="1" t="s">
        <v>22</v>
      </c>
    </row>
    <row r="22" spans="1:6" x14ac:dyDescent="0.25">
      <c r="C22" s="1" t="s">
        <v>14</v>
      </c>
      <c r="D22" s="1" t="s">
        <v>15</v>
      </c>
    </row>
    <row r="23" spans="1:6" x14ac:dyDescent="0.25">
      <c r="B23" s="1" t="s">
        <v>16</v>
      </c>
      <c r="C23" s="2">
        <f>D23/0.0393701/1000</f>
        <v>10.007594595898919</v>
      </c>
      <c r="D23" s="2">
        <v>394</v>
      </c>
    </row>
    <row r="24" spans="1:6" x14ac:dyDescent="0.25">
      <c r="B24" s="1" t="s">
        <v>18</v>
      </c>
      <c r="C24" s="2">
        <f t="shared" ref="C24:C30" si="1">D24/0.0393701/1000</f>
        <v>7.7977957891902738</v>
      </c>
      <c r="D24" s="2">
        <v>307</v>
      </c>
    </row>
    <row r="25" spans="1:6" x14ac:dyDescent="0.25">
      <c r="B25" s="1" t="s">
        <v>21</v>
      </c>
      <c r="C25" s="2">
        <f t="shared" si="1"/>
        <v>2.4891986558327259</v>
      </c>
      <c r="D25" s="2">
        <v>98</v>
      </c>
    </row>
    <row r="26" spans="1:6" x14ac:dyDescent="0.25">
      <c r="B26" s="1" t="s">
        <v>17</v>
      </c>
      <c r="C26" s="2">
        <f t="shared" si="1"/>
        <v>0.83819954737224445</v>
      </c>
      <c r="D26" s="2">
        <v>33</v>
      </c>
    </row>
    <row r="27" spans="1:6" x14ac:dyDescent="0.25">
      <c r="B27" s="1" t="s">
        <v>26</v>
      </c>
      <c r="C27" s="2">
        <f t="shared" si="1"/>
        <v>2.9971983815128742</v>
      </c>
      <c r="D27" s="2">
        <v>118</v>
      </c>
    </row>
    <row r="28" spans="1:6" x14ac:dyDescent="0.25">
      <c r="B28" s="1" t="s">
        <v>19</v>
      </c>
      <c r="C28" s="2">
        <f t="shared" si="1"/>
        <v>23.799787148114941</v>
      </c>
      <c r="D28" s="2">
        <v>937</v>
      </c>
      <c r="E28" s="1">
        <f>D28/B9</f>
        <v>0.39599527979961424</v>
      </c>
      <c r="F28" s="1" t="s">
        <v>24</v>
      </c>
    </row>
    <row r="29" spans="1:6" x14ac:dyDescent="0.25">
      <c r="B29" s="1" t="s">
        <v>20</v>
      </c>
      <c r="C29" s="2">
        <f t="shared" si="1"/>
        <v>4.0385978191571779</v>
      </c>
      <c r="D29" s="2">
        <v>159</v>
      </c>
    </row>
    <row r="30" spans="1:6" x14ac:dyDescent="0.25">
      <c r="B30" s="1" t="s">
        <v>23</v>
      </c>
      <c r="C30" s="2">
        <f t="shared" si="1"/>
        <v>7.6199958852022229</v>
      </c>
      <c r="D30" s="2">
        <v>300</v>
      </c>
    </row>
  </sheetData>
  <hyperlinks>
    <hyperlink ref="B11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2017-02-20T03:01:38Z</dcterms:created>
  <dcterms:modified xsi:type="dcterms:W3CDTF">2017-02-21T07:38:54Z</dcterms:modified>
</cp:coreProperties>
</file>