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F35" i="1" l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B4" i="1" s="1"/>
  <c r="B8" i="1" s="1"/>
  <c r="B9" i="1" s="1"/>
  <c r="H14" i="1" s="1"/>
  <c r="D14" i="1"/>
  <c r="G13" i="1"/>
  <c r="D13" i="1"/>
  <c r="H27" i="1" l="1"/>
</calcChain>
</file>

<file path=xl/sharedStrings.xml><?xml version="1.0" encoding="utf-8"?>
<sst xmlns="http://schemas.openxmlformats.org/spreadsheetml/2006/main" count="66" uniqueCount="40">
  <si>
    <t>Manufacturer</t>
  </si>
  <si>
    <t>Bay Area Circuits</t>
  </si>
  <si>
    <t>Dielectric Material</t>
  </si>
  <si>
    <t>FR-4</t>
  </si>
  <si>
    <t>Dielectric Constant</t>
  </si>
  <si>
    <t>+/-0.02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</si>
  <si>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</si>
  <si>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</si>
  <si>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</si>
  <si>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</si>
  <si>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</si>
  <si>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</si>
  <si>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Reference</t>
  </si>
  <si>
    <t>TI-swru120b.pdf (DN007)</t>
  </si>
  <si>
    <t>Note: Dielectric information and ground/sides dimensions not given.</t>
  </si>
  <si>
    <t>(mm)</t>
  </si>
  <si>
    <t>(mils)</t>
  </si>
  <si>
    <t>H1</t>
  </si>
  <si>
    <t>W2</t>
  </si>
  <si>
    <t>H2</t>
  </si>
  <si>
    <t>L1</t>
  </si>
  <si>
    <t>H3</t>
  </si>
  <si>
    <t>L2</t>
  </si>
  <si>
    <t>H4</t>
  </si>
  <si>
    <t>L3</t>
  </si>
  <si>
    <t>H5</t>
  </si>
  <si>
    <t>L4</t>
  </si>
  <si>
    <t>H6</t>
  </si>
  <si>
    <t>L5</t>
  </si>
  <si>
    <t>H7</t>
  </si>
  <si>
    <t>L6</t>
  </si>
  <si>
    <t>H8</t>
  </si>
  <si>
    <t>L7</t>
  </si>
  <si>
    <t>H9</t>
  </si>
  <si>
    <t>L8</t>
  </si>
  <si>
    <t>W1</t>
  </si>
  <si>
    <t>Actual Design</t>
  </si>
  <si>
    <t>Sides</t>
  </si>
  <si>
    <t>of effective wavelength</t>
  </si>
  <si>
    <t>Dielectric Constant (Effective)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</si>
</sst>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24</xdr:col>
      <xdr:colOff>553633</xdr:colOff>
      <xdr:row>31</xdr:row>
      <xdr:rowOff>10032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373599-1F67-4A85-9778-5D1AD787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286000"/>
          <a:ext cx="8478433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ppnotes\radio\TI-swru120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36" sqref="A36"/>
    </sheetView>
  </sheetViews>
  <sheetFormatPr defaultRowHeight="15" x14ac:dyDescent="0.25"/>
  <cols>
    <col min="1" max="1" width="28" bestFit="1" customWidth="1"/>
  </cols>
  <sheetData>
    <row r="1" spans="1:13" x14ac:dyDescent="0.25">
      <c r="A1" s="1" t="s">
        <v>0</v>
      </c>
      <c r="B1" s="2" t="s">
        <v>1</v>
      </c>
      <c r="C1" s="2"/>
      <c r="D1" s="2"/>
      <c r="E1" s="2"/>
      <c r="F1" s="2"/>
      <c r="G1" s="2"/>
    </row>
    <row r="2" spans="1:13" x14ac:dyDescent="0.25">
      <c r="A2" s="1" t="s">
        <v>2</v>
      </c>
      <c r="B2" s="2" t="s">
        <v>3</v>
      </c>
      <c r="C2" s="2"/>
      <c r="D2" s="2"/>
      <c r="E2" s="2"/>
      <c r="F2" s="2"/>
      <c r="G2" s="2"/>
    </row>
    <row r="3" spans="1:13" x14ac:dyDescent="0.25">
      <c r="A3" s="1" t="s">
        <v>4</v>
      </c>
      <c r="B3" s="2">
        <v>4.58</v>
      </c>
      <c r="C3" s="3" t="s">
        <v>5</v>
      </c>
      <c r="D3" s="2"/>
      <c r="E3" s="2"/>
      <c r="F3" s="2"/>
      <c r="G3" s="2"/>
    </row>
    <row r="4" spans="1:13" x14ac:dyDescent="0.25">
      <c r="A4" s="1" t="s">
        <v>39</v>
      </c>
      <c r="B4" s="2">
        <f>(B3+1)/2+(B3-1)/2*((SQRT(1+12*B6/G14))^-1)</f>
        <v>4.171349466283643</v>
      </c>
      <c r="C4" s="2"/>
      <c r="D4" s="2"/>
      <c r="E4" s="2"/>
      <c r="F4" s="2"/>
      <c r="G4" s="2"/>
    </row>
    <row r="5" spans="1:13" x14ac:dyDescent="0.25">
      <c r="A5" s="1" t="s">
        <v>10</v>
      </c>
      <c r="B5" s="2">
        <v>1.9</v>
      </c>
      <c r="C5" s="3" t="s">
        <v>11</v>
      </c>
      <c r="D5" s="2"/>
      <c r="E5" s="2"/>
      <c r="F5" s="2"/>
      <c r="G5" s="2"/>
    </row>
    <row r="6" spans="1:13" x14ac:dyDescent="0.25">
      <c r="A6" s="1" t="s">
        <v>6</v>
      </c>
      <c r="B6" s="2">
        <v>57</v>
      </c>
      <c r="C6" s="2"/>
      <c r="D6" s="2"/>
      <c r="E6" s="2"/>
      <c r="F6" s="2"/>
      <c r="G6" s="2"/>
    </row>
    <row r="7" spans="1:13" x14ac:dyDescent="0.25">
      <c r="A7" s="1" t="s">
        <v>7</v>
      </c>
      <c r="B7" s="2">
        <v>2.4500000000000002</v>
      </c>
      <c r="C7" s="2"/>
      <c r="D7" s="2"/>
      <c r="E7" s="2"/>
      <c r="F7" s="2"/>
      <c r="G7" s="2"/>
    </row>
    <row r="8" spans="1:13" x14ac:dyDescent="0.25">
      <c r="A8" s="1" t="s">
        <v>8</v>
      </c>
      <c r="B8" s="2">
        <f>300000000/(B7*10^6)/SQRT(B4)</f>
        <v>59.95382315663479</v>
      </c>
      <c r="C8" s="2"/>
      <c r="D8" s="2"/>
      <c r="E8" s="2"/>
      <c r="F8" s="2"/>
      <c r="G8" s="2"/>
    </row>
    <row r="9" spans="1:13" x14ac:dyDescent="0.25">
      <c r="A9" s="1" t="s">
        <v>9</v>
      </c>
      <c r="B9" s="2">
        <f>B8*0.0393701*1000</f>
        <v>2360.3880130590273</v>
      </c>
      <c r="C9" s="2">
        <f>B9/2</f>
        <v>1180.1940065295137</v>
      </c>
      <c r="D9" s="2">
        <f>B9/4</f>
        <v>590.09700326475684</v>
      </c>
      <c r="E9" s="2"/>
      <c r="G9" s="2"/>
    </row>
    <row r="10" spans="1:13" x14ac:dyDescent="0.25">
      <c r="D10" s="2"/>
      <c r="E10" s="2"/>
      <c r="F10" s="2"/>
      <c r="G10" s="2"/>
    </row>
    <row r="11" spans="1:13" x14ac:dyDescent="0.25">
      <c r="A11" s="1" t="s">
        <v>12</v>
      </c>
      <c r="B11" s="4" t="s">
        <v>13</v>
      </c>
      <c r="C11" s="1"/>
      <c r="D11" s="1"/>
      <c r="E11" s="1"/>
      <c r="F11" s="1"/>
      <c r="G11" s="1"/>
      <c r="I11" s="1" t="s">
        <v>14</v>
      </c>
      <c r="K11" s="1"/>
      <c r="L11" s="1"/>
      <c r="M11" s="1"/>
    </row>
    <row r="12" spans="1:13" x14ac:dyDescent="0.25">
      <c r="A12" s="1"/>
      <c r="B12" s="1"/>
      <c r="C12" s="1" t="s">
        <v>15</v>
      </c>
      <c r="D12" s="1" t="s">
        <v>16</v>
      </c>
      <c r="E12" s="1"/>
      <c r="F12" s="1" t="s">
        <v>15</v>
      </c>
      <c r="G12" s="1" t="s">
        <v>16</v>
      </c>
      <c r="I12" s="1"/>
      <c r="J12" s="1"/>
      <c r="K12" s="1"/>
      <c r="L12" s="1"/>
      <c r="M12" s="1"/>
    </row>
    <row r="13" spans="1:13" x14ac:dyDescent="0.25">
      <c r="A13" s="1"/>
      <c r="B13" s="1" t="s">
        <v>17</v>
      </c>
      <c r="C13" s="2">
        <v>5.7</v>
      </c>
      <c r="D13" s="2">
        <f>C13*0.0393701*1000</f>
        <v>224.40957</v>
      </c>
      <c r="E13" s="1" t="s">
        <v>18</v>
      </c>
      <c r="F13" s="2">
        <v>0.46</v>
      </c>
      <c r="G13" s="2">
        <f>F13*0.0393701*1000</f>
        <v>18.110246</v>
      </c>
      <c r="I13" s="2"/>
      <c r="J13" s="2"/>
      <c r="K13" s="2"/>
      <c r="L13" s="2"/>
      <c r="M13" s="2"/>
    </row>
    <row r="14" spans="1:13" x14ac:dyDescent="0.25">
      <c r="A14" s="1"/>
      <c r="B14" s="1" t="s">
        <v>19</v>
      </c>
      <c r="C14" s="2">
        <v>0.74</v>
      </c>
      <c r="D14" s="2">
        <f t="shared" ref="D14:D22" si="0">C14*0.0393701*1000</f>
        <v>29.133873999999999</v>
      </c>
      <c r="E14" s="1" t="s">
        <v>20</v>
      </c>
      <c r="F14" s="2">
        <v>25.58</v>
      </c>
      <c r="G14" s="2">
        <f t="shared" ref="G14:G21" si="1">F14*0.0393701*1000</f>
        <v>1007.0871579999998</v>
      </c>
      <c r="H14" s="1">
        <f>G14/B9</f>
        <v>0.42666169817344141</v>
      </c>
      <c r="I14" s="1" t="s">
        <v>38</v>
      </c>
      <c r="J14" s="2"/>
      <c r="K14" s="2"/>
      <c r="L14" s="2"/>
      <c r="M14" s="2"/>
    </row>
    <row r="15" spans="1:13" x14ac:dyDescent="0.25">
      <c r="A15" s="1"/>
      <c r="B15" s="1" t="s">
        <v>21</v>
      </c>
      <c r="C15" s="2">
        <v>1.29</v>
      </c>
      <c r="D15" s="2">
        <f t="shared" si="0"/>
        <v>50.787429000000003</v>
      </c>
      <c r="E15" s="1" t="s">
        <v>22</v>
      </c>
      <c r="F15" s="2">
        <v>16.399999999999999</v>
      </c>
      <c r="G15" s="2">
        <f t="shared" si="1"/>
        <v>645.66963999999996</v>
      </c>
      <c r="I15" s="2"/>
      <c r="J15" s="2"/>
      <c r="K15" s="2"/>
      <c r="L15" s="2"/>
      <c r="M15" s="2"/>
    </row>
    <row r="16" spans="1:13" x14ac:dyDescent="0.25">
      <c r="A16" s="1"/>
      <c r="B16" s="1" t="s">
        <v>23</v>
      </c>
      <c r="C16" s="2">
        <v>2.21</v>
      </c>
      <c r="D16" s="2">
        <f t="shared" si="0"/>
        <v>87.007920999999982</v>
      </c>
      <c r="E16" s="1" t="s">
        <v>24</v>
      </c>
      <c r="F16" s="2">
        <v>2.1800000000000002</v>
      </c>
      <c r="G16" s="2">
        <f t="shared" si="1"/>
        <v>85.826818000000003</v>
      </c>
      <c r="I16" s="2"/>
      <c r="J16" s="2"/>
      <c r="K16" s="2"/>
      <c r="L16" s="2"/>
      <c r="M16" s="2"/>
    </row>
    <row r="17" spans="1:13" x14ac:dyDescent="0.25">
      <c r="A17" s="1"/>
      <c r="B17" s="1" t="s">
        <v>25</v>
      </c>
      <c r="C17" s="2">
        <v>0.66</v>
      </c>
      <c r="D17" s="2">
        <f t="shared" si="0"/>
        <v>25.984265999999998</v>
      </c>
      <c r="E17" s="1" t="s">
        <v>26</v>
      </c>
      <c r="F17" s="2">
        <v>4.8</v>
      </c>
      <c r="G17" s="2">
        <f t="shared" si="1"/>
        <v>188.97647999999998</v>
      </c>
      <c r="I17" s="2"/>
      <c r="J17" s="2"/>
      <c r="K17" s="2"/>
      <c r="L17" s="2"/>
      <c r="M17" s="2"/>
    </row>
    <row r="18" spans="1:13" x14ac:dyDescent="0.25">
      <c r="A18" s="1"/>
      <c r="B18" s="1" t="s">
        <v>27</v>
      </c>
      <c r="C18" s="2">
        <v>1.21</v>
      </c>
      <c r="D18" s="2">
        <f t="shared" si="0"/>
        <v>47.637820999999995</v>
      </c>
      <c r="E18" s="1" t="s">
        <v>28</v>
      </c>
      <c r="F18" s="2">
        <v>1</v>
      </c>
      <c r="G18" s="2">
        <f t="shared" si="1"/>
        <v>39.370100000000001</v>
      </c>
      <c r="I18" s="2"/>
      <c r="J18" s="2"/>
      <c r="K18" s="2"/>
      <c r="L18" s="2"/>
      <c r="M18" s="2"/>
    </row>
    <row r="19" spans="1:13" x14ac:dyDescent="0.25">
      <c r="A19" s="1"/>
      <c r="B19" s="1" t="s">
        <v>29</v>
      </c>
      <c r="C19" s="2">
        <v>0.8</v>
      </c>
      <c r="D19" s="2">
        <f t="shared" si="0"/>
        <v>31.496080000000003</v>
      </c>
      <c r="E19" s="1" t="s">
        <v>30</v>
      </c>
      <c r="F19" s="2">
        <v>1</v>
      </c>
      <c r="G19" s="2">
        <f t="shared" si="1"/>
        <v>39.370100000000001</v>
      </c>
      <c r="I19" s="2"/>
      <c r="J19" s="2"/>
      <c r="K19" s="2"/>
      <c r="L19" s="2"/>
      <c r="M19" s="2"/>
    </row>
    <row r="20" spans="1:13" x14ac:dyDescent="0.25">
      <c r="A20" s="1"/>
      <c r="B20" s="1" t="s">
        <v>31</v>
      </c>
      <c r="C20" s="2">
        <v>1.8</v>
      </c>
      <c r="D20" s="2">
        <f t="shared" si="0"/>
        <v>70.86618</v>
      </c>
      <c r="E20" s="1" t="s">
        <v>32</v>
      </c>
      <c r="F20" s="2">
        <v>3.2</v>
      </c>
      <c r="G20" s="2">
        <f t="shared" si="1"/>
        <v>125.98432000000001</v>
      </c>
      <c r="I20" s="2"/>
      <c r="J20" s="2"/>
      <c r="K20" s="2"/>
      <c r="L20" s="2"/>
      <c r="M20" s="2"/>
    </row>
    <row r="21" spans="1:13" x14ac:dyDescent="0.25">
      <c r="A21" s="1"/>
      <c r="B21" s="1" t="s">
        <v>33</v>
      </c>
      <c r="C21" s="2">
        <v>0.61</v>
      </c>
      <c r="D21" s="2">
        <f t="shared" si="0"/>
        <v>24.015761000000001</v>
      </c>
      <c r="E21" s="1" t="s">
        <v>34</v>
      </c>
      <c r="F21" s="2">
        <v>0.45</v>
      </c>
      <c r="G21" s="2">
        <f t="shared" si="1"/>
        <v>17.716545</v>
      </c>
      <c r="I21" s="2"/>
      <c r="J21" s="2"/>
      <c r="K21" s="2"/>
      <c r="L21" s="2"/>
      <c r="M21" s="2"/>
    </row>
    <row r="22" spans="1:13" x14ac:dyDescent="0.25">
      <c r="A22" s="1"/>
      <c r="B22" s="1" t="s">
        <v>35</v>
      </c>
      <c r="C22" s="2">
        <v>1.21</v>
      </c>
      <c r="D22" s="2">
        <f t="shared" si="0"/>
        <v>47.637820999999995</v>
      </c>
      <c r="E22" s="2"/>
      <c r="F22" s="2"/>
      <c r="G22" s="2"/>
      <c r="I22" s="2"/>
      <c r="J22" s="2"/>
      <c r="K22" s="2"/>
      <c r="L22" s="2"/>
      <c r="M22" s="2"/>
    </row>
    <row r="23" spans="1:13" x14ac:dyDescent="0.25">
      <c r="A23" s="1"/>
      <c r="B23" s="2"/>
      <c r="C23" s="2"/>
      <c r="D23" s="2"/>
      <c r="E23" s="2"/>
      <c r="F23" s="2"/>
      <c r="G23" s="2"/>
      <c r="I23" s="2"/>
      <c r="J23" s="2"/>
      <c r="K23" s="2"/>
      <c r="L23" s="2"/>
      <c r="M23" s="2"/>
    </row>
    <row r="24" spans="1:13" x14ac:dyDescent="0.25">
      <c r="A24" s="1" t="s">
        <v>36</v>
      </c>
      <c r="B24" s="1"/>
      <c r="C24" s="1"/>
      <c r="D24" s="1"/>
      <c r="E24" s="1"/>
      <c r="F24" s="1"/>
      <c r="G24" s="1"/>
      <c r="I24" s="2"/>
      <c r="J24" s="2"/>
      <c r="K24" s="2"/>
      <c r="L24" s="2"/>
      <c r="M24" s="2"/>
    </row>
    <row r="25" spans="1:13" x14ac:dyDescent="0.25">
      <c r="A25" s="1"/>
      <c r="B25" s="1"/>
      <c r="C25" s="1" t="s">
        <v>15</v>
      </c>
      <c r="D25" s="1" t="s">
        <v>16</v>
      </c>
      <c r="E25" s="1"/>
      <c r="F25" s="1" t="s">
        <v>15</v>
      </c>
      <c r="G25" s="1" t="s">
        <v>16</v>
      </c>
      <c r="I25" s="2"/>
      <c r="J25" s="2"/>
      <c r="K25" s="2"/>
      <c r="L25" s="2"/>
      <c r="M25" s="2"/>
    </row>
    <row r="26" spans="1:13" x14ac:dyDescent="0.25">
      <c r="A26" s="1"/>
      <c r="B26" s="1" t="s">
        <v>17</v>
      </c>
      <c r="C26" s="2">
        <f>D26/0.0393701/1000</f>
        <v>5.689596927617659</v>
      </c>
      <c r="D26" s="2">
        <v>224</v>
      </c>
      <c r="E26" s="1" t="s">
        <v>18</v>
      </c>
      <c r="F26" s="2">
        <f>G26/0.0393701/1000</f>
        <v>0.45719975311213334</v>
      </c>
      <c r="G26" s="2">
        <v>18</v>
      </c>
      <c r="I26" s="2"/>
      <c r="J26" s="2"/>
      <c r="K26" s="2"/>
      <c r="L26" s="2"/>
      <c r="M26" s="2"/>
    </row>
    <row r="27" spans="1:13" x14ac:dyDescent="0.25">
      <c r="A27" s="1"/>
      <c r="B27" s="1" t="s">
        <v>19</v>
      </c>
      <c r="C27" s="2">
        <f t="shared" ref="C27:C35" si="2">D27/0.0393701/1000</f>
        <v>0.7365996022362149</v>
      </c>
      <c r="D27" s="2">
        <v>29</v>
      </c>
      <c r="E27" s="1" t="s">
        <v>20</v>
      </c>
      <c r="F27" s="2">
        <f t="shared" ref="F27:F35" si="3">G27/0.0393701/1000</f>
        <v>25.577786187995457</v>
      </c>
      <c r="G27" s="2">
        <v>1007</v>
      </c>
      <c r="H27" s="1">
        <f>G27/B9</f>
        <v>0.42662477288848083</v>
      </c>
      <c r="I27" s="1" t="s">
        <v>38</v>
      </c>
      <c r="J27" s="2"/>
      <c r="K27" s="2"/>
      <c r="L27" s="2"/>
      <c r="M27" s="2"/>
    </row>
    <row r="28" spans="1:13" x14ac:dyDescent="0.25">
      <c r="A28" s="1"/>
      <c r="B28" s="1" t="s">
        <v>21</v>
      </c>
      <c r="C28" s="2">
        <f t="shared" si="2"/>
        <v>1.2953993004843778</v>
      </c>
      <c r="D28" s="2">
        <v>51</v>
      </c>
      <c r="E28" s="1" t="s">
        <v>22</v>
      </c>
      <c r="F28" s="2">
        <f t="shared" si="3"/>
        <v>16.408391139468787</v>
      </c>
      <c r="G28" s="2">
        <v>646</v>
      </c>
      <c r="I28" s="2"/>
      <c r="J28" s="2"/>
      <c r="K28" s="2"/>
      <c r="L28" s="2"/>
      <c r="M28" s="2"/>
    </row>
    <row r="29" spans="1:13" x14ac:dyDescent="0.25">
      <c r="A29" s="1"/>
      <c r="B29" s="1" t="s">
        <v>23</v>
      </c>
      <c r="C29" s="2">
        <f t="shared" si="2"/>
        <v>2.2097988067086445</v>
      </c>
      <c r="D29" s="2">
        <v>87</v>
      </c>
      <c r="E29" s="1" t="s">
        <v>24</v>
      </c>
      <c r="F29" s="2">
        <f t="shared" si="3"/>
        <v>2.184398820424637</v>
      </c>
      <c r="G29" s="2">
        <v>86</v>
      </c>
      <c r="I29" s="2"/>
      <c r="J29" s="2"/>
      <c r="K29" s="2"/>
      <c r="L29" s="2"/>
      <c r="M29" s="2"/>
    </row>
    <row r="30" spans="1:13" x14ac:dyDescent="0.25">
      <c r="A30" s="1"/>
      <c r="B30" s="1" t="s">
        <v>25</v>
      </c>
      <c r="C30" s="2">
        <f t="shared" si="2"/>
        <v>0.66039964338419255</v>
      </c>
      <c r="D30" s="2">
        <v>26</v>
      </c>
      <c r="E30" s="1" t="s">
        <v>26</v>
      </c>
      <c r="F30" s="2">
        <f t="shared" si="3"/>
        <v>4.8005974076774001</v>
      </c>
      <c r="G30" s="2">
        <v>189</v>
      </c>
      <c r="I30" s="2"/>
      <c r="J30" s="2"/>
      <c r="K30" s="2"/>
      <c r="L30" s="2"/>
      <c r="M30" s="2"/>
    </row>
    <row r="31" spans="1:13" x14ac:dyDescent="0.25">
      <c r="A31" s="1"/>
      <c r="B31" s="1" t="s">
        <v>27</v>
      </c>
      <c r="C31" s="2">
        <f t="shared" si="2"/>
        <v>0.71119961595220738</v>
      </c>
      <c r="D31" s="2">
        <v>28</v>
      </c>
      <c r="E31" s="1" t="s">
        <v>28</v>
      </c>
      <c r="F31" s="2">
        <f t="shared" si="3"/>
        <v>0.99059946507628893</v>
      </c>
      <c r="G31" s="2">
        <v>39</v>
      </c>
      <c r="I31" s="2"/>
      <c r="J31" s="2"/>
      <c r="K31" s="2"/>
      <c r="L31" s="2"/>
      <c r="M31" s="2"/>
    </row>
    <row r="32" spans="1:13" x14ac:dyDescent="0.25">
      <c r="A32" s="1"/>
      <c r="B32" s="1" t="s">
        <v>29</v>
      </c>
      <c r="C32" s="2">
        <f t="shared" si="2"/>
        <v>0.81279956108823703</v>
      </c>
      <c r="D32" s="2">
        <v>32</v>
      </c>
      <c r="E32" s="1" t="s">
        <v>30</v>
      </c>
      <c r="F32" s="2">
        <f t="shared" si="3"/>
        <v>0.99059946507628893</v>
      </c>
      <c r="G32" s="2">
        <v>39</v>
      </c>
      <c r="I32" s="2"/>
      <c r="J32" s="2"/>
      <c r="K32" s="2"/>
      <c r="L32" s="2"/>
      <c r="M32" s="2"/>
    </row>
    <row r="33" spans="1:13" x14ac:dyDescent="0.25">
      <c r="A33" s="1"/>
      <c r="B33" s="1" t="s">
        <v>31</v>
      </c>
      <c r="C33" s="2">
        <f t="shared" si="2"/>
        <v>1.8033990261645261</v>
      </c>
      <c r="D33" s="2">
        <v>71</v>
      </c>
      <c r="E33" s="1" t="s">
        <v>32</v>
      </c>
      <c r="F33" s="2">
        <f t="shared" si="3"/>
        <v>3.2003982717849335</v>
      </c>
      <c r="G33" s="2">
        <v>126</v>
      </c>
      <c r="I33" s="2"/>
      <c r="J33" s="2"/>
      <c r="K33" s="2"/>
      <c r="L33" s="2"/>
      <c r="M33" s="2"/>
    </row>
    <row r="34" spans="1:13" x14ac:dyDescent="0.25">
      <c r="A34" s="1"/>
      <c r="B34" s="1" t="s">
        <v>33</v>
      </c>
      <c r="C34" s="2">
        <f t="shared" si="2"/>
        <v>0.60959967081617772</v>
      </c>
      <c r="D34" s="2">
        <v>24</v>
      </c>
      <c r="E34" s="1" t="s">
        <v>34</v>
      </c>
      <c r="F34" s="2">
        <f t="shared" si="3"/>
        <v>0.45719975311213334</v>
      </c>
      <c r="G34" s="2">
        <v>18</v>
      </c>
      <c r="I34" s="2"/>
      <c r="J34" s="2"/>
      <c r="K34" s="2"/>
      <c r="L34" s="2"/>
      <c r="M34" s="2"/>
    </row>
    <row r="35" spans="1:13" x14ac:dyDescent="0.25">
      <c r="A35" s="1"/>
      <c r="B35" s="1" t="s">
        <v>35</v>
      </c>
      <c r="C35" s="2">
        <f t="shared" si="2"/>
        <v>1.2191993416323554</v>
      </c>
      <c r="D35" s="2">
        <v>48</v>
      </c>
      <c r="E35" s="1" t="s">
        <v>37</v>
      </c>
      <c r="F35" s="2">
        <f t="shared" si="3"/>
        <v>1.0159994513602963</v>
      </c>
      <c r="G35" s="2">
        <v>40</v>
      </c>
    </row>
  </sheetData>
  <hyperlinks>
    <hyperlink ref="B11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2017-02-20T03:01:38Z</dcterms:created>
  <dcterms:modified xsi:type="dcterms:W3CDTF">2017-02-20T09:10:08Z</dcterms:modified>
</cp:coreProperties>
</file>