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Kinetis-Atmel" sheetId="1" r:id="rId1"/>
    <sheet name="Kinetis-XBee" sheetId="2" r:id="rId2"/>
    <sheet name="Atmel-Atmel" sheetId="4" r:id="rId3"/>
  </sheets>
  <calcPr calcId="162913"/>
</workbook>
</file>

<file path=xl/calcChain.xml><?xml version="1.0" encoding="utf-8"?>
<calcChain xmlns="http://schemas.openxmlformats.org/spreadsheetml/2006/main">
  <c r="D66" i="4" l="1"/>
  <c r="G65" i="4"/>
  <c r="G64" i="4"/>
  <c r="E63" i="4"/>
  <c r="G63" i="4" s="1"/>
  <c r="G62" i="4"/>
  <c r="E62" i="4"/>
  <c r="E61" i="4"/>
  <c r="G61" i="4" s="1"/>
  <c r="G60" i="4"/>
  <c r="F60" i="4"/>
  <c r="E60" i="4"/>
  <c r="E59" i="4"/>
  <c r="G59" i="4" s="1"/>
  <c r="G58" i="4"/>
  <c r="E58" i="4"/>
  <c r="E57" i="4"/>
  <c r="G57" i="4" s="1"/>
  <c r="G56" i="4"/>
  <c r="E56" i="4"/>
  <c r="E55" i="4"/>
  <c r="G55" i="4" s="1"/>
  <c r="G54" i="4"/>
  <c r="E54" i="4"/>
  <c r="E67" i="4" s="1"/>
  <c r="D49" i="4"/>
  <c r="G48" i="4"/>
  <c r="G47" i="4"/>
  <c r="G46" i="4"/>
  <c r="E46" i="4"/>
  <c r="E45" i="4"/>
  <c r="G45" i="4" s="1"/>
  <c r="G44" i="4"/>
  <c r="E44" i="4"/>
  <c r="F43" i="4"/>
  <c r="E43" i="4"/>
  <c r="E50" i="4" s="1"/>
  <c r="G42" i="4"/>
  <c r="E42" i="4"/>
  <c r="F41" i="4"/>
  <c r="E41" i="4"/>
  <c r="G41" i="4" s="1"/>
  <c r="E40" i="4"/>
  <c r="G40" i="4" s="1"/>
  <c r="G39" i="4"/>
  <c r="F39" i="4"/>
  <c r="E39" i="4"/>
  <c r="F38" i="4"/>
  <c r="E38" i="4"/>
  <c r="G38" i="4" s="1"/>
  <c r="E37" i="4"/>
  <c r="G37" i="4" s="1"/>
  <c r="D32" i="4"/>
  <c r="G31" i="4"/>
  <c r="G30" i="4"/>
  <c r="G29" i="4"/>
  <c r="E29" i="4"/>
  <c r="E28" i="4"/>
  <c r="G28" i="4" s="1"/>
  <c r="G27" i="4"/>
  <c r="E27" i="4"/>
  <c r="F26" i="4"/>
  <c r="E26" i="4"/>
  <c r="G26" i="4" s="1"/>
  <c r="G25" i="4"/>
  <c r="E25" i="4"/>
  <c r="G24" i="4"/>
  <c r="F24" i="4"/>
  <c r="E24" i="4"/>
  <c r="E23" i="4"/>
  <c r="G23" i="4" s="1"/>
  <c r="G22" i="4"/>
  <c r="F22" i="4"/>
  <c r="E22" i="4"/>
  <c r="G21" i="4"/>
  <c r="F21" i="4"/>
  <c r="E21" i="4"/>
  <c r="E20" i="4"/>
  <c r="E33" i="4" s="1"/>
  <c r="D15" i="4"/>
  <c r="G14" i="4"/>
  <c r="G13" i="4"/>
  <c r="G12" i="4"/>
  <c r="E12" i="4"/>
  <c r="G11" i="4"/>
  <c r="E11" i="4"/>
  <c r="G10" i="4"/>
  <c r="E10" i="4"/>
  <c r="G9" i="4"/>
  <c r="F9" i="4"/>
  <c r="E9" i="4"/>
  <c r="E8" i="4"/>
  <c r="G8" i="4" s="1"/>
  <c r="G7" i="4"/>
  <c r="F7" i="4"/>
  <c r="E7" i="4"/>
  <c r="G6" i="4"/>
  <c r="E6" i="4"/>
  <c r="F5" i="4"/>
  <c r="E5" i="4"/>
  <c r="G5" i="4" s="1"/>
  <c r="G4" i="4"/>
  <c r="F4" i="4"/>
  <c r="E4" i="4"/>
  <c r="G3" i="4"/>
  <c r="G16" i="4" s="1"/>
  <c r="E3" i="4"/>
  <c r="E16" i="4" s="1"/>
  <c r="D66" i="2"/>
  <c r="G65" i="2"/>
  <c r="G64" i="2"/>
  <c r="G63" i="2"/>
  <c r="E63" i="2"/>
  <c r="G62" i="2"/>
  <c r="E62" i="2"/>
  <c r="G61" i="2"/>
  <c r="E61" i="2"/>
  <c r="F60" i="2"/>
  <c r="E60" i="2"/>
  <c r="G60" i="2" s="1"/>
  <c r="G59" i="2"/>
  <c r="E59" i="2"/>
  <c r="E58" i="2"/>
  <c r="E67" i="2" s="1"/>
  <c r="F57" i="2"/>
  <c r="G57" i="2" s="1"/>
  <c r="E57" i="2"/>
  <c r="G56" i="2"/>
  <c r="E56" i="2"/>
  <c r="G55" i="2"/>
  <c r="E55" i="2"/>
  <c r="G54" i="2"/>
  <c r="E54" i="2"/>
  <c r="D49" i="2"/>
  <c r="G48" i="2"/>
  <c r="G47" i="2"/>
  <c r="E46" i="2"/>
  <c r="G46" i="2" s="1"/>
  <c r="E45" i="2"/>
  <c r="G45" i="2" s="1"/>
  <c r="E44" i="2"/>
  <c r="G44" i="2" s="1"/>
  <c r="F43" i="2"/>
  <c r="G43" i="2" s="1"/>
  <c r="E43" i="2"/>
  <c r="G42" i="2"/>
  <c r="E42" i="2"/>
  <c r="G41" i="2"/>
  <c r="E41" i="2"/>
  <c r="E40" i="2"/>
  <c r="F39" i="2"/>
  <c r="F38" i="2" s="1"/>
  <c r="F40" i="2" s="1"/>
  <c r="G40" i="2" s="1"/>
  <c r="E39" i="2"/>
  <c r="G39" i="2" s="1"/>
  <c r="E38" i="2"/>
  <c r="E37" i="2"/>
  <c r="G37" i="2" s="1"/>
  <c r="D32" i="2"/>
  <c r="G31" i="2"/>
  <c r="G30" i="2"/>
  <c r="G29" i="2"/>
  <c r="E29" i="2"/>
  <c r="G28" i="2"/>
  <c r="E28" i="2"/>
  <c r="G27" i="2"/>
  <c r="E27" i="2"/>
  <c r="F26" i="2"/>
  <c r="E26" i="2"/>
  <c r="G26" i="2" s="1"/>
  <c r="E25" i="2"/>
  <c r="G25" i="2" s="1"/>
  <c r="E24" i="2"/>
  <c r="E33" i="2" s="1"/>
  <c r="E23" i="2"/>
  <c r="G22" i="2"/>
  <c r="F22" i="2"/>
  <c r="E22" i="2"/>
  <c r="F21" i="2"/>
  <c r="F23" i="2" s="1"/>
  <c r="G23" i="2" s="1"/>
  <c r="E21" i="2"/>
  <c r="G21" i="2" s="1"/>
  <c r="G20" i="2"/>
  <c r="E20" i="2"/>
  <c r="D15" i="2"/>
  <c r="G14" i="2"/>
  <c r="G13" i="2"/>
  <c r="E12" i="2"/>
  <c r="G12" i="2" s="1"/>
  <c r="E11" i="2"/>
  <c r="G11" i="2" s="1"/>
  <c r="E10" i="2"/>
  <c r="G10" i="2" s="1"/>
  <c r="F9" i="2"/>
  <c r="E9" i="2"/>
  <c r="G9" i="2" s="1"/>
  <c r="G8" i="2"/>
  <c r="E8" i="2"/>
  <c r="G7" i="2"/>
  <c r="E7" i="2"/>
  <c r="E6" i="2"/>
  <c r="F5" i="2"/>
  <c r="G5" i="2" s="1"/>
  <c r="E5" i="2"/>
  <c r="E4" i="2"/>
  <c r="E3" i="2"/>
  <c r="E16" i="2" s="1"/>
  <c r="D66" i="1"/>
  <c r="G65" i="1"/>
  <c r="G64" i="1"/>
  <c r="G63" i="1"/>
  <c r="E63" i="1"/>
  <c r="G62" i="1"/>
  <c r="E62" i="1"/>
  <c r="G61" i="1"/>
  <c r="E61" i="1"/>
  <c r="G60" i="1"/>
  <c r="F60" i="1"/>
  <c r="E60" i="1"/>
  <c r="E59" i="1"/>
  <c r="G59" i="1" s="1"/>
  <c r="G58" i="1"/>
  <c r="E58" i="1"/>
  <c r="F57" i="1"/>
  <c r="E57" i="1"/>
  <c r="G57" i="1" s="1"/>
  <c r="G56" i="1"/>
  <c r="E56" i="1"/>
  <c r="G55" i="1"/>
  <c r="E55" i="1"/>
  <c r="G54" i="1"/>
  <c r="G67" i="1" s="1"/>
  <c r="E54" i="1"/>
  <c r="E67" i="1" s="1"/>
  <c r="D49" i="1"/>
  <c r="G48" i="1"/>
  <c r="G47" i="1"/>
  <c r="E46" i="1"/>
  <c r="G46" i="1" s="1"/>
  <c r="E45" i="1"/>
  <c r="G45" i="1" s="1"/>
  <c r="E44" i="1"/>
  <c r="G44" i="1" s="1"/>
  <c r="F43" i="1"/>
  <c r="G43" i="1" s="1"/>
  <c r="E43" i="1"/>
  <c r="G42" i="1"/>
  <c r="E42" i="1"/>
  <c r="G41" i="1"/>
  <c r="F41" i="1"/>
  <c r="E41" i="1"/>
  <c r="F40" i="1"/>
  <c r="G40" i="1" s="1"/>
  <c r="E40" i="1"/>
  <c r="F39" i="1"/>
  <c r="E39" i="1"/>
  <c r="G39" i="1" s="1"/>
  <c r="F38" i="1"/>
  <c r="E38" i="1"/>
  <c r="G38" i="1" s="1"/>
  <c r="G37" i="1"/>
  <c r="E37" i="1"/>
  <c r="E50" i="1" s="1"/>
  <c r="D32" i="1"/>
  <c r="G31" i="1"/>
  <c r="G30" i="1"/>
  <c r="E29" i="1"/>
  <c r="G29" i="1" s="1"/>
  <c r="E28" i="1"/>
  <c r="G28" i="1" s="1"/>
  <c r="E27" i="1"/>
  <c r="G27" i="1" s="1"/>
  <c r="F26" i="1"/>
  <c r="E26" i="1"/>
  <c r="G26" i="1" s="1"/>
  <c r="G25" i="1"/>
  <c r="E25" i="1"/>
  <c r="F24" i="1"/>
  <c r="E24" i="1"/>
  <c r="G24" i="1" s="1"/>
  <c r="E23" i="1"/>
  <c r="G22" i="1"/>
  <c r="F22" i="1"/>
  <c r="E22" i="1"/>
  <c r="F21" i="1"/>
  <c r="F23" i="1" s="1"/>
  <c r="E21" i="1"/>
  <c r="E20" i="1"/>
  <c r="G20" i="1" s="1"/>
  <c r="D15" i="1"/>
  <c r="G14" i="1"/>
  <c r="G13" i="1"/>
  <c r="E12" i="1"/>
  <c r="G12" i="1" s="1"/>
  <c r="E11" i="1"/>
  <c r="G11" i="1" s="1"/>
  <c r="E10" i="1"/>
  <c r="G10" i="1" s="1"/>
  <c r="F9" i="1"/>
  <c r="G9" i="1" s="1"/>
  <c r="E9" i="1"/>
  <c r="E8" i="1"/>
  <c r="G8" i="1" s="1"/>
  <c r="G7" i="1"/>
  <c r="F7" i="1"/>
  <c r="E7" i="1"/>
  <c r="F6" i="1"/>
  <c r="G6" i="1" s="1"/>
  <c r="E6" i="1"/>
  <c r="F5" i="1"/>
  <c r="E5" i="1"/>
  <c r="G5" i="1" s="1"/>
  <c r="F4" i="1"/>
  <c r="E4" i="1"/>
  <c r="G4" i="1" s="1"/>
  <c r="G3" i="1"/>
  <c r="E3" i="1"/>
  <c r="E16" i="1" s="1"/>
  <c r="G50" i="1" l="1"/>
  <c r="G16" i="1"/>
  <c r="G33" i="2"/>
  <c r="G67" i="4"/>
  <c r="G23" i="1"/>
  <c r="G33" i="1" s="1"/>
  <c r="G38" i="2"/>
  <c r="G50" i="2" s="1"/>
  <c r="G21" i="1"/>
  <c r="E33" i="1"/>
  <c r="G3" i="2"/>
  <c r="G24" i="2"/>
  <c r="E50" i="2"/>
  <c r="G58" i="2"/>
  <c r="G67" i="2" s="1"/>
  <c r="G20" i="4"/>
  <c r="G33" i="4" s="1"/>
  <c r="G43" i="4"/>
  <c r="G50" i="4" s="1"/>
  <c r="F4" i="2"/>
  <c r="F6" i="2" l="1"/>
  <c r="G6" i="2" s="1"/>
  <c r="G4" i="2"/>
  <c r="G16" i="2" s="1"/>
</calcChain>
</file>

<file path=xl/sharedStrings.xml><?xml version="1.0" encoding="utf-8"?>
<sst xmlns="http://schemas.openxmlformats.org/spreadsheetml/2006/main" count="317" uniqueCount="56">
  <si>
    <t>Typical Power</t>
  </si>
  <si>
    <t>V_CC (V)</t>
  </si>
  <si>
    <t>I_CC (mA)</t>
  </si>
  <si>
    <t>Power (mW)</t>
  </si>
  <si>
    <t>%_On</t>
  </si>
  <si>
    <t>Energy (mWh)</t>
  </si>
  <si>
    <t>Notes</t>
  </si>
  <si>
    <t>Kinetis MKW31Z uC</t>
  </si>
  <si>
    <t>Using run mode current, all clocks enabled.</t>
  </si>
  <si>
    <t>Kinetis MKW31Z 2.4GHz Antenna RX</t>
  </si>
  <si>
    <t>Follows "keep-alive" signal.</t>
  </si>
  <si>
    <t>Kinetis MKW31Z 2.4GHz Antenna TX</t>
  </si>
  <si>
    <t>Using +0dBm (typical). Send 2 second "keep-alive" signal every 10 seconds.</t>
  </si>
  <si>
    <t>Using +0dBm. Send 2 second "keep-alive" signal every 10 seconds.</t>
  </si>
  <si>
    <t>Kinetis MKW31Z 2.4GHz Antenna Standby</t>
  </si>
  <si>
    <t>XBee-Pro 900HP 900MHz Antenna RX</t>
  </si>
  <si>
    <t>Atmel AT86RF212B 900MHz Antenna RX</t>
  </si>
  <si>
    <t>Typical current. 1 second receive every 10 seconds.</t>
  </si>
  <si>
    <t>XBee-Pro 900HP 900MHz Antenna TX</t>
  </si>
  <si>
    <t>Using +18dBm (typical current). 1 second transmit every 10 seconds.</t>
  </si>
  <si>
    <t>XBee-Pro 900HP 900MHz Antenna Standby</t>
  </si>
  <si>
    <t>RX if not TX to keep mesh network alive.</t>
  </si>
  <si>
    <t>Atmel AT86RF212B 900MHz Antenna TX</t>
  </si>
  <si>
    <t>TI LM8330 Keypad</t>
  </si>
  <si>
    <t>Crystalfontz CFAH1604A-YYH-JT LCD Controller</t>
  </si>
  <si>
    <t>Crystalfontz CFAH1604A-YYH-JT LCD Backlight</t>
  </si>
  <si>
    <t>Using +5dBm normal mode. 1 second transmit every 10 seconds.</t>
  </si>
  <si>
    <t>Atmel AT86RF212B 900MHz Antenna Standby</t>
  </si>
  <si>
    <t>LED Lights</t>
  </si>
  <si>
    <t>16 LEDs operating at 2V, 20mA forward bias (approx).</t>
  </si>
  <si>
    <t>Audio Speaker</t>
  </si>
  <si>
    <t>Max</t>
  </si>
  <si>
    <t>Total</t>
  </si>
  <si>
    <t>Low Power</t>
  </si>
  <si>
    <t>Using run mode current, bus clock disabled.</t>
  </si>
  <si>
    <t>Using +0dBm (-30dBm possible). Send 2 second "keep-alive" signal every 10 seconds.</t>
  </si>
  <si>
    <t>Using +7dBm (typical current). 1 second transmit every 10 seconds.</t>
  </si>
  <si>
    <t>Using -25dBm normal mode. 1 second transmit every 10 seconds.</t>
  </si>
  <si>
    <t>Max Power</t>
  </si>
  <si>
    <t>Using run mode current in compute operation.</t>
  </si>
  <si>
    <t>Using +24dBm. Send 2 second "keep-alive" signal every 10 seconds.</t>
  </si>
  <si>
    <t>Using +24dBm (typical current). 1 second transmit every 10 seconds.</t>
  </si>
  <si>
    <t>Using +0dBm (+3.5dBm possible). Send 2 second "keep-alive" signal every 10 seconds.</t>
  </si>
  <si>
    <t>Using +10dBm boost mode. 1 second transmit every 10 seconds.</t>
  </si>
  <si>
    <t>Absolute Max Power</t>
  </si>
  <si>
    <t>Max current.</t>
  </si>
  <si>
    <t>Using +24dBm (max current).</t>
  </si>
  <si>
    <t>Using +10dBm boost mode.</t>
  </si>
  <si>
    <t>Atmel SAMB11 uC only</t>
  </si>
  <si>
    <t>Power accounted for the uC-only mode. RX/TX/Standby modes already account for uC power.</t>
  </si>
  <si>
    <t>Atmel SAMB11 RX</t>
  </si>
  <si>
    <t>Atmel SAMB11 TX</t>
  </si>
  <si>
    <t>Atmel SAMB11 Standby</t>
  </si>
  <si>
    <t>Using +0dBm (typical, -20dBm possible). Send 2 second "keep-alive" signal every 10 seconds.</t>
  </si>
  <si>
    <t>Using +3.5dBm. Send 2 second "keep-alive" signal every 10 seconds.</t>
  </si>
  <si>
    <t>Using +3.5dBm.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</si>
</sst>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3.140625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30</v>
      </c>
      <c r="B14" s="2"/>
      <c r="C14" s="2"/>
      <c r="D14" s="2"/>
      <c r="E14" s="2">
        <v>500</v>
      </c>
      <c r="F14" s="2">
        <v>0.01</v>
      </c>
      <c r="G14" s="2">
        <f t="shared" si="1"/>
        <v>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31</v>
      </c>
      <c r="C15" s="2"/>
      <c r="D15" s="2">
        <f>SUM(D3:D14)</f>
        <v>294.12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32</v>
      </c>
      <c r="C16" s="2"/>
      <c r="D16" s="2"/>
      <c r="E16" s="2">
        <f>SUM(E3:E14)</f>
        <v>2232.7560000000003</v>
      </c>
      <c r="F16" s="2"/>
      <c r="G16" s="2">
        <f>SUM(G3:G14)</f>
        <v>122.17110000000001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30</v>
      </c>
      <c r="B31" s="2"/>
      <c r="C31" s="2"/>
      <c r="D31" s="2"/>
      <c r="E31" s="2">
        <v>500</v>
      </c>
      <c r="F31" s="2">
        <v>0.01</v>
      </c>
      <c r="G31" s="2">
        <f t="shared" si="3"/>
        <v>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31</v>
      </c>
      <c r="C32" s="2"/>
      <c r="D32" s="2">
        <f>SUM(D20:D31)</f>
        <v>283.87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32</v>
      </c>
      <c r="C33" s="2"/>
      <c r="D33" s="2"/>
      <c r="E33" s="2">
        <f>SUM(E20:E31)</f>
        <v>2201.4809999999998</v>
      </c>
      <c r="F33" s="2"/>
      <c r="G33" s="2">
        <f>SUM(G20:G31)</f>
        <v>113.84610000000001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30</v>
      </c>
      <c r="B48" s="2"/>
      <c r="C48" s="2"/>
      <c r="D48" s="2"/>
      <c r="E48" s="2">
        <v>500</v>
      </c>
      <c r="F48" s="2">
        <v>0.01</v>
      </c>
      <c r="G48" s="2">
        <f t="shared" si="5"/>
        <v>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31</v>
      </c>
      <c r="C49" s="2"/>
      <c r="D49" s="2">
        <f>SUM(D37:D48)</f>
        <v>304.06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32</v>
      </c>
      <c r="C50" s="2"/>
      <c r="D50" s="2"/>
      <c r="E50" s="2">
        <f>SUM(E37:E48)</f>
        <v>2263.0079999999998</v>
      </c>
      <c r="F50" s="2"/>
      <c r="G50" s="2">
        <f>SUM(G37:G48)</f>
        <v>129.47309999999999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7</v>
      </c>
      <c r="B54" s="2"/>
      <c r="C54" s="2">
        <v>4.2</v>
      </c>
      <c r="D54" s="2">
        <v>8.64</v>
      </c>
      <c r="E54" s="2">
        <f t="shared" ref="E54:E63" si="6">C54*D54</f>
        <v>36.288000000000004</v>
      </c>
      <c r="F54" s="2">
        <v>1</v>
      </c>
      <c r="G54" s="2">
        <f t="shared" ref="G54:G65" si="7">E54*F54</f>
        <v>36.288000000000004</v>
      </c>
      <c r="H54" s="2"/>
      <c r="I54" s="3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9</v>
      </c>
      <c r="B55" s="2"/>
      <c r="C55" s="2">
        <v>4.2</v>
      </c>
      <c r="D55" s="2">
        <v>6.76</v>
      </c>
      <c r="E55" s="2">
        <f t="shared" si="6"/>
        <v>28.391999999999999</v>
      </c>
      <c r="F55" s="3">
        <v>1</v>
      </c>
      <c r="G55" s="2">
        <f t="shared" si="7"/>
        <v>28.391999999999999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11</v>
      </c>
      <c r="B56" s="2"/>
      <c r="C56" s="2">
        <v>4.2</v>
      </c>
      <c r="D56" s="2">
        <v>6.08</v>
      </c>
      <c r="E56" s="2">
        <f t="shared" si="6"/>
        <v>25.536000000000001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14</v>
      </c>
      <c r="B57" s="2"/>
      <c r="C57" s="2">
        <v>4.2</v>
      </c>
      <c r="D57" s="2">
        <v>0.2</v>
      </c>
      <c r="E57" s="2">
        <f t="shared" si="6"/>
        <v>0.84000000000000008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30</v>
      </c>
      <c r="B65" s="2"/>
      <c r="C65" s="2"/>
      <c r="D65" s="2"/>
      <c r="E65" s="2">
        <v>500</v>
      </c>
      <c r="F65" s="2">
        <v>1</v>
      </c>
      <c r="G65" s="2">
        <f t="shared" si="7"/>
        <v>500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31</v>
      </c>
      <c r="C66" s="2"/>
      <c r="D66" s="2">
        <f>SUM(D54:D65)</f>
        <v>304.06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32</v>
      </c>
      <c r="C67" s="2"/>
      <c r="D67" s="2"/>
      <c r="E67" s="2">
        <f>SUM(E54:E65)</f>
        <v>2374.6554000000001</v>
      </c>
      <c r="F67" s="2"/>
      <c r="G67" s="2">
        <f>SUM(G54:G65)</f>
        <v>2313.5394000000001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2.42578125" customWidth="1"/>
    <col min="10" max="34" width="7.5703125" customWidth="1"/>
  </cols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" t="s">
        <v>15</v>
      </c>
      <c r="B7" s="2"/>
      <c r="C7" s="2">
        <v>3.3</v>
      </c>
      <c r="D7" s="3">
        <v>29</v>
      </c>
      <c r="E7" s="2">
        <f t="shared" si="0"/>
        <v>95.699999999999989</v>
      </c>
      <c r="F7" s="3">
        <v>0.1</v>
      </c>
      <c r="G7" s="2">
        <f t="shared" si="1"/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" t="s">
        <v>18</v>
      </c>
      <c r="B8" s="2"/>
      <c r="C8" s="2">
        <v>3.3</v>
      </c>
      <c r="D8" s="3">
        <v>120</v>
      </c>
      <c r="E8" s="2">
        <f t="shared" si="0"/>
        <v>396</v>
      </c>
      <c r="F8" s="3">
        <v>0.1</v>
      </c>
      <c r="G8" s="2">
        <f t="shared" si="1"/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20</v>
      </c>
      <c r="B9" s="2"/>
      <c r="C9" s="2">
        <v>3.3</v>
      </c>
      <c r="D9" s="3">
        <v>2.5000000000000001E-3</v>
      </c>
      <c r="E9" s="2">
        <f t="shared" si="0"/>
        <v>8.2500000000000004E-3</v>
      </c>
      <c r="F9" s="3">
        <f>1-F7-F8</f>
        <v>0.8</v>
      </c>
      <c r="G9" s="2">
        <f t="shared" si="1"/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1" t="s">
        <v>30</v>
      </c>
      <c r="B14" s="2"/>
      <c r="C14" s="2"/>
      <c r="D14" s="2"/>
      <c r="E14" s="2">
        <v>500</v>
      </c>
      <c r="F14" s="2">
        <v>0.01</v>
      </c>
      <c r="G14" s="2">
        <f t="shared" si="1"/>
        <v>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1"/>
      <c r="B15" s="1" t="s">
        <v>31</v>
      </c>
      <c r="C15" s="2"/>
      <c r="D15" s="2">
        <f>SUM(D3:D14)</f>
        <v>410.47249999999997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1"/>
      <c r="B16" s="1" t="s">
        <v>32</v>
      </c>
      <c r="C16" s="2"/>
      <c r="D16" s="2"/>
      <c r="E16" s="2">
        <f>SUM(E3:E14)</f>
        <v>2626.5142500000002</v>
      </c>
      <c r="F16" s="2"/>
      <c r="G16" s="2">
        <f>SUM(G3:G14)</f>
        <v>139.60769999999999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1" t="s">
        <v>30</v>
      </c>
      <c r="B31" s="2"/>
      <c r="C31" s="2"/>
      <c r="D31" s="2"/>
      <c r="E31" s="2">
        <v>500</v>
      </c>
      <c r="F31" s="2">
        <v>0.01</v>
      </c>
      <c r="G31" s="2">
        <f t="shared" si="3"/>
        <v>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1"/>
      <c r="B32" s="1" t="s">
        <v>31</v>
      </c>
      <c r="C32" s="2"/>
      <c r="D32" s="2">
        <f>SUM(D20:D31)</f>
        <v>348.72249999999997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1"/>
      <c r="B33" s="1" t="s">
        <v>32</v>
      </c>
      <c r="C33" s="2"/>
      <c r="D33" s="2"/>
      <c r="E33" s="2">
        <f>SUM(E20:E31)</f>
        <v>2422.7392499999996</v>
      </c>
      <c r="F33" s="2"/>
      <c r="G33" s="2">
        <f>SUM(G20:G31)</f>
        <v>114.03270000000001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1" t="s">
        <v>30</v>
      </c>
      <c r="B48" s="2"/>
      <c r="C48" s="2"/>
      <c r="D48" s="2"/>
      <c r="E48" s="2">
        <v>500</v>
      </c>
      <c r="F48" s="2">
        <v>0.01</v>
      </c>
      <c r="G48" s="2">
        <f t="shared" si="5"/>
        <v>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1"/>
      <c r="B49" s="1" t="s">
        <v>31</v>
      </c>
      <c r="C49" s="2"/>
      <c r="D49" s="2">
        <f>SUM(D37:D48)</f>
        <v>506.91249999999997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1"/>
      <c r="B50" s="1" t="s">
        <v>32</v>
      </c>
      <c r="C50" s="2"/>
      <c r="D50" s="2"/>
      <c r="E50" s="2">
        <f>SUM(E37:E48)</f>
        <v>2944.7662499999997</v>
      </c>
      <c r="F50" s="2"/>
      <c r="G50" s="2">
        <f>SUM(G37:G48)</f>
        <v>175.70970000000003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1" t="s">
        <v>7</v>
      </c>
      <c r="B54" s="2"/>
      <c r="C54" s="2">
        <v>3.3</v>
      </c>
      <c r="D54" s="2">
        <v>8.64</v>
      </c>
      <c r="E54" s="2">
        <f t="shared" ref="E54:E63" si="6">C54*D54</f>
        <v>28.512</v>
      </c>
      <c r="F54" s="2">
        <v>1</v>
      </c>
      <c r="G54" s="2">
        <f t="shared" ref="G54:G65" si="7">E54*F54</f>
        <v>28.512</v>
      </c>
      <c r="H54" s="2"/>
      <c r="I54" s="3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1" t="s">
        <v>9</v>
      </c>
      <c r="B55" s="2"/>
      <c r="C55" s="2">
        <v>3.3</v>
      </c>
      <c r="D55" s="2">
        <v>6.76</v>
      </c>
      <c r="E55" s="2">
        <f t="shared" si="6"/>
        <v>22.308</v>
      </c>
      <c r="F55" s="3">
        <v>1</v>
      </c>
      <c r="G55" s="2">
        <f t="shared" si="7"/>
        <v>22.308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1" t="s">
        <v>11</v>
      </c>
      <c r="B56" s="2"/>
      <c r="C56" s="2">
        <v>3.3</v>
      </c>
      <c r="D56" s="2">
        <v>6.08</v>
      </c>
      <c r="E56" s="2">
        <f t="shared" si="6"/>
        <v>20.064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1" t="s">
        <v>14</v>
      </c>
      <c r="B57" s="2"/>
      <c r="C57" s="2">
        <v>3.3</v>
      </c>
      <c r="D57" s="2">
        <v>0.2</v>
      </c>
      <c r="E57" s="2">
        <f t="shared" si="6"/>
        <v>0.66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1" t="s">
        <v>23</v>
      </c>
      <c r="B61" s="2"/>
      <c r="C61" s="2">
        <v>1.8</v>
      </c>
      <c r="D61" s="2">
        <v>0.03</v>
      </c>
      <c r="E61" s="2">
        <f t="shared" si="6"/>
        <v>5.3999999999999999E-2</v>
      </c>
      <c r="F61" s="2">
        <v>1</v>
      </c>
      <c r="G61" s="2">
        <f t="shared" si="7"/>
        <v>5.3999999999999999E-2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1" t="s">
        <v>24</v>
      </c>
      <c r="B62" s="2"/>
      <c r="C62" s="2">
        <v>3.3</v>
      </c>
      <c r="D62" s="2">
        <v>1.2</v>
      </c>
      <c r="E62" s="2">
        <f t="shared" si="6"/>
        <v>3.9599999999999995</v>
      </c>
      <c r="F62" s="2">
        <v>1</v>
      </c>
      <c r="G62" s="2">
        <f t="shared" si="7"/>
        <v>3.9599999999999995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1" t="s">
        <v>25</v>
      </c>
      <c r="B63" s="2"/>
      <c r="C63" s="2">
        <v>4.2</v>
      </c>
      <c r="D63" s="2">
        <v>220</v>
      </c>
      <c r="E63" s="2">
        <f t="shared" si="6"/>
        <v>924</v>
      </c>
      <c r="F63" s="2">
        <v>1</v>
      </c>
      <c r="G63" s="2">
        <f t="shared" si="7"/>
        <v>924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1" t="s">
        <v>30</v>
      </c>
      <c r="B65" s="2"/>
      <c r="C65" s="2"/>
      <c r="D65" s="2"/>
      <c r="E65" s="2">
        <v>500</v>
      </c>
      <c r="F65" s="2">
        <v>1</v>
      </c>
      <c r="G65" s="2">
        <f t="shared" si="7"/>
        <v>500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1"/>
      <c r="B66" s="1" t="s">
        <v>31</v>
      </c>
      <c r="C66" s="2"/>
      <c r="D66" s="2">
        <f>SUM(D54:D65)</f>
        <v>587.91249999999991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1"/>
      <c r="B67" s="1" t="s">
        <v>32</v>
      </c>
      <c r="C67" s="2"/>
      <c r="D67" s="2"/>
      <c r="E67" s="2">
        <f>SUM(E54:E65)</f>
        <v>3212.0662499999999</v>
      </c>
      <c r="F67" s="2"/>
      <c r="G67" s="2">
        <f>SUM(G54:G65)</f>
        <v>3075.8339999999998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x14ac:dyDescent="0.25">
      <c r="A1001" s="1"/>
      <c r="B1001" s="2"/>
      <c r="C1001" s="2"/>
      <c r="D1001" s="2"/>
      <c r="E1001" s="2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x14ac:dyDescent="0.25">
      <c r="A1002" s="1"/>
      <c r="B1002" s="2"/>
      <c r="C1002" s="2"/>
      <c r="D1002" s="2"/>
      <c r="E1002" s="2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x14ac:dyDescent="0.25">
      <c r="A1003" s="1"/>
      <c r="B1003" s="2"/>
      <c r="C1003" s="2"/>
      <c r="D1003" s="2"/>
      <c r="E1003" s="2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x14ac:dyDescent="0.25">
      <c r="A1004" s="1"/>
      <c r="B1004" s="2"/>
      <c r="C1004" s="2"/>
      <c r="D1004" s="2"/>
      <c r="E1004" s="2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x14ac:dyDescent="0.25">
      <c r="A1005" s="1"/>
      <c r="B1005" s="2"/>
      <c r="C1005" s="2"/>
      <c r="D1005" s="2"/>
      <c r="E1005" s="2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x14ac:dyDescent="0.25">
      <c r="A1006" s="1"/>
      <c r="B1006" s="2"/>
      <c r="C1006" s="2"/>
      <c r="D1006" s="2"/>
      <c r="E1006" s="2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x14ac:dyDescent="0.25">
      <c r="A1007" s="1"/>
      <c r="B1007" s="2"/>
      <c r="C1007" s="2"/>
      <c r="D1007" s="2"/>
      <c r="E1007" s="2"/>
      <c r="F1007" s="2"/>
      <c r="G1007" s="2"/>
      <c r="H1007" s="2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8.42578125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48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50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51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52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30</v>
      </c>
      <c r="B14" s="2"/>
      <c r="C14" s="2"/>
      <c r="D14" s="2"/>
      <c r="E14" s="2">
        <v>500</v>
      </c>
      <c r="F14" s="2">
        <v>0.01</v>
      </c>
      <c r="G14" s="2">
        <f t="shared" si="1"/>
        <v>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31</v>
      </c>
      <c r="C15" s="2"/>
      <c r="D15" s="2">
        <f>SUM(D3:D14)</f>
        <v>282.23124999999999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32</v>
      </c>
      <c r="C16" s="2"/>
      <c r="D16" s="2"/>
      <c r="E16" s="2">
        <f>SUM(E3:E14)</f>
        <v>2193.5231249999997</v>
      </c>
      <c r="F16" s="2"/>
      <c r="G16" s="2">
        <f>SUM(G3:G14)</f>
        <v>96.173699999999997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48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50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51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52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30</v>
      </c>
      <c r="B31" s="2"/>
      <c r="C31" s="2"/>
      <c r="D31" s="2"/>
      <c r="E31" s="2">
        <v>500</v>
      </c>
      <c r="F31" s="2">
        <v>0.01</v>
      </c>
      <c r="G31" s="2">
        <f t="shared" si="3"/>
        <v>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31</v>
      </c>
      <c r="C32" s="2"/>
      <c r="D32" s="2">
        <f>SUM(D20:D31)</f>
        <v>273.73124999999999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32</v>
      </c>
      <c r="C33" s="2"/>
      <c r="D33" s="2"/>
      <c r="E33" s="2">
        <f>SUM(E20:E31)</f>
        <v>2168.0231249999997</v>
      </c>
      <c r="F33" s="2"/>
      <c r="G33" s="2">
        <f>SUM(G20:G31)</f>
        <v>93.623700000000014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48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50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51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52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30</v>
      </c>
      <c r="B48" s="2"/>
      <c r="C48" s="2"/>
      <c r="D48" s="2"/>
      <c r="E48" s="2">
        <v>500</v>
      </c>
      <c r="F48" s="2">
        <v>0.01</v>
      </c>
      <c r="G48" s="2">
        <f t="shared" si="5"/>
        <v>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31</v>
      </c>
      <c r="C49" s="2"/>
      <c r="D49" s="2">
        <f>SUM(D37:D48)</f>
        <v>291.73124999999999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32</v>
      </c>
      <c r="C50" s="2"/>
      <c r="D50" s="2"/>
      <c r="E50" s="2">
        <f>SUM(E37:E48)</f>
        <v>2222.3231249999999</v>
      </c>
      <c r="F50" s="2"/>
      <c r="G50" s="2">
        <f>SUM(G37:G48)</f>
        <v>99.383700000000005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48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50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51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52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30</v>
      </c>
      <c r="B65" s="2"/>
      <c r="C65" s="2"/>
      <c r="D65" s="2"/>
      <c r="E65" s="2">
        <v>500</v>
      </c>
      <c r="F65" s="2">
        <v>1</v>
      </c>
      <c r="G65" s="2">
        <f t="shared" si="7"/>
        <v>500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31</v>
      </c>
      <c r="C66" s="2"/>
      <c r="D66" s="2">
        <f>SUM(D54:D65)</f>
        <v>291.73124999999999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32</v>
      </c>
      <c r="C67" s="2"/>
      <c r="D67" s="2"/>
      <c r="E67" s="2">
        <f>SUM(E54:E65)</f>
        <v>2314.458525</v>
      </c>
      <c r="F67" s="2"/>
      <c r="G67" s="2">
        <f>SUM(G54:G65)</f>
        <v>2263.7093999999997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Kinetis-Atmel</vt:lpstr>
      <vt:lpstr>Kinetis-XBee</vt:lpstr>
      <vt:lpstr>Atmel-Atmel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Zheng</cp:lastModifiedBy>
  <dcterms:modified xsi:type="dcterms:W3CDTF">2017-02-10T02:42:45Z</dcterms:modified>
</cp:coreProperties>
</file>