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K28" i="1"/>
  <c r="I28" i="1"/>
  <c r="M26" i="1"/>
  <c r="K26" i="1"/>
  <c r="I26" i="1"/>
  <c r="M25" i="1"/>
  <c r="K25" i="1"/>
  <c r="I25" i="1"/>
  <c r="M24" i="1"/>
  <c r="K24" i="1"/>
  <c r="I24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I54" i="1" l="1"/>
  <c r="I55" i="1" s="1"/>
  <c r="K54" i="1"/>
  <c r="K55" i="1" s="1"/>
  <c r="M54" i="1"/>
  <c r="M55" i="1" s="1"/>
</calcChain>
</file>

<file path=xl/sharedStrings.xml><?xml version="1.0" encoding="utf-8"?>
<sst xmlns="http://schemas.openxmlformats.org/spreadsheetml/2006/main" count="182" uniqueCount="112">
  <si>
    <t>Manufacturer</t>
  </si>
  <si>
    <t>#</t>
  </si>
  <si>
    <t>Supplier</t>
  </si>
  <si>
    <t>Cost per 1</t>
  </si>
  <si>
    <t>Cost per 100</t>
  </si>
  <si>
    <t>Total</t>
  </si>
  <si>
    <t>ATSAMB11G18A-MU-T</t>
  </si>
  <si>
    <t>Microchip</t>
  </si>
  <si>
    <t>Microchip (Atmel)</t>
  </si>
  <si>
    <t>Part Name</t>
  </si>
  <si>
    <t>Component</t>
  </si>
  <si>
    <t>U1</t>
  </si>
  <si>
    <t>Y1</t>
  </si>
  <si>
    <t>Y2</t>
  </si>
  <si>
    <t>U2</t>
  </si>
  <si>
    <t>DS1</t>
  </si>
  <si>
    <t>CFAH1604A-TMI-JT</t>
  </si>
  <si>
    <t>Crystalfontz</t>
  </si>
  <si>
    <t>XBP9B-DMST-002</t>
  </si>
  <si>
    <t>Digi</t>
  </si>
  <si>
    <t>Digikey</t>
  </si>
  <si>
    <t>ABS07AIG-32.768KHZ-6-T</t>
  </si>
  <si>
    <t>Abracon</t>
  </si>
  <si>
    <t>CX3225SB26000D0FFFCC</t>
  </si>
  <si>
    <t>Kyocera (AVX)</t>
  </si>
  <si>
    <t>Mouser</t>
  </si>
  <si>
    <t>Cost per 50</t>
  </si>
  <si>
    <t>Total for 1</t>
  </si>
  <si>
    <t>Total for 100</t>
  </si>
  <si>
    <t>Total for 50</t>
  </si>
  <si>
    <t>Q1</t>
  </si>
  <si>
    <t>B1</t>
  </si>
  <si>
    <t>B2</t>
  </si>
  <si>
    <t>B3</t>
  </si>
  <si>
    <t>B4</t>
  </si>
  <si>
    <t>B5</t>
  </si>
  <si>
    <t>S1</t>
  </si>
  <si>
    <t>712-CONSMA001-SMD-G</t>
  </si>
  <si>
    <t>Linx Technologies</t>
  </si>
  <si>
    <t>IRLML2502TRPBF</t>
  </si>
  <si>
    <t>Infineon Technologies</t>
  </si>
  <si>
    <t>KS-01Q-01</t>
  </si>
  <si>
    <t>E-Switch</t>
  </si>
  <si>
    <t>H1</t>
  </si>
  <si>
    <t>H2</t>
  </si>
  <si>
    <t>FB1</t>
  </si>
  <si>
    <t>R1</t>
  </si>
  <si>
    <t>R2</t>
  </si>
  <si>
    <t>R3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</si>
  <si>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</si>
  <si>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</si>
  <si>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</si>
  <si>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</si>
  <si>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</si>
  <si>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</si>
  <si>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</si>
  <si>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</si>
  <si>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</si>
  <si>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</si>
  <si>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</si>
  <si>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</si>
  <si>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</si>
  <si>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</si>
  <si>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</si>
  <si>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</si>
  <si>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</si>
  <si>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</si>
  <si>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</si>
  <si>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</si>
  <si>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</si>
  <si>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</si>
  <si>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</si>
  <si>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R4</t>
  </si>
  <si>
    <t>R5</t>
  </si>
  <si>
    <t>L1</t>
  </si>
  <si>
    <t>L2</t>
  </si>
  <si>
    <t>L3</t>
  </si>
  <si>
    <t>L4</t>
  </si>
  <si>
    <t>RV1</t>
  </si>
  <si>
    <t>P1</t>
  </si>
  <si>
    <t>P2</t>
  </si>
  <si>
    <t>P3</t>
  </si>
  <si>
    <t>BLM18PG181SN1D</t>
  </si>
  <si>
    <t>Package</t>
  </si>
  <si>
    <t>SMT0402</t>
  </si>
  <si>
    <t>SMT0603</t>
  </si>
  <si>
    <t>Murata Electronics</t>
  </si>
  <si>
    <t>Total per unit</t>
  </si>
  <si>
    <t>SOT-23</t>
  </si>
  <si>
    <t>QFN48</t>
  </si>
  <si>
    <t>2-SMD</t>
  </si>
  <si>
    <t>4-SMD</t>
  </si>
  <si>
    <t>!!!</t>
  </si>
  <si>
    <t>SMT0805</t>
  </si>
  <si>
    <t>Value</t>
  </si>
  <si>
    <t>1.0uF</t>
  </si>
  <si>
    <t>0.1uF</t>
  </si>
  <si>
    <t>0.01uF</t>
  </si>
  <si>
    <t>47pF</t>
  </si>
  <si>
    <t>10uF</t>
  </si>
  <si>
    <t>9.1nH</t>
  </si>
  <si>
    <t>4.7uH</t>
  </si>
  <si>
    <t>10kOhm</t>
  </si>
  <si>
    <t>100kOhm</t>
  </si>
  <si>
    <t>1kOhm</t>
  </si>
  <si>
    <t>100 Ohm</t>
  </si>
  <si>
    <t>32.768kHz</t>
  </si>
  <si>
    <t>26MHz</t>
  </si>
  <si>
    <t>2.2uF</t>
  </si>
  <si>
    <t>4.7uF</t>
  </si>
  <si>
    <t xml:space="preserve"> </t>
  </si>
  <si>
    <t>GRM155R61A105KE01D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</si>
</sst>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0" fillId="0" borderId="0" xfId="1" applyNumberFormat="1" applyFont="1"/>
    <xf numFmtId="44" fontId="0" fillId="0" borderId="0" xfId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1" applyNumberFormat="1" applyFont="1"/>
    <xf numFmtId="44" fontId="0" fillId="0" borderId="0" xfId="1" applyNumberFormat="1" applyFont="1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B31" sqref="B31"/>
    </sheetView>
  </sheetViews>
  <sheetFormatPr defaultRowHeight="15" x14ac:dyDescent="0.25"/>
  <cols>
    <col min="1" max="1" width="11.42578125" bestFit="1" customWidth="1"/>
    <col min="2" max="2" width="23.140625" bestFit="1" customWidth="1"/>
    <col min="3" max="3" width="21" bestFit="1" customWidth="1"/>
    <col min="4" max="4" width="8.7109375" style="11" bestFit="1" customWidth="1"/>
    <col min="5" max="5" width="9.7109375" bestFit="1" customWidth="1"/>
    <col min="7" max="7" width="12.85546875" style="9" bestFit="1" customWidth="1"/>
    <col min="8" max="8" width="11.140625" style="1" bestFit="1" customWidth="1"/>
    <col min="9" max="9" width="11.28515625" style="1" bestFit="1" customWidth="1"/>
    <col min="10" max="10" width="12.140625" style="1" bestFit="1" customWidth="1"/>
    <col min="11" max="11" width="12.28515625" style="1" bestFit="1" customWidth="1"/>
    <col min="12" max="12" width="13.28515625" style="1" bestFit="1" customWidth="1"/>
    <col min="13" max="13" width="13.42578125" style="1" bestFit="1" customWidth="1"/>
  </cols>
  <sheetData>
    <row r="1" spans="1:13" s="2" customFormat="1" x14ac:dyDescent="0.25">
      <c r="A1" s="6" t="s">
        <v>10</v>
      </c>
      <c r="B1" s="6" t="s">
        <v>9</v>
      </c>
      <c r="C1" s="6" t="s">
        <v>0</v>
      </c>
      <c r="D1" s="6" t="s">
        <v>83</v>
      </c>
      <c r="E1" s="2" t="s">
        <v>94</v>
      </c>
      <c r="F1" s="6" t="s">
        <v>1</v>
      </c>
      <c r="G1" s="6" t="s">
        <v>2</v>
      </c>
      <c r="H1" s="3" t="s">
        <v>3</v>
      </c>
      <c r="I1" s="3" t="s">
        <v>27</v>
      </c>
      <c r="J1" s="3" t="s">
        <v>26</v>
      </c>
      <c r="K1" s="3" t="s">
        <v>29</v>
      </c>
      <c r="L1" s="3" t="s">
        <v>4</v>
      </c>
      <c r="M1" s="3" t="s">
        <v>28</v>
      </c>
    </row>
    <row r="2" spans="1:13" x14ac:dyDescent="0.25">
      <c r="A2" s="7" t="s">
        <v>31</v>
      </c>
      <c r="B2" t="s">
        <v>41</v>
      </c>
      <c r="C2" s="7" t="s">
        <v>42</v>
      </c>
      <c r="D2" s="7"/>
      <c r="F2" s="7">
        <v>1</v>
      </c>
      <c r="G2" s="9" t="s">
        <v>25</v>
      </c>
      <c r="H2" s="1">
        <v>0.52</v>
      </c>
      <c r="I2" s="1">
        <f t="shared" ref="I2:I33" si="0">$F2*H2</f>
        <v>0.52</v>
      </c>
      <c r="J2" s="5">
        <v>0.44700000000000001</v>
      </c>
      <c r="K2" s="5">
        <f t="shared" ref="K2:K33" si="1">$F2*J2*50</f>
        <v>22.35</v>
      </c>
      <c r="L2" s="1">
        <v>0.435</v>
      </c>
      <c r="M2" s="1">
        <f t="shared" ref="M2:M33" si="2">$F2*L2*100</f>
        <v>43.5</v>
      </c>
    </row>
    <row r="3" spans="1:13" x14ac:dyDescent="0.25">
      <c r="A3" s="7" t="s">
        <v>32</v>
      </c>
      <c r="B3" t="s">
        <v>41</v>
      </c>
      <c r="C3" s="7" t="s">
        <v>42</v>
      </c>
      <c r="D3" s="7"/>
      <c r="F3" s="7">
        <v>1</v>
      </c>
      <c r="G3" s="9" t="s">
        <v>25</v>
      </c>
      <c r="H3" s="1">
        <v>0.52</v>
      </c>
      <c r="I3" s="1">
        <f t="shared" si="0"/>
        <v>0.52</v>
      </c>
      <c r="J3" s="5">
        <v>0.44700000000000001</v>
      </c>
      <c r="K3" s="5">
        <f t="shared" si="1"/>
        <v>22.35</v>
      </c>
      <c r="L3" s="1">
        <v>0.435</v>
      </c>
      <c r="M3" s="1">
        <f t="shared" si="2"/>
        <v>43.5</v>
      </c>
    </row>
    <row r="4" spans="1:13" x14ac:dyDescent="0.25">
      <c r="A4" s="7" t="s">
        <v>33</v>
      </c>
      <c r="B4" t="s">
        <v>41</v>
      </c>
      <c r="C4" s="7" t="s">
        <v>42</v>
      </c>
      <c r="D4" s="7"/>
      <c r="F4" s="7">
        <v>1</v>
      </c>
      <c r="G4" s="9" t="s">
        <v>25</v>
      </c>
      <c r="H4" s="1">
        <v>0.52</v>
      </c>
      <c r="I4" s="1">
        <f t="shared" si="0"/>
        <v>0.52</v>
      </c>
      <c r="J4" s="5">
        <v>0.44700000000000001</v>
      </c>
      <c r="K4" s="5">
        <f t="shared" si="1"/>
        <v>22.35</v>
      </c>
      <c r="L4" s="1">
        <v>0.435</v>
      </c>
      <c r="M4" s="1">
        <f t="shared" si="2"/>
        <v>43.5</v>
      </c>
    </row>
    <row r="5" spans="1:13" x14ac:dyDescent="0.25">
      <c r="A5" s="7" t="s">
        <v>34</v>
      </c>
      <c r="B5" t="s">
        <v>41</v>
      </c>
      <c r="C5" s="7" t="s">
        <v>42</v>
      </c>
      <c r="D5" s="7"/>
      <c r="F5" s="7">
        <v>1</v>
      </c>
      <c r="G5" s="9" t="s">
        <v>25</v>
      </c>
      <c r="H5" s="1">
        <v>0.52</v>
      </c>
      <c r="I5" s="1">
        <f t="shared" si="0"/>
        <v>0.52</v>
      </c>
      <c r="J5" s="5">
        <v>0.44700000000000001</v>
      </c>
      <c r="K5" s="5">
        <f t="shared" si="1"/>
        <v>22.35</v>
      </c>
      <c r="L5" s="1">
        <v>0.435</v>
      </c>
      <c r="M5" s="1">
        <f t="shared" si="2"/>
        <v>43.5</v>
      </c>
    </row>
    <row r="6" spans="1:13" x14ac:dyDescent="0.25">
      <c r="A6" s="7" t="s">
        <v>35</v>
      </c>
      <c r="B6" t="s">
        <v>41</v>
      </c>
      <c r="C6" s="7" t="s">
        <v>42</v>
      </c>
      <c r="D6" s="7"/>
      <c r="F6" s="7">
        <v>1</v>
      </c>
      <c r="G6" s="9" t="s">
        <v>25</v>
      </c>
      <c r="H6" s="1">
        <v>0.52</v>
      </c>
      <c r="I6" s="1">
        <f t="shared" si="0"/>
        <v>0.52</v>
      </c>
      <c r="J6" s="5">
        <v>0.44700000000000001</v>
      </c>
      <c r="K6" s="5">
        <f t="shared" si="1"/>
        <v>22.35</v>
      </c>
      <c r="L6" s="1">
        <v>0.435</v>
      </c>
      <c r="M6" s="1">
        <f t="shared" si="2"/>
        <v>43.5</v>
      </c>
    </row>
    <row r="7" spans="1:13" x14ac:dyDescent="0.25">
      <c r="A7" s="7" t="s">
        <v>49</v>
      </c>
      <c r="D7" s="11" t="s">
        <v>84</v>
      </c>
      <c r="F7" s="7">
        <v>1</v>
      </c>
      <c r="I7" s="1">
        <f t="shared" si="0"/>
        <v>0</v>
      </c>
      <c r="K7" s="5">
        <f t="shared" si="1"/>
        <v>0</v>
      </c>
      <c r="M7" s="1">
        <f t="shared" si="2"/>
        <v>0</v>
      </c>
    </row>
    <row r="8" spans="1:13" x14ac:dyDescent="0.25">
      <c r="A8" s="7" t="s">
        <v>50</v>
      </c>
      <c r="D8" s="11" t="s">
        <v>84</v>
      </c>
      <c r="F8" s="7">
        <v>1</v>
      </c>
      <c r="I8" s="1">
        <f t="shared" si="0"/>
        <v>0</v>
      </c>
      <c r="K8" s="5">
        <f t="shared" si="1"/>
        <v>0</v>
      </c>
      <c r="M8" s="1">
        <f t="shared" si="2"/>
        <v>0</v>
      </c>
    </row>
    <row r="9" spans="1:13" x14ac:dyDescent="0.25">
      <c r="A9" s="7" t="s">
        <v>51</v>
      </c>
      <c r="D9" s="11" t="s">
        <v>84</v>
      </c>
      <c r="F9" s="7">
        <v>1</v>
      </c>
      <c r="I9" s="1">
        <f t="shared" si="0"/>
        <v>0</v>
      </c>
      <c r="K9" s="5">
        <f t="shared" si="1"/>
        <v>0</v>
      </c>
      <c r="M9" s="1">
        <f t="shared" si="2"/>
        <v>0</v>
      </c>
    </row>
    <row r="10" spans="1:13" x14ac:dyDescent="0.25">
      <c r="A10" s="7" t="s">
        <v>52</v>
      </c>
      <c r="D10" s="11" t="s">
        <v>84</v>
      </c>
      <c r="F10" s="7">
        <v>1</v>
      </c>
      <c r="I10" s="1">
        <f t="shared" si="0"/>
        <v>0</v>
      </c>
      <c r="K10" s="5">
        <f t="shared" si="1"/>
        <v>0</v>
      </c>
      <c r="M10" s="1">
        <f t="shared" si="2"/>
        <v>0</v>
      </c>
    </row>
    <row r="11" spans="1:13" x14ac:dyDescent="0.25">
      <c r="A11" s="7" t="s">
        <v>53</v>
      </c>
      <c r="D11" s="11" t="s">
        <v>84</v>
      </c>
      <c r="F11" s="7">
        <v>1</v>
      </c>
      <c r="I11" s="1">
        <f t="shared" si="0"/>
        <v>0</v>
      </c>
      <c r="K11" s="5">
        <f t="shared" si="1"/>
        <v>0</v>
      </c>
      <c r="M11" s="1">
        <f t="shared" si="2"/>
        <v>0</v>
      </c>
    </row>
    <row r="12" spans="1:13" x14ac:dyDescent="0.25">
      <c r="A12" s="7" t="s">
        <v>54</v>
      </c>
      <c r="D12" s="11" t="s">
        <v>84</v>
      </c>
      <c r="F12" s="7">
        <v>1</v>
      </c>
      <c r="I12" s="1">
        <f t="shared" si="0"/>
        <v>0</v>
      </c>
      <c r="K12" s="5">
        <f t="shared" si="1"/>
        <v>0</v>
      </c>
      <c r="M12" s="1">
        <f t="shared" si="2"/>
        <v>0</v>
      </c>
    </row>
    <row r="13" spans="1:13" x14ac:dyDescent="0.25">
      <c r="A13" s="7" t="s">
        <v>55</v>
      </c>
      <c r="D13" s="11" t="s">
        <v>84</v>
      </c>
      <c r="F13" s="7">
        <v>1</v>
      </c>
      <c r="I13" s="1">
        <f t="shared" si="0"/>
        <v>0</v>
      </c>
      <c r="K13" s="5">
        <f t="shared" si="1"/>
        <v>0</v>
      </c>
      <c r="M13" s="1">
        <f t="shared" si="2"/>
        <v>0</v>
      </c>
    </row>
    <row r="14" spans="1:13" x14ac:dyDescent="0.25">
      <c r="A14" s="7" t="s">
        <v>56</v>
      </c>
      <c r="D14" s="11" t="s">
        <v>84</v>
      </c>
      <c r="F14" s="7">
        <v>1</v>
      </c>
      <c r="I14" s="1">
        <f t="shared" si="0"/>
        <v>0</v>
      </c>
      <c r="K14" s="5">
        <f t="shared" si="1"/>
        <v>0</v>
      </c>
      <c r="M14" s="1">
        <f t="shared" si="2"/>
        <v>0</v>
      </c>
    </row>
    <row r="15" spans="1:13" x14ac:dyDescent="0.25">
      <c r="A15" s="7" t="s">
        <v>57</v>
      </c>
      <c r="D15" s="11" t="s">
        <v>84</v>
      </c>
      <c r="F15" s="7">
        <v>1</v>
      </c>
      <c r="I15" s="1">
        <f t="shared" si="0"/>
        <v>0</v>
      </c>
      <c r="K15" s="5">
        <f t="shared" si="1"/>
        <v>0</v>
      </c>
      <c r="M15" s="1">
        <f t="shared" si="2"/>
        <v>0</v>
      </c>
    </row>
    <row r="16" spans="1:13" x14ac:dyDescent="0.25">
      <c r="A16" s="7" t="s">
        <v>58</v>
      </c>
      <c r="B16" t="s">
        <v>111</v>
      </c>
      <c r="C16" t="s">
        <v>86</v>
      </c>
      <c r="D16" s="11" t="s">
        <v>84</v>
      </c>
      <c r="E16" t="s">
        <v>95</v>
      </c>
      <c r="F16" s="7">
        <v>1</v>
      </c>
      <c r="G16" s="9" t="s">
        <v>25</v>
      </c>
      <c r="H16" s="1">
        <v>0.1</v>
      </c>
      <c r="I16" s="1">
        <f t="shared" si="0"/>
        <v>0.1</v>
      </c>
      <c r="J16" s="4">
        <v>1.2999999999999999E-2</v>
      </c>
      <c r="K16" s="10">
        <f t="shared" si="1"/>
        <v>0.65</v>
      </c>
      <c r="L16" s="4">
        <v>8.9999999999999993E-3</v>
      </c>
      <c r="M16" s="1">
        <f t="shared" si="2"/>
        <v>0.89999999999999991</v>
      </c>
    </row>
    <row r="17" spans="1:13" x14ac:dyDescent="0.25">
      <c r="A17" s="7" t="s">
        <v>59</v>
      </c>
      <c r="D17" s="11" t="s">
        <v>84</v>
      </c>
      <c r="E17" t="s">
        <v>96</v>
      </c>
      <c r="F17" s="7">
        <v>1</v>
      </c>
      <c r="I17" s="1">
        <f t="shared" si="0"/>
        <v>0</v>
      </c>
      <c r="K17" s="5">
        <f t="shared" si="1"/>
        <v>0</v>
      </c>
      <c r="M17" s="1">
        <f t="shared" si="2"/>
        <v>0</v>
      </c>
    </row>
    <row r="18" spans="1:13" x14ac:dyDescent="0.25">
      <c r="A18" s="7" t="s">
        <v>60</v>
      </c>
      <c r="D18" s="11" t="s">
        <v>84</v>
      </c>
      <c r="E18" t="s">
        <v>96</v>
      </c>
      <c r="F18" s="7">
        <v>1</v>
      </c>
      <c r="I18" s="1">
        <f t="shared" si="0"/>
        <v>0</v>
      </c>
      <c r="K18" s="5">
        <f t="shared" si="1"/>
        <v>0</v>
      </c>
      <c r="M18" s="1">
        <f t="shared" si="2"/>
        <v>0</v>
      </c>
    </row>
    <row r="19" spans="1:13" x14ac:dyDescent="0.25">
      <c r="A19" s="7" t="s">
        <v>61</v>
      </c>
      <c r="D19" s="11" t="s">
        <v>84</v>
      </c>
      <c r="E19" t="s">
        <v>96</v>
      </c>
      <c r="F19" s="7">
        <v>1</v>
      </c>
      <c r="I19" s="1">
        <f t="shared" si="0"/>
        <v>0</v>
      </c>
      <c r="K19" s="5">
        <f t="shared" si="1"/>
        <v>0</v>
      </c>
      <c r="M19" s="1">
        <f t="shared" si="2"/>
        <v>0</v>
      </c>
    </row>
    <row r="20" spans="1:13" x14ac:dyDescent="0.25">
      <c r="A20" s="7" t="s">
        <v>62</v>
      </c>
      <c r="C20" t="s">
        <v>110</v>
      </c>
      <c r="D20" s="11" t="s">
        <v>84</v>
      </c>
      <c r="E20" t="s">
        <v>109</v>
      </c>
      <c r="F20" s="7">
        <v>1</v>
      </c>
      <c r="I20" s="1">
        <f t="shared" si="0"/>
        <v>0</v>
      </c>
      <c r="K20" s="5">
        <f t="shared" si="1"/>
        <v>0</v>
      </c>
      <c r="M20" s="1">
        <f t="shared" si="2"/>
        <v>0</v>
      </c>
    </row>
    <row r="21" spans="1:13" x14ac:dyDescent="0.25">
      <c r="A21" s="7" t="s">
        <v>63</v>
      </c>
      <c r="D21" s="11" t="s">
        <v>84</v>
      </c>
      <c r="E21" t="s">
        <v>96</v>
      </c>
      <c r="F21" s="7">
        <v>1</v>
      </c>
      <c r="I21" s="1">
        <f t="shared" si="0"/>
        <v>0</v>
      </c>
      <c r="K21" s="5">
        <f t="shared" si="1"/>
        <v>0</v>
      </c>
      <c r="M21" s="1">
        <f t="shared" si="2"/>
        <v>0</v>
      </c>
    </row>
    <row r="22" spans="1:13" x14ac:dyDescent="0.25">
      <c r="A22" s="7" t="s">
        <v>64</v>
      </c>
      <c r="D22" s="11" t="s">
        <v>84</v>
      </c>
      <c r="E22" t="s">
        <v>108</v>
      </c>
      <c r="F22" s="7">
        <v>1</v>
      </c>
      <c r="I22" s="1">
        <f t="shared" si="0"/>
        <v>0</v>
      </c>
      <c r="K22" s="5">
        <f t="shared" si="1"/>
        <v>0</v>
      </c>
      <c r="M22" s="1">
        <f t="shared" si="2"/>
        <v>0</v>
      </c>
    </row>
    <row r="23" spans="1:13" x14ac:dyDescent="0.25">
      <c r="A23" s="7" t="s">
        <v>65</v>
      </c>
      <c r="D23" s="11" t="s">
        <v>84</v>
      </c>
      <c r="E23" t="s">
        <v>97</v>
      </c>
      <c r="F23" s="7">
        <v>1</v>
      </c>
      <c r="I23" s="1">
        <f t="shared" si="0"/>
        <v>0</v>
      </c>
      <c r="K23" s="5">
        <f t="shared" si="1"/>
        <v>0</v>
      </c>
      <c r="M23" s="1">
        <f t="shared" si="2"/>
        <v>0</v>
      </c>
    </row>
    <row r="24" spans="1:13" x14ac:dyDescent="0.25">
      <c r="A24" s="7" t="s">
        <v>66</v>
      </c>
      <c r="B24" t="s">
        <v>111</v>
      </c>
      <c r="C24" t="s">
        <v>86</v>
      </c>
      <c r="D24" s="11" t="s">
        <v>84</v>
      </c>
      <c r="E24" t="s">
        <v>95</v>
      </c>
      <c r="F24" s="7">
        <v>1</v>
      </c>
      <c r="G24" s="9" t="s">
        <v>25</v>
      </c>
      <c r="H24" s="1">
        <v>0.1</v>
      </c>
      <c r="I24" s="1">
        <f t="shared" si="0"/>
        <v>0.1</v>
      </c>
      <c r="J24" s="4">
        <v>1.2999999999999999E-2</v>
      </c>
      <c r="K24" s="10">
        <f t="shared" si="1"/>
        <v>0.65</v>
      </c>
      <c r="L24" s="4">
        <v>8.9999999999999993E-3</v>
      </c>
      <c r="M24" s="1">
        <f t="shared" si="2"/>
        <v>0.89999999999999991</v>
      </c>
    </row>
    <row r="25" spans="1:13" x14ac:dyDescent="0.25">
      <c r="A25" s="7" t="s">
        <v>67</v>
      </c>
      <c r="B25" t="s">
        <v>111</v>
      </c>
      <c r="C25" t="s">
        <v>86</v>
      </c>
      <c r="D25" s="11" t="s">
        <v>84</v>
      </c>
      <c r="E25" t="s">
        <v>95</v>
      </c>
      <c r="F25" s="7">
        <v>1</v>
      </c>
      <c r="G25" s="9" t="s">
        <v>25</v>
      </c>
      <c r="H25" s="1">
        <v>0.1</v>
      </c>
      <c r="I25" s="1">
        <f t="shared" si="0"/>
        <v>0.1</v>
      </c>
      <c r="J25" s="4">
        <v>1.2999999999999999E-2</v>
      </c>
      <c r="K25" s="10">
        <f t="shared" si="1"/>
        <v>0.65</v>
      </c>
      <c r="L25" s="4">
        <v>8.9999999999999993E-3</v>
      </c>
      <c r="M25" s="1">
        <f t="shared" si="2"/>
        <v>0.89999999999999991</v>
      </c>
    </row>
    <row r="26" spans="1:13" x14ac:dyDescent="0.25">
      <c r="A26" s="7" t="s">
        <v>68</v>
      </c>
      <c r="B26" t="s">
        <v>111</v>
      </c>
      <c r="C26" t="s">
        <v>86</v>
      </c>
      <c r="D26" s="11" t="s">
        <v>84</v>
      </c>
      <c r="E26" t="s">
        <v>95</v>
      </c>
      <c r="F26" s="7">
        <v>1</v>
      </c>
      <c r="G26" s="9" t="s">
        <v>25</v>
      </c>
      <c r="H26" s="1">
        <v>0.1</v>
      </c>
      <c r="I26" s="1">
        <f t="shared" si="0"/>
        <v>0.1</v>
      </c>
      <c r="J26" s="4">
        <v>1.2999999999999999E-2</v>
      </c>
      <c r="K26" s="10">
        <f t="shared" si="1"/>
        <v>0.65</v>
      </c>
      <c r="L26" s="4">
        <v>8.9999999999999993E-3</v>
      </c>
      <c r="M26" s="1">
        <f t="shared" si="2"/>
        <v>0.89999999999999991</v>
      </c>
    </row>
    <row r="27" spans="1:13" x14ac:dyDescent="0.25">
      <c r="A27" s="7" t="s">
        <v>69</v>
      </c>
      <c r="D27" s="11" t="s">
        <v>84</v>
      </c>
      <c r="E27" t="s">
        <v>98</v>
      </c>
      <c r="F27" s="7">
        <v>1</v>
      </c>
      <c r="I27" s="1">
        <f t="shared" si="0"/>
        <v>0</v>
      </c>
      <c r="K27" s="5">
        <f t="shared" si="1"/>
        <v>0</v>
      </c>
      <c r="M27" s="1">
        <f t="shared" si="2"/>
        <v>0</v>
      </c>
    </row>
    <row r="28" spans="1:13" x14ac:dyDescent="0.25">
      <c r="A28" s="7" t="s">
        <v>70</v>
      </c>
      <c r="B28" t="s">
        <v>111</v>
      </c>
      <c r="C28" t="s">
        <v>86</v>
      </c>
      <c r="D28" s="11" t="s">
        <v>84</v>
      </c>
      <c r="E28" t="s">
        <v>95</v>
      </c>
      <c r="F28" s="7">
        <v>1</v>
      </c>
      <c r="G28" s="9" t="s">
        <v>25</v>
      </c>
      <c r="H28" s="1">
        <v>0.1</v>
      </c>
      <c r="I28" s="1">
        <f t="shared" si="0"/>
        <v>0.1</v>
      </c>
      <c r="J28" s="4">
        <v>1.2999999999999999E-2</v>
      </c>
      <c r="K28" s="10">
        <f t="shared" si="1"/>
        <v>0.65</v>
      </c>
      <c r="L28" s="4">
        <v>8.9999999999999993E-3</v>
      </c>
      <c r="M28" s="1">
        <f t="shared" si="2"/>
        <v>0.89999999999999991</v>
      </c>
    </row>
    <row r="29" spans="1:13" x14ac:dyDescent="0.25">
      <c r="A29" s="7" t="s">
        <v>71</v>
      </c>
      <c r="D29" s="11" t="s">
        <v>84</v>
      </c>
      <c r="E29" t="s">
        <v>99</v>
      </c>
      <c r="F29" s="7">
        <v>1</v>
      </c>
      <c r="I29" s="1">
        <f t="shared" si="0"/>
        <v>0</v>
      </c>
      <c r="K29" s="5">
        <f t="shared" si="1"/>
        <v>0</v>
      </c>
      <c r="M29" s="1">
        <f t="shared" si="2"/>
        <v>0</v>
      </c>
    </row>
    <row r="30" spans="1:13" x14ac:dyDescent="0.25">
      <c r="A30" s="7" t="s">
        <v>15</v>
      </c>
      <c r="B30" s="7" t="s">
        <v>16</v>
      </c>
      <c r="C30" s="7" t="s">
        <v>17</v>
      </c>
      <c r="D30" s="7"/>
      <c r="F30" s="7">
        <v>1</v>
      </c>
      <c r="G30" s="7" t="s">
        <v>17</v>
      </c>
      <c r="H30" s="5">
        <v>9.48</v>
      </c>
      <c r="I30" s="1">
        <f t="shared" si="0"/>
        <v>9.48</v>
      </c>
      <c r="J30" s="5">
        <v>7.65</v>
      </c>
      <c r="K30" s="5">
        <f t="shared" si="1"/>
        <v>382.5</v>
      </c>
      <c r="L30" s="5">
        <v>7.53</v>
      </c>
      <c r="M30" s="1">
        <f t="shared" si="2"/>
        <v>753</v>
      </c>
    </row>
    <row r="31" spans="1:13" x14ac:dyDescent="0.25">
      <c r="A31" s="7" t="s">
        <v>45</v>
      </c>
      <c r="B31" t="s">
        <v>82</v>
      </c>
      <c r="C31" t="s">
        <v>86</v>
      </c>
      <c r="D31" s="11" t="s">
        <v>85</v>
      </c>
      <c r="F31" s="7">
        <v>1</v>
      </c>
      <c r="G31" s="9" t="s">
        <v>25</v>
      </c>
      <c r="H31" s="1">
        <v>0.1</v>
      </c>
      <c r="I31" s="1">
        <f t="shared" si="0"/>
        <v>0.1</v>
      </c>
      <c r="J31" s="1">
        <v>0.05</v>
      </c>
      <c r="K31" s="5">
        <f t="shared" si="1"/>
        <v>2.5</v>
      </c>
      <c r="L31" s="1">
        <v>4.3299999999999998E-2</v>
      </c>
      <c r="M31" s="1">
        <f t="shared" si="2"/>
        <v>4.33</v>
      </c>
    </row>
    <row r="32" spans="1:13" x14ac:dyDescent="0.25">
      <c r="A32" s="7" t="s">
        <v>43</v>
      </c>
      <c r="F32" s="7">
        <v>1</v>
      </c>
      <c r="I32" s="1">
        <f t="shared" si="0"/>
        <v>0</v>
      </c>
      <c r="K32" s="5">
        <f t="shared" si="1"/>
        <v>0</v>
      </c>
      <c r="M32" s="1">
        <f t="shared" si="2"/>
        <v>0</v>
      </c>
    </row>
    <row r="33" spans="1:13" x14ac:dyDescent="0.25">
      <c r="A33" s="7" t="s">
        <v>44</v>
      </c>
      <c r="F33" s="7">
        <v>1</v>
      </c>
      <c r="I33" s="1">
        <f t="shared" si="0"/>
        <v>0</v>
      </c>
      <c r="K33" s="5">
        <f t="shared" si="1"/>
        <v>0</v>
      </c>
      <c r="M33" s="1">
        <f t="shared" si="2"/>
        <v>0</v>
      </c>
    </row>
    <row r="34" spans="1:13" x14ac:dyDescent="0.25">
      <c r="A34" s="7" t="s">
        <v>74</v>
      </c>
      <c r="D34" s="11" t="s">
        <v>84</v>
      </c>
      <c r="F34" s="7">
        <v>1</v>
      </c>
      <c r="I34" s="1">
        <f t="shared" ref="I34:I65" si="3">$F34*H34</f>
        <v>0</v>
      </c>
      <c r="K34" s="5">
        <f t="shared" ref="K34:K65" si="4">$F34*J34*50</f>
        <v>0</v>
      </c>
      <c r="M34" s="1">
        <f t="shared" ref="M34:M65" si="5">$F34*L34*100</f>
        <v>0</v>
      </c>
    </row>
    <row r="35" spans="1:13" x14ac:dyDescent="0.25">
      <c r="A35" s="7" t="s">
        <v>75</v>
      </c>
      <c r="D35" s="11" t="s">
        <v>84</v>
      </c>
      <c r="F35" s="7">
        <v>1</v>
      </c>
      <c r="I35" s="1">
        <f t="shared" si="3"/>
        <v>0</v>
      </c>
      <c r="K35" s="5">
        <f t="shared" si="4"/>
        <v>0</v>
      </c>
      <c r="M35" s="1">
        <f t="shared" si="5"/>
        <v>0</v>
      </c>
    </row>
    <row r="36" spans="1:13" x14ac:dyDescent="0.25">
      <c r="A36" s="7" t="s">
        <v>76</v>
      </c>
      <c r="D36" s="11" t="s">
        <v>84</v>
      </c>
      <c r="E36" t="s">
        <v>100</v>
      </c>
      <c r="F36" s="7">
        <v>1</v>
      </c>
      <c r="I36" s="1">
        <f t="shared" si="3"/>
        <v>0</v>
      </c>
      <c r="K36" s="5">
        <f t="shared" si="4"/>
        <v>0</v>
      </c>
      <c r="M36" s="1">
        <f t="shared" si="5"/>
        <v>0</v>
      </c>
    </row>
    <row r="37" spans="1:13" x14ac:dyDescent="0.25">
      <c r="A37" s="7" t="s">
        <v>77</v>
      </c>
      <c r="D37" s="11" t="s">
        <v>93</v>
      </c>
      <c r="E37" t="s">
        <v>101</v>
      </c>
      <c r="F37" s="7">
        <v>1</v>
      </c>
      <c r="I37" s="1">
        <f t="shared" si="3"/>
        <v>0</v>
      </c>
      <c r="K37" s="5">
        <f t="shared" si="4"/>
        <v>0</v>
      </c>
      <c r="M37" s="1">
        <f t="shared" si="5"/>
        <v>0</v>
      </c>
    </row>
    <row r="38" spans="1:13" x14ac:dyDescent="0.25">
      <c r="A38" s="7" t="s">
        <v>79</v>
      </c>
      <c r="F38" s="7">
        <v>1</v>
      </c>
      <c r="I38" s="1">
        <f t="shared" si="3"/>
        <v>0</v>
      </c>
      <c r="K38" s="5">
        <f t="shared" si="4"/>
        <v>0</v>
      </c>
      <c r="M38" s="1">
        <f t="shared" si="5"/>
        <v>0</v>
      </c>
    </row>
    <row r="39" spans="1:13" x14ac:dyDescent="0.25">
      <c r="A39" s="7" t="s">
        <v>80</v>
      </c>
      <c r="F39" s="7">
        <v>1</v>
      </c>
      <c r="I39" s="1">
        <f t="shared" si="3"/>
        <v>0</v>
      </c>
      <c r="K39" s="5">
        <f t="shared" si="4"/>
        <v>0</v>
      </c>
      <c r="M39" s="1">
        <f t="shared" si="5"/>
        <v>0</v>
      </c>
    </row>
    <row r="40" spans="1:13" x14ac:dyDescent="0.25">
      <c r="A40" s="7" t="s">
        <v>81</v>
      </c>
      <c r="F40" s="7">
        <v>1</v>
      </c>
      <c r="I40" s="1">
        <f t="shared" si="3"/>
        <v>0</v>
      </c>
      <c r="K40" s="5">
        <f t="shared" si="4"/>
        <v>0</v>
      </c>
      <c r="M40" s="1">
        <f t="shared" si="5"/>
        <v>0</v>
      </c>
    </row>
    <row r="41" spans="1:13" x14ac:dyDescent="0.25">
      <c r="A41" s="7" t="s">
        <v>30</v>
      </c>
      <c r="B41" t="s">
        <v>39</v>
      </c>
      <c r="C41" s="7" t="s">
        <v>40</v>
      </c>
      <c r="D41" t="s">
        <v>88</v>
      </c>
      <c r="F41" s="7">
        <v>1</v>
      </c>
      <c r="G41" s="9" t="s">
        <v>25</v>
      </c>
      <c r="H41" s="1">
        <v>0.46</v>
      </c>
      <c r="I41" s="1">
        <f t="shared" si="3"/>
        <v>0.46</v>
      </c>
      <c r="J41" s="5">
        <v>0.32900000000000001</v>
      </c>
      <c r="K41" s="5">
        <f t="shared" si="4"/>
        <v>16.45</v>
      </c>
      <c r="L41" s="1">
        <v>0.151</v>
      </c>
      <c r="M41" s="1">
        <f t="shared" si="5"/>
        <v>15.1</v>
      </c>
    </row>
    <row r="42" spans="1:13" x14ac:dyDescent="0.25">
      <c r="A42" s="7" t="s">
        <v>46</v>
      </c>
      <c r="D42" s="11" t="s">
        <v>84</v>
      </c>
      <c r="E42">
        <v>0</v>
      </c>
      <c r="F42" s="7">
        <v>1</v>
      </c>
      <c r="I42" s="1">
        <f t="shared" si="3"/>
        <v>0</v>
      </c>
      <c r="K42" s="5">
        <f t="shared" si="4"/>
        <v>0</v>
      </c>
      <c r="M42" s="1">
        <f t="shared" si="5"/>
        <v>0</v>
      </c>
    </row>
    <row r="43" spans="1:13" x14ac:dyDescent="0.25">
      <c r="A43" s="7" t="s">
        <v>47</v>
      </c>
      <c r="D43" s="11" t="s">
        <v>84</v>
      </c>
      <c r="E43" t="s">
        <v>102</v>
      </c>
      <c r="F43" s="7">
        <v>1</v>
      </c>
      <c r="I43" s="1">
        <f t="shared" si="3"/>
        <v>0</v>
      </c>
      <c r="K43" s="5">
        <f t="shared" si="4"/>
        <v>0</v>
      </c>
      <c r="M43" s="1">
        <f t="shared" si="5"/>
        <v>0</v>
      </c>
    </row>
    <row r="44" spans="1:13" x14ac:dyDescent="0.25">
      <c r="A44" s="7" t="s">
        <v>48</v>
      </c>
      <c r="D44" s="11" t="s">
        <v>84</v>
      </c>
      <c r="E44" t="s">
        <v>103</v>
      </c>
      <c r="F44" s="7">
        <v>1</v>
      </c>
      <c r="I44" s="1">
        <f t="shared" si="3"/>
        <v>0</v>
      </c>
      <c r="K44" s="5">
        <f t="shared" si="4"/>
        <v>0</v>
      </c>
      <c r="M44" s="1">
        <f t="shared" si="5"/>
        <v>0</v>
      </c>
    </row>
    <row r="45" spans="1:13" x14ac:dyDescent="0.25">
      <c r="A45" s="7" t="s">
        <v>72</v>
      </c>
      <c r="D45" s="11" t="s">
        <v>84</v>
      </c>
      <c r="E45" t="s">
        <v>105</v>
      </c>
      <c r="F45" s="7">
        <v>1</v>
      </c>
      <c r="I45" s="1">
        <f t="shared" si="3"/>
        <v>0</v>
      </c>
      <c r="K45" s="5">
        <f t="shared" si="4"/>
        <v>0</v>
      </c>
      <c r="M45" s="1">
        <f t="shared" si="5"/>
        <v>0</v>
      </c>
    </row>
    <row r="46" spans="1:13" x14ac:dyDescent="0.25">
      <c r="A46" s="7" t="s">
        <v>73</v>
      </c>
      <c r="D46" s="11" t="s">
        <v>84</v>
      </c>
      <c r="E46" t="s">
        <v>104</v>
      </c>
      <c r="F46" s="7">
        <v>1</v>
      </c>
      <c r="I46" s="1">
        <f t="shared" si="3"/>
        <v>0</v>
      </c>
      <c r="K46" s="5">
        <f t="shared" si="4"/>
        <v>0</v>
      </c>
      <c r="M46" s="1">
        <f t="shared" si="5"/>
        <v>0</v>
      </c>
    </row>
    <row r="47" spans="1:13" x14ac:dyDescent="0.25">
      <c r="A47" s="7" t="s">
        <v>78</v>
      </c>
      <c r="E47" t="s">
        <v>102</v>
      </c>
      <c r="F47" s="7">
        <v>1</v>
      </c>
      <c r="I47" s="1">
        <f t="shared" si="3"/>
        <v>0</v>
      </c>
      <c r="K47" s="5">
        <f t="shared" si="4"/>
        <v>0</v>
      </c>
      <c r="M47" s="1">
        <f t="shared" si="5"/>
        <v>0</v>
      </c>
    </row>
    <row r="48" spans="1:13" x14ac:dyDescent="0.25">
      <c r="A48" s="7" t="s">
        <v>36</v>
      </c>
      <c r="B48" t="s">
        <v>37</v>
      </c>
      <c r="C48" s="7" t="s">
        <v>38</v>
      </c>
      <c r="D48" s="7"/>
      <c r="F48" s="7">
        <v>1</v>
      </c>
      <c r="G48" s="9" t="s">
        <v>25</v>
      </c>
      <c r="H48" s="1">
        <v>2.86</v>
      </c>
      <c r="I48" s="1">
        <f t="shared" si="3"/>
        <v>2.86</v>
      </c>
      <c r="J48" s="5">
        <v>2.59</v>
      </c>
      <c r="K48" s="5">
        <f t="shared" si="4"/>
        <v>129.5</v>
      </c>
      <c r="L48" s="1">
        <v>2.4700000000000002</v>
      </c>
      <c r="M48" s="1">
        <f t="shared" si="5"/>
        <v>247.00000000000003</v>
      </c>
    </row>
    <row r="49" spans="1:14" x14ac:dyDescent="0.25">
      <c r="A49" s="7" t="s">
        <v>11</v>
      </c>
      <c r="B49" s="7" t="s">
        <v>6</v>
      </c>
      <c r="C49" s="7" t="s">
        <v>8</v>
      </c>
      <c r="D49" s="7" t="s">
        <v>89</v>
      </c>
      <c r="F49" s="7">
        <v>1</v>
      </c>
      <c r="G49" s="7" t="s">
        <v>7</v>
      </c>
      <c r="H49" s="5">
        <v>3.51</v>
      </c>
      <c r="I49" s="1">
        <f t="shared" si="3"/>
        <v>3.51</v>
      </c>
      <c r="J49" s="5">
        <v>3.21</v>
      </c>
      <c r="K49" s="5">
        <f t="shared" si="4"/>
        <v>160.5</v>
      </c>
      <c r="L49" s="5">
        <v>3.02</v>
      </c>
      <c r="M49" s="1">
        <f t="shared" si="5"/>
        <v>302</v>
      </c>
    </row>
    <row r="50" spans="1:14" x14ac:dyDescent="0.25">
      <c r="A50" s="7" t="s">
        <v>14</v>
      </c>
      <c r="B50" s="7" t="s">
        <v>18</v>
      </c>
      <c r="C50" s="7" t="s">
        <v>19</v>
      </c>
      <c r="F50" s="7">
        <v>1</v>
      </c>
      <c r="G50" s="7" t="s">
        <v>20</v>
      </c>
      <c r="H50" s="5">
        <v>39</v>
      </c>
      <c r="I50" s="1">
        <f t="shared" si="3"/>
        <v>39</v>
      </c>
      <c r="J50" s="5">
        <v>39</v>
      </c>
      <c r="K50" s="5">
        <f t="shared" si="4"/>
        <v>1950</v>
      </c>
      <c r="L50" s="5">
        <v>39</v>
      </c>
      <c r="M50" s="1">
        <f t="shared" si="5"/>
        <v>3900</v>
      </c>
      <c r="N50" t="s">
        <v>92</v>
      </c>
    </row>
    <row r="51" spans="1:14" x14ac:dyDescent="0.25">
      <c r="A51" s="7" t="s">
        <v>12</v>
      </c>
      <c r="B51" s="7" t="s">
        <v>21</v>
      </c>
      <c r="C51" s="7" t="s">
        <v>22</v>
      </c>
      <c r="D51" s="7" t="s">
        <v>90</v>
      </c>
      <c r="E51" s="7" t="s">
        <v>106</v>
      </c>
      <c r="F51" s="7">
        <v>1</v>
      </c>
      <c r="G51" s="8" t="s">
        <v>20</v>
      </c>
      <c r="H51" s="5">
        <v>0.71</v>
      </c>
      <c r="I51" s="1">
        <f t="shared" si="3"/>
        <v>0.71</v>
      </c>
      <c r="J51" s="5">
        <v>3.21</v>
      </c>
      <c r="K51" s="5">
        <f t="shared" si="4"/>
        <v>160.5</v>
      </c>
      <c r="L51" s="5">
        <v>0.51619999999999999</v>
      </c>
      <c r="M51" s="1">
        <f t="shared" si="5"/>
        <v>51.62</v>
      </c>
    </row>
    <row r="52" spans="1:14" x14ac:dyDescent="0.25">
      <c r="A52" s="7" t="s">
        <v>13</v>
      </c>
      <c r="B52" s="7" t="s">
        <v>23</v>
      </c>
      <c r="C52" s="7" t="s">
        <v>24</v>
      </c>
      <c r="D52" s="7" t="s">
        <v>91</v>
      </c>
      <c r="E52" s="7" t="s">
        <v>107</v>
      </c>
      <c r="F52" s="7">
        <v>1</v>
      </c>
      <c r="G52" s="8" t="s">
        <v>25</v>
      </c>
      <c r="H52" s="5">
        <v>0.76</v>
      </c>
      <c r="I52" s="1">
        <f t="shared" si="3"/>
        <v>0.76</v>
      </c>
      <c r="J52" s="5">
        <v>0.66300000000000003</v>
      </c>
      <c r="K52" s="5">
        <f t="shared" si="4"/>
        <v>33.15</v>
      </c>
      <c r="L52" s="5">
        <v>0.56000000000000005</v>
      </c>
      <c r="M52" s="1">
        <f t="shared" si="5"/>
        <v>56.000000000000007</v>
      </c>
    </row>
    <row r="54" spans="1:14" x14ac:dyDescent="0.25">
      <c r="G54" s="9" t="s">
        <v>5</v>
      </c>
      <c r="I54" s="1">
        <f>SUM(I2:I52)</f>
        <v>59.980000000000004</v>
      </c>
      <c r="K54" s="1">
        <f>SUM(K2:K52)</f>
        <v>2950.1</v>
      </c>
      <c r="M54" s="1">
        <f>SUM(M2:M52)</f>
        <v>5551.05</v>
      </c>
    </row>
    <row r="55" spans="1:14" x14ac:dyDescent="0.25">
      <c r="G55" s="9" t="s">
        <v>87</v>
      </c>
      <c r="I55" s="1">
        <f>I54/1</f>
        <v>59.980000000000004</v>
      </c>
      <c r="K55" s="1">
        <f>K54/50</f>
        <v>59.001999999999995</v>
      </c>
      <c r="M55" s="1">
        <f>M54/100</f>
        <v>55.5105</v>
      </c>
    </row>
  </sheetData>
  <sortState ref="A2:L52">
    <sortCondition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2017-05-09T20:55:25Z</dcterms:created>
  <dcterms:modified xsi:type="dcterms:W3CDTF">2017-05-10T01:58:36Z</dcterms:modified>
</cp:coreProperties>
</file>