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marti\OneDrive - Berner Fachhochschule\7. Semester\7. Semester\EPRP\GettingStarted\crowdfunding-comparison\"/>
    </mc:Choice>
  </mc:AlternateContent>
  <xr:revisionPtr revIDLastSave="0" documentId="13_ncr:1_{4FF70539-D53B-44E9-947F-E39514BF4410}" xr6:coauthVersionLast="47" xr6:coauthVersionMax="47" xr10:uidLastSave="{00000000-0000-0000-0000-000000000000}"/>
  <bookViews>
    <workbookView xWindow="-103" yWindow="-103" windowWidth="25920" windowHeight="16629" xr2:uid="{6597071C-8CE2-4CE6-A697-979B004A404D}"/>
  </bookViews>
  <sheets>
    <sheet name="Liste" sheetId="1" r:id="rId1"/>
    <sheet name="Preis-Leistungs-Verhältnis" sheetId="2" r:id="rId2"/>
    <sheet name="Preis-Leistungs-verhältnis_2" sheetId="7" r:id="rId3"/>
    <sheet name="Zusatzangebote" sheetId="4" r:id="rId4"/>
    <sheet name="Flexibilität" sheetId="3" r:id="rId5"/>
    <sheet name="Unterstützung ausserhalb der Un" sheetId="5" r:id="rId6"/>
    <sheet name="Standort und Erreichbarkeit"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7" i="1" l="1"/>
  <c r="N18" i="1"/>
  <c r="N19" i="1"/>
  <c r="N20" i="1"/>
  <c r="N21" i="1"/>
  <c r="N22" i="1"/>
  <c r="N23" i="1"/>
  <c r="N24" i="1"/>
  <c r="N25" i="1"/>
  <c r="N26" i="1"/>
  <c r="N27" i="1"/>
  <c r="N16" i="1"/>
  <c r="G3" i="2"/>
  <c r="G4" i="2"/>
  <c r="G5" i="2"/>
  <c r="G6" i="2"/>
  <c r="G7" i="2"/>
  <c r="G8" i="2"/>
  <c r="G9" i="2"/>
  <c r="G10" i="2"/>
  <c r="G11" i="2"/>
  <c r="G12" i="2"/>
  <c r="G13" i="2"/>
  <c r="G2" i="2"/>
  <c r="F3" i="2"/>
  <c r="F4" i="2"/>
  <c r="F5" i="2"/>
  <c r="F6" i="2"/>
  <c r="F7" i="2"/>
  <c r="F8" i="2"/>
  <c r="F9" i="2"/>
  <c r="F10" i="2"/>
  <c r="F11" i="2"/>
  <c r="F12" i="2"/>
  <c r="F13" i="2"/>
  <c r="F2" i="2"/>
  <c r="D3" i="2"/>
  <c r="D4" i="2"/>
  <c r="D5" i="2"/>
  <c r="D6" i="2"/>
  <c r="D7" i="2"/>
  <c r="D8" i="2"/>
  <c r="D9" i="2"/>
  <c r="D10" i="2"/>
  <c r="D11" i="2"/>
  <c r="D12" i="2"/>
  <c r="D13" i="2"/>
  <c r="D2" i="2"/>
  <c r="E3" i="2"/>
  <c r="H3" i="2" s="1"/>
  <c r="I3" i="2" s="1"/>
  <c r="E4" i="2"/>
  <c r="H4" i="2" s="1"/>
  <c r="I4" i="2" s="1"/>
  <c r="E5" i="2"/>
  <c r="H5" i="2" s="1"/>
  <c r="I5" i="2" s="1"/>
  <c r="E6" i="2"/>
  <c r="H6" i="2" s="1"/>
  <c r="I6" i="2" s="1"/>
  <c r="E7" i="2"/>
  <c r="E8" i="2"/>
  <c r="E9" i="2"/>
  <c r="E10" i="2"/>
  <c r="E11" i="2"/>
  <c r="H11" i="2" s="1"/>
  <c r="I11" i="2" s="1"/>
  <c r="E12" i="2"/>
  <c r="H12" i="2" s="1"/>
  <c r="I12" i="2" s="1"/>
  <c r="E13" i="2"/>
  <c r="H13" i="2" s="1"/>
  <c r="I13" i="2" s="1"/>
  <c r="E2" i="2"/>
  <c r="H2" i="2" s="1"/>
  <c r="I2" i="2" s="1"/>
  <c r="C3" i="2"/>
  <c r="C4" i="2"/>
  <c r="C5" i="2"/>
  <c r="C6" i="2"/>
  <c r="C7" i="2"/>
  <c r="H7" i="2" s="1"/>
  <c r="I7" i="2" s="1"/>
  <c r="C8" i="2"/>
  <c r="H8" i="2" s="1"/>
  <c r="I8" i="2" s="1"/>
  <c r="C9" i="2"/>
  <c r="H9" i="2" s="1"/>
  <c r="I9" i="2" s="1"/>
  <c r="C10" i="2"/>
  <c r="H10" i="2" s="1"/>
  <c r="I10" i="2" s="1"/>
  <c r="C11" i="2"/>
  <c r="C12" i="2"/>
  <c r="C13" i="2"/>
  <c r="C2" i="2"/>
  <c r="F3" i="7"/>
  <c r="F4" i="7"/>
  <c r="F5" i="7"/>
  <c r="F6" i="7"/>
  <c r="F7" i="7"/>
  <c r="F8" i="7"/>
  <c r="F9" i="7"/>
  <c r="F10" i="7"/>
  <c r="F11" i="7"/>
  <c r="F12" i="7"/>
  <c r="F13" i="7"/>
  <c r="F2" i="7"/>
  <c r="E3" i="7"/>
  <c r="E4" i="7"/>
  <c r="E5" i="7"/>
  <c r="E6" i="7"/>
  <c r="E7" i="7"/>
  <c r="E8" i="7"/>
  <c r="E9" i="7"/>
  <c r="E10" i="7"/>
  <c r="E11" i="7"/>
  <c r="E12" i="7"/>
  <c r="E13" i="7"/>
  <c r="E2" i="7"/>
  <c r="F3" i="6"/>
  <c r="F4" i="6"/>
  <c r="F5" i="6"/>
  <c r="F6" i="6"/>
  <c r="F7" i="6"/>
  <c r="F8" i="6"/>
  <c r="F9" i="6"/>
  <c r="F10" i="6"/>
  <c r="F11" i="6"/>
  <c r="F12" i="6"/>
  <c r="F13" i="6"/>
  <c r="F2" i="6"/>
  <c r="E3" i="6"/>
  <c r="E4" i="6"/>
  <c r="E5" i="6"/>
  <c r="E6" i="6"/>
  <c r="E7" i="6"/>
  <c r="E8" i="6"/>
  <c r="E9" i="6"/>
  <c r="E10" i="6"/>
  <c r="E11" i="6"/>
  <c r="E12" i="6"/>
  <c r="E13" i="6"/>
  <c r="E2" i="6"/>
  <c r="F3" i="5"/>
  <c r="F4" i="5"/>
  <c r="F5" i="5"/>
  <c r="F6" i="5"/>
  <c r="F7" i="5"/>
  <c r="F8" i="5"/>
  <c r="F9" i="5"/>
  <c r="F10" i="5"/>
  <c r="F11" i="5"/>
  <c r="F12" i="5"/>
  <c r="F13" i="5"/>
  <c r="F2" i="5"/>
  <c r="G2" i="3"/>
  <c r="F3" i="3"/>
  <c r="G3" i="3" s="1"/>
  <c r="E3" i="5"/>
  <c r="E4" i="5"/>
  <c r="E5" i="5"/>
  <c r="E6" i="5"/>
  <c r="E7" i="5"/>
  <c r="E8" i="5"/>
  <c r="E9" i="5"/>
  <c r="E10" i="5"/>
  <c r="E11" i="5"/>
  <c r="E12" i="5"/>
  <c r="E13" i="5"/>
  <c r="E2" i="5"/>
  <c r="I3" i="4"/>
  <c r="I4" i="4"/>
  <c r="I5" i="4"/>
  <c r="I6" i="4"/>
  <c r="I7" i="4"/>
  <c r="I8" i="4"/>
  <c r="I9" i="4"/>
  <c r="I10" i="4"/>
  <c r="I11" i="4"/>
  <c r="I12" i="4"/>
  <c r="I13" i="4"/>
  <c r="I2" i="4"/>
  <c r="H3" i="4"/>
  <c r="H4" i="4"/>
  <c r="H5" i="4"/>
  <c r="H6" i="4"/>
  <c r="H7" i="4"/>
  <c r="H8" i="4"/>
  <c r="H9" i="4"/>
  <c r="H10" i="4"/>
  <c r="H11" i="4"/>
  <c r="H12" i="4"/>
  <c r="H13" i="4"/>
  <c r="H2" i="4"/>
  <c r="G4" i="3"/>
  <c r="G5" i="3"/>
  <c r="G6" i="3"/>
  <c r="G7" i="3"/>
  <c r="G8" i="3"/>
  <c r="G9" i="3"/>
  <c r="G10" i="3"/>
  <c r="G11" i="3"/>
  <c r="G12" i="3"/>
  <c r="G13" i="3"/>
  <c r="F4" i="3"/>
  <c r="F5" i="3"/>
  <c r="F6" i="3"/>
  <c r="F7" i="3"/>
  <c r="F8" i="3"/>
  <c r="F9" i="3"/>
  <c r="F10" i="3"/>
  <c r="F11" i="3"/>
  <c r="F12" i="3"/>
  <c r="F13" i="3"/>
  <c r="F2" i="3"/>
  <c r="C20" i="2"/>
  <c r="E27" i="1"/>
  <c r="C27" i="1"/>
  <c r="E21" i="1"/>
  <c r="E24" i="1"/>
  <c r="E17" i="1"/>
  <c r="E18" i="1"/>
  <c r="E19" i="1"/>
  <c r="E20" i="1"/>
  <c r="E25" i="1"/>
  <c r="E16" i="1"/>
  <c r="C18" i="1"/>
  <c r="C16" i="1"/>
  <c r="C17" i="1"/>
  <c r="C19" i="1"/>
  <c r="C20" i="1"/>
  <c r="C21" i="1"/>
  <c r="C22" i="1"/>
  <c r="C23" i="1"/>
  <c r="C24" i="1"/>
  <c r="C25" i="1"/>
  <c r="C26" i="1"/>
</calcChain>
</file>

<file path=xl/sharedStrings.xml><?xml version="1.0" encoding="utf-8"?>
<sst xmlns="http://schemas.openxmlformats.org/spreadsheetml/2006/main" count="677" uniqueCount="165">
  <si>
    <t>ID</t>
  </si>
  <si>
    <t>Name</t>
  </si>
  <si>
    <t>Mitarbeiter</t>
  </si>
  <si>
    <t>Deutsch</t>
  </si>
  <si>
    <t>Französisch</t>
  </si>
  <si>
    <t>Mathematik</t>
  </si>
  <si>
    <t>Prüfungssimultaion</t>
  </si>
  <si>
    <t>Preis-Kategorie</t>
  </si>
  <si>
    <t>E-Learning</t>
  </si>
  <si>
    <t>Intensive Kurs</t>
  </si>
  <si>
    <t>Preis Intensive Kurs</t>
  </si>
  <si>
    <t>Aufsatzkorrektur</t>
  </si>
  <si>
    <t>Einstufungstest</t>
  </si>
  <si>
    <t>Gymivorbereitung Zürich</t>
  </si>
  <si>
    <t>Ja</t>
  </si>
  <si>
    <t>C</t>
  </si>
  <si>
    <t>Nein</t>
  </si>
  <si>
    <t>Inkl. Im Preis</t>
  </si>
  <si>
    <t xml:space="preserve">Lern- und Sprachsysteme Mühlebach </t>
  </si>
  <si>
    <t>Gymiseminar</t>
  </si>
  <si>
    <t>A</t>
  </si>
  <si>
    <t>B</t>
  </si>
  <si>
    <t>Schule Zürich Nord</t>
  </si>
  <si>
    <t>Schlaumacher</t>
  </si>
  <si>
    <t>Logos Lehrerteam</t>
  </si>
  <si>
    <t>Alphasprachwelt</t>
  </si>
  <si>
    <t>Eigene Lernunterlagen</t>
  </si>
  <si>
    <t>Kursart (Intensiv- oder Langzeitkurs)</t>
  </si>
  <si>
    <t>Experten</t>
  </si>
  <si>
    <t>Unterrichttag</t>
  </si>
  <si>
    <t>Standort</t>
  </si>
  <si>
    <t>Prüfungsarchiv</t>
  </si>
  <si>
    <t>Beratungsgespräch</t>
  </si>
  <si>
    <t>FAQ</t>
  </si>
  <si>
    <t>Spezielles</t>
  </si>
  <si>
    <t>Direkt Unterstüzung ausserhalb Unterrichtszeit</t>
  </si>
  <si>
    <t>Beides</t>
  </si>
  <si>
    <t>Dienstagabend, Mittwoch, Samstag</t>
  </si>
  <si>
    <t>Zürich HB, Bhf. Stadelhofen</t>
  </si>
  <si>
    <t>Schulhund</t>
  </si>
  <si>
    <t>Mittwoch, Samsatg, Sonntag</t>
  </si>
  <si>
    <t>Stadelhofen, Kreuzplatz, Frauenzentrale</t>
  </si>
  <si>
    <t>Videos</t>
  </si>
  <si>
    <t>Mittwoch, Samsatg</t>
  </si>
  <si>
    <t>Volkshaus Zürich</t>
  </si>
  <si>
    <t>Lernkarten</t>
  </si>
  <si>
    <t>Stadelhofen, Winterthur, Basel, Luzern, Zug</t>
  </si>
  <si>
    <t>Lernberatung</t>
  </si>
  <si>
    <t>Mittwoch, Samstag</t>
  </si>
  <si>
    <t>Zürich</t>
  </si>
  <si>
    <t>Nachhilfe Akademie</t>
  </si>
  <si>
    <t>Mo-Sa</t>
  </si>
  <si>
    <t>Oerlikon, Winterthur, Stadelhafen, Basel</t>
  </si>
  <si>
    <t>Einstufungtest</t>
  </si>
  <si>
    <t>Lang</t>
  </si>
  <si>
    <t>Mittwoch</t>
  </si>
  <si>
    <t>Oerlikon</t>
  </si>
  <si>
    <t>Toolbox</t>
  </si>
  <si>
    <t>Bülach, Kloten, Uster, Wetzikon, Winterthur, Zürich-City, Oerlikon, Stadelhofen</t>
  </si>
  <si>
    <t>ja</t>
  </si>
  <si>
    <t>Stadelhofen, Baden</t>
  </si>
  <si>
    <t>Mehrere Sprachen</t>
  </si>
  <si>
    <t>Preis Langzeit Kurs</t>
  </si>
  <si>
    <t>info freien Plätze?</t>
  </si>
  <si>
    <t>Onlineprüfung</t>
  </si>
  <si>
    <t>Einzelstunden</t>
  </si>
  <si>
    <t>Maximale Anzahl der Teilnehmer</t>
  </si>
  <si>
    <t>Preis pro Woche Langzeit kurs</t>
  </si>
  <si>
    <t>Learning Culture</t>
  </si>
  <si>
    <t>Examprep</t>
  </si>
  <si>
    <t>Open Learning Space</t>
  </si>
  <si>
    <t>Nachilfe Akademie</t>
  </si>
  <si>
    <t>Dauer der Kurse in Wochen Langzeitkurs</t>
  </si>
  <si>
    <t>Preis pro Std. Intensivkurs</t>
  </si>
  <si>
    <t>Dauer der Kurse in Std. Intensivkurs</t>
  </si>
  <si>
    <t>Info zur Erfolgsquote</t>
  </si>
  <si>
    <t>Abo-Modell</t>
  </si>
  <si>
    <t>Kursmaterial ist digital</t>
  </si>
  <si>
    <t>LearningCube GmbH</t>
  </si>
  <si>
    <t>Meilen</t>
  </si>
  <si>
    <t>Mittwoch, Freitag, Samstag</t>
  </si>
  <si>
    <t>LearningCube</t>
  </si>
  <si>
    <t>2 bis 3</t>
  </si>
  <si>
    <t>Einzelkurse</t>
  </si>
  <si>
    <t>Nachholmöglichkeiten</t>
  </si>
  <si>
    <t>Qualitätsbewertung</t>
  </si>
  <si>
    <t>Flexibilität</t>
  </si>
  <si>
    <t>Unterstützung ausserhalb der Unterrichtszeit</t>
  </si>
  <si>
    <t>Standort und Erreichbarkeit</t>
  </si>
  <si>
    <t>Preis-Leistungs-Verhältnis</t>
  </si>
  <si>
    <t>Zusatzangebote</t>
  </si>
  <si>
    <t>Total Gewichtung</t>
  </si>
  <si>
    <t>Bewertung</t>
  </si>
  <si>
    <t xml:space="preserve">Begründung: </t>
  </si>
  <si>
    <r>
      <t xml:space="preserve">Die Auswahl der Kriterien für die Berechnung der </t>
    </r>
    <r>
      <rPr>
        <b/>
        <sz val="11"/>
        <color theme="1"/>
        <rFont val="Calibri"/>
        <family val="2"/>
        <scheme val="minor"/>
      </rPr>
      <t>Flexibilität</t>
    </r>
    <r>
      <rPr>
        <sz val="11"/>
        <color theme="1"/>
        <rFont val="Calibri"/>
        <family val="2"/>
        <scheme val="minor"/>
      </rPr>
      <t xml:space="preserve"> basiert auf deren direkter Relevanz für die Lernoptionen und die Anpassungsfähigkeit des Kurses an unterschiedliche Bedürfnisse von SchülerInnen. Hier sind die Begründungen für die Auswahl der spezifischen Kriterien:</t>
    </r>
  </si>
  <si>
    <t>1. E-Learning:</t>
  </si>
  <si>
    <r>
      <t>Begründung</t>
    </r>
    <r>
      <rPr>
        <sz val="11"/>
        <color theme="1"/>
        <rFont val="Calibri"/>
        <family val="2"/>
        <scheme val="minor"/>
      </rPr>
      <t>: E-Learning ermöglicht SchülerInnen mehr Flexibilität, da sie unabhängig von festen Unterrichtszeiten oder Standorten lernen können. Es bietet die Möglichkeit, das Lernen individuell zu gestalten und ist besonders hilfreich für SchülerInnen, die nicht immer physisch anwesend sein können oder zusätzliche Unterstützung außerhalb der Kurszeiten benötigen.</t>
    </r>
  </si>
  <si>
    <r>
      <t>Wichtigkeit</t>
    </r>
    <r>
      <rPr>
        <sz val="11"/>
        <color theme="1"/>
        <rFont val="Calibri"/>
        <family val="2"/>
        <scheme val="minor"/>
      </rPr>
      <t>: In modernen Bildungsangeboten stellt E-Learning eine bedeutende Erweiterung dar, da es flexibles, ortsunabhängiges Lernen ermöglicht.</t>
    </r>
  </si>
  <si>
    <t>2. Intensivkurs:</t>
  </si>
  <si>
    <r>
      <t>Begründung</t>
    </r>
    <r>
      <rPr>
        <sz val="11"/>
        <color theme="1"/>
        <rFont val="Calibri"/>
        <family val="2"/>
        <scheme val="minor"/>
      </rPr>
      <t>: Intensivkurse bieten SchülerInnen die Möglichkeit, in kurzer Zeit gezielt auf die Prüfungen vorbereitet zu werden. Solche Kurse sind für SchülerInnen, die unter Zeitdruck stehen oder zusätzliche Unterstützung in spezifischen Bereichen benötigen, sehr hilfreich. Die Verfügbarkeit eines Intensivkurses erhöht die Flexibilität, da man so schneller auf Prüfungen vorbereitet wird.</t>
    </r>
  </si>
  <si>
    <r>
      <t>Wichtigkeit</t>
    </r>
    <r>
      <rPr>
        <sz val="11"/>
        <color theme="1"/>
        <rFont val="Calibri"/>
        <family val="2"/>
        <scheme val="minor"/>
      </rPr>
      <t>: Intensivkurse bieten einen flexiblen Weg, in kurzer Zeit viel Lernstoff zu bewältigen, was für einige SchülerInnen eine bevorzugte Methode ist.</t>
    </r>
  </si>
  <si>
    <t>3. Einzelkurse:</t>
  </si>
  <si>
    <r>
      <t>Begründung</t>
    </r>
    <r>
      <rPr>
        <sz val="11"/>
        <color theme="1"/>
        <rFont val="Calibri"/>
        <family val="2"/>
        <scheme val="minor"/>
      </rPr>
      <t>: Einzelkurse bieten ein Höchstmaß an Flexibilität, da sie auf die spezifischen Bedürfnisse eines einzelnen Schülers abgestimmt sind. Dies ermöglicht eine maßgeschneiderte Betreuung und eine tiefere Auseinandersetzung mit individuellen Schwächen oder besonderen Themen. Einzelkurse sind oft flexibler in Bezug auf Terminplanung und Anpassung an den Lernfortschritt.</t>
    </r>
  </si>
  <si>
    <r>
      <t>Wichtigkeit</t>
    </r>
    <r>
      <rPr>
        <sz val="11"/>
        <color theme="1"/>
        <rFont val="Calibri"/>
        <family val="2"/>
        <scheme val="minor"/>
      </rPr>
      <t>: Die Verfügbarkeit von Einzelkursen ist ein klares Zeichen für Flexibilität, da diese Kurse individuelle Anpassungen ermöglichen und nicht auf den Lehrplan der Gruppe beschränkt sind.</t>
    </r>
  </si>
  <si>
    <t>Zusammenfassung der Kriterienwahl:</t>
  </si>
  <si>
    <r>
      <t>E-Learning</t>
    </r>
    <r>
      <rPr>
        <sz val="11"/>
        <color theme="1"/>
        <rFont val="Calibri"/>
        <family val="2"/>
        <scheme val="minor"/>
      </rPr>
      <t xml:space="preserve">, </t>
    </r>
    <r>
      <rPr>
        <b/>
        <sz val="11"/>
        <color theme="1"/>
        <rFont val="Calibri"/>
        <family val="2"/>
        <scheme val="minor"/>
      </rPr>
      <t>Intensivkurse</t>
    </r>
    <r>
      <rPr>
        <sz val="11"/>
        <color theme="1"/>
        <rFont val="Calibri"/>
        <family val="2"/>
        <scheme val="minor"/>
      </rPr>
      <t xml:space="preserve">, und </t>
    </r>
    <r>
      <rPr>
        <b/>
        <sz val="11"/>
        <color theme="1"/>
        <rFont val="Calibri"/>
        <family val="2"/>
        <scheme val="minor"/>
      </rPr>
      <t>Einzelkurse</t>
    </r>
    <r>
      <rPr>
        <sz val="11"/>
        <color theme="1"/>
        <rFont val="Calibri"/>
        <family val="2"/>
        <scheme val="minor"/>
      </rPr>
      <t xml:space="preserve"> wurden ausgewählt, da sie den SchülerInnen die Möglichkeit bieten, ihren Lernprozess anzupassen – sei es durch zeitliche, methodische oder inhaltliche Flexibilität.</t>
    </r>
  </si>
  <si>
    <t>Diese drei Kriterien bieten unterschiedliche, aber komplementäre Formen der Flexibilität und sind daher zentrale Faktoren bei der Bewertung der Anpassungsfähigkeit eines Anbieters.</t>
  </si>
  <si>
    <t>Warum diese drei Kriterien:</t>
  </si>
  <si>
    <r>
      <t xml:space="preserve">Diese Kriterien decken verschiedene Aspekte der Flexibilität ab: </t>
    </r>
    <r>
      <rPr>
        <b/>
        <sz val="11"/>
        <color theme="1"/>
        <rFont val="Calibri"/>
        <family val="2"/>
        <scheme val="minor"/>
      </rPr>
      <t>E-Learning</t>
    </r>
    <r>
      <rPr>
        <sz val="11"/>
        <color theme="1"/>
        <rFont val="Calibri"/>
        <family val="2"/>
        <scheme val="minor"/>
      </rPr>
      <t xml:space="preserve"> für ortsunabhängiges Lernen, </t>
    </r>
    <r>
      <rPr>
        <b/>
        <sz val="11"/>
        <color theme="1"/>
        <rFont val="Calibri"/>
        <family val="2"/>
        <scheme val="minor"/>
      </rPr>
      <t>Intensivkurse</t>
    </r>
    <r>
      <rPr>
        <sz val="11"/>
        <color theme="1"/>
        <rFont val="Calibri"/>
        <family val="2"/>
        <scheme val="minor"/>
      </rPr>
      <t xml:space="preserve"> für zielgerichtetes, zeitlich komprimiertes Lernen und </t>
    </r>
    <r>
      <rPr>
        <b/>
        <sz val="11"/>
        <color theme="1"/>
        <rFont val="Calibri"/>
        <family val="2"/>
        <scheme val="minor"/>
      </rPr>
      <t>Einzelkurse</t>
    </r>
    <r>
      <rPr>
        <sz val="11"/>
        <color theme="1"/>
        <rFont val="Calibri"/>
        <family val="2"/>
        <scheme val="minor"/>
      </rPr>
      <t xml:space="preserve"> für maßgeschneiderte, individuelle Betreuung.</t>
    </r>
  </si>
  <si>
    <t>Die Kombination dieser drei Faktoren ergibt ein vollständiges Bild der Flexibilität eines Anbieters, da sie alle wichtigen Facetten abdecken, die für unterschiedliche SchülerInnen relevant sein könnten.</t>
  </si>
  <si>
    <t>Diese Kriterien sind somit ideal, um die Flexibilität eines Gymi-Vorbereitungskurses zu bewerten und den SchülerInnen bzw. Eltern eine fundierte Entscheidungsgrundlage zu bieten.</t>
  </si>
  <si>
    <t>Begründung</t>
  </si>
  <si>
    <r>
      <t xml:space="preserve">Die ausgewählten Kriterien zur Bewertung der </t>
    </r>
    <r>
      <rPr>
        <b/>
        <sz val="11"/>
        <color theme="1"/>
        <rFont val="Calibri"/>
        <family val="2"/>
        <scheme val="minor"/>
      </rPr>
      <t>Zusatzangebote</t>
    </r>
    <r>
      <rPr>
        <sz val="11"/>
        <color theme="1"/>
        <rFont val="Calibri"/>
        <family val="2"/>
        <scheme val="minor"/>
      </rPr>
      <t xml:space="preserve"> spiegeln wichtige Faktoren wider, die den Mehrwert eines Gymi-Vorbereitungskurses signifikant erhöhen. Jedes dieser Kriterien trägt zur Verbesserung des Lernerfolgs und der Flexibilität des Kurses bei. Hier ist die detaillierte Begründung für die Auswahl der einzelnen Kriterien:</t>
    </r>
  </si>
  <si>
    <r>
      <t>Begründung</t>
    </r>
    <r>
      <rPr>
        <sz val="11"/>
        <color theme="1"/>
        <rFont val="Calibri"/>
        <family val="2"/>
        <scheme val="minor"/>
      </rPr>
      <t>: E-Learning bietet SchülerInnen die Möglichkeit, unabhängig von Zeit und Ort zu lernen. Dies fördert selbstgesteuertes Lernen und ermöglicht es den SchülerInnen, Kursmaterialien nach ihrem eigenen Zeitplan zu wiederholen. Besonders SchülerInnen, die zusätzlich zum Unterricht lernen oder Themen vertiefen möchten, profitieren stark von E-Learning-Angeboten.</t>
    </r>
  </si>
  <si>
    <r>
      <t>Wichtigkeit</t>
    </r>
    <r>
      <rPr>
        <sz val="11"/>
        <color theme="1"/>
        <rFont val="Calibri"/>
        <family val="2"/>
        <scheme val="minor"/>
      </rPr>
      <t>: In modernen Lernumgebungen spielt E-Learning eine zentrale Rolle, da es flexibles Lernen ermöglicht und den SchülerInnen zusätzliche Ressourcen bietet.</t>
    </r>
  </si>
  <si>
    <r>
      <t>Begründung</t>
    </r>
    <r>
      <rPr>
        <sz val="11"/>
        <color theme="1"/>
        <rFont val="Calibri"/>
        <family val="2"/>
        <scheme val="minor"/>
      </rPr>
      <t>: Intensivkurse bieten die Möglichkeit, in kurzer Zeit gezielt auf Prüfungen vorbereitet zu werden. Diese Kurse sind besonders wertvoll für SchülerInnen, die sich in letzter Minute intensiv vorbereiten müssen oder spezielle Unterstützung in bestimmten Bereichen benötigen. Ein Intensivkurs ist ein Zeichen für Flexibilität im Kursangebot und wird oft von SchülerInnen genutzt, die ihre Lücken schnell und effizient schließen wollen.</t>
    </r>
  </si>
  <si>
    <r>
      <t>Wichtigkeit</t>
    </r>
    <r>
      <rPr>
        <sz val="11"/>
        <color theme="1"/>
        <rFont val="Calibri"/>
        <family val="2"/>
        <scheme val="minor"/>
      </rPr>
      <t>: Die Verfügbarkeit von Intensivkursen erhöht die Attraktivität des Anbieters, da sie gezielt auf die Bedürfnisse von SchülerInnen eingehen, die eine schnelle, intensive Vorbereitung benötigen.</t>
    </r>
  </si>
  <si>
    <r>
      <t>Begründung</t>
    </r>
    <r>
      <rPr>
        <sz val="11"/>
        <color theme="1"/>
        <rFont val="Calibri"/>
        <family val="2"/>
        <scheme val="minor"/>
      </rPr>
      <t>: Einzelkurse bieten eine maßgeschneiderte Betreuung, die speziell auf die individuellen Bedürfnisse eines Schülers abgestimmt ist. Dies ist besonders hilfreich für SchülerInnen, die gezielte Unterstützung in bestimmten Fächern oder Themenbereichen benötigen. Die individuelle Betreuung in Einzelkursen sorgt dafür, dass der Schüler den maximalen Nutzen aus dem Kurs zieht.</t>
    </r>
  </si>
  <si>
    <r>
      <t>Wichtigkeit</t>
    </r>
    <r>
      <rPr>
        <sz val="11"/>
        <color theme="1"/>
        <rFont val="Calibri"/>
        <family val="2"/>
        <scheme val="minor"/>
      </rPr>
      <t>: Einzelkurse erhöhen die Flexibilität des Angebots und bieten eine individuelle Lösung für SchülerInnen, die in Gruppenunterricht möglicherweise nicht ausreichend Unterstützung erhalten.</t>
    </r>
  </si>
  <si>
    <t>4. Prüfungssimulation:</t>
  </si>
  <si>
    <r>
      <t>Begründung</t>
    </r>
    <r>
      <rPr>
        <sz val="11"/>
        <color theme="1"/>
        <rFont val="Calibri"/>
        <family val="2"/>
        <scheme val="minor"/>
      </rPr>
      <t>: Eine Prüfungssimulation bietet SchülerInnen die Möglichkeit, unter realistischen Bedingungen eine Prüfungssituation zu erleben. Dies hilft, Prüfungsängste abzubauen und die SchülerInnen auf den tatsächlichen Prüfungstag vorzubereiten. Das Erleben einer "echten" Prüfungssituation ist ein enormer Vorteil, da es die SchülerInnen an den Prüfungsdruck gewöhnt und gleichzeitig eine realistische Einschätzung ihres Wissensstandes ermöglicht.</t>
    </r>
  </si>
  <si>
    <r>
      <t>Wichtigkeit</t>
    </r>
    <r>
      <rPr>
        <sz val="11"/>
        <color theme="1"/>
        <rFont val="Calibri"/>
        <family val="2"/>
        <scheme val="minor"/>
      </rPr>
      <t>: Eine Prüfungssimulation gibt den SchülerInnen Sicherheit und ist ein wichtiger Faktor bei der Vorbereitung auf die tatsächliche Gymiprüfung.</t>
    </r>
  </si>
  <si>
    <t>5. Einstufungstest:</t>
  </si>
  <si>
    <r>
      <t>Begründung</t>
    </r>
    <r>
      <rPr>
        <sz val="11"/>
        <color theme="1"/>
        <rFont val="Calibri"/>
        <family val="2"/>
        <scheme val="minor"/>
      </rPr>
      <t>: Ein Einstufungstest hilft dabei, den aktuellen Wissensstand der SchülerInnen zu ermitteln, bevor sie mit dem Kurs beginnen. Dies ermöglicht eine gezielte Förderung der SchülerInnen, da ihre Stärken und Schwächen frühzeitig identifiziert werden. Der Test gibt den LehrerInnen die Möglichkeit, den Unterricht entsprechend den individuellen Bedürfnissen anzupassen.</t>
    </r>
  </si>
  <si>
    <r>
      <t>Wichtigkeit</t>
    </r>
    <r>
      <rPr>
        <sz val="11"/>
        <color theme="1"/>
        <rFont val="Calibri"/>
        <family val="2"/>
        <scheme val="minor"/>
      </rPr>
      <t>: Der Einstufungstest stellt sicher, dass der Kurs auf die spezifischen Bedürfnisse der SchülerInnen zugeschnitten ist. Dies erhöht die Effizienz des Unterrichts und sorgt dafür, dass der Schüler in den Bereichen gefördert wird, in denen er es am meisten benötigt.</t>
    </r>
  </si>
  <si>
    <t>Gesamtbegründung:</t>
  </si>
  <si>
    <r>
      <t xml:space="preserve">Die fünf gewählten Kriterien decken verschiedene Aspekte ab, die für die SchülerInnen während der Vorbereitung auf die Gymiprüfung von entscheidender Bedeutung sind. Sie bieten eine Kombination aus </t>
    </r>
    <r>
      <rPr>
        <b/>
        <sz val="11"/>
        <color theme="1"/>
        <rFont val="Calibri"/>
        <family val="2"/>
        <scheme val="minor"/>
      </rPr>
      <t>Flexibilität</t>
    </r>
    <r>
      <rPr>
        <sz val="11"/>
        <color theme="1"/>
        <rFont val="Calibri"/>
        <family val="2"/>
        <scheme val="minor"/>
      </rPr>
      <t xml:space="preserve">, </t>
    </r>
    <r>
      <rPr>
        <b/>
        <sz val="11"/>
        <color theme="1"/>
        <rFont val="Calibri"/>
        <family val="2"/>
        <scheme val="minor"/>
      </rPr>
      <t>individueller Betreuung</t>
    </r>
    <r>
      <rPr>
        <sz val="11"/>
        <color theme="1"/>
        <rFont val="Calibri"/>
        <family val="2"/>
        <scheme val="minor"/>
      </rPr>
      <t xml:space="preserve"> und </t>
    </r>
    <r>
      <rPr>
        <b/>
        <sz val="11"/>
        <color theme="1"/>
        <rFont val="Calibri"/>
        <family val="2"/>
        <scheme val="minor"/>
      </rPr>
      <t>gezielter Prüfungsvorbereitung</t>
    </r>
    <r>
      <rPr>
        <sz val="11"/>
        <color theme="1"/>
        <rFont val="Calibri"/>
        <family val="2"/>
        <scheme val="minor"/>
      </rPr>
      <t>, die die Lernqualität erheblich verbessert. Diese Zusatzangebote stellen sicher, dass die SchülerInnen auf unterschiedliche Weise unterstützt werden und ihre Vorbereitung optimal gestalten können.</t>
    </r>
  </si>
  <si>
    <r>
      <t>E-Learning</t>
    </r>
    <r>
      <rPr>
        <sz val="11"/>
        <color theme="1"/>
        <rFont val="Calibri"/>
        <family val="2"/>
        <scheme val="minor"/>
      </rPr>
      <t xml:space="preserve"> und </t>
    </r>
    <r>
      <rPr>
        <b/>
        <sz val="11"/>
        <color theme="1"/>
        <rFont val="Calibri"/>
        <family val="2"/>
        <scheme val="minor"/>
      </rPr>
      <t>Einzelkurse</t>
    </r>
    <r>
      <rPr>
        <sz val="11"/>
        <color theme="1"/>
        <rFont val="Calibri"/>
        <family val="2"/>
        <scheme val="minor"/>
      </rPr>
      <t xml:space="preserve"> bieten Flexibilität und individuelle Betreuung.</t>
    </r>
  </si>
  <si>
    <r>
      <t>Prüfungssimulation</t>
    </r>
    <r>
      <rPr>
        <sz val="11"/>
        <color theme="1"/>
        <rFont val="Calibri"/>
        <family val="2"/>
        <scheme val="minor"/>
      </rPr>
      <t xml:space="preserve"> und </t>
    </r>
    <r>
      <rPr>
        <b/>
        <sz val="11"/>
        <color theme="1"/>
        <rFont val="Calibri"/>
        <family val="2"/>
        <scheme val="minor"/>
      </rPr>
      <t>Einstufungstest</t>
    </r>
    <r>
      <rPr>
        <sz val="11"/>
        <color theme="1"/>
        <rFont val="Calibri"/>
        <family val="2"/>
        <scheme val="minor"/>
      </rPr>
      <t xml:space="preserve"> bereiten die SchülerInnen gezielt auf die Prüfungssituation vor und helfen, Schwächen frühzeitig zu erkennen.</t>
    </r>
  </si>
  <si>
    <r>
      <t>Intensivkurse</t>
    </r>
    <r>
      <rPr>
        <sz val="11"/>
        <color theme="1"/>
        <rFont val="Calibri"/>
        <family val="2"/>
        <scheme val="minor"/>
      </rPr>
      <t xml:space="preserve"> ermöglichen eine schnelle und fokussierte Prüfungsvorbereitung.</t>
    </r>
  </si>
  <si>
    <t>Diese Kombination von Kriterien stellt sicher, dass die Kurse flexibel, individuell und praxisnah gestaltet sind, was den SchülerInnen einen deutlichen Vorteil bei der Prüfungsvorbereitung verschafft.</t>
  </si>
  <si>
    <t>Unterstützung</t>
  </si>
  <si>
    <t>Bewertungslogik:</t>
  </si>
  <si>
    <r>
      <t>5 Punkte</t>
    </r>
    <r>
      <rPr>
        <sz val="11"/>
        <color theme="1"/>
        <rFont val="Calibri"/>
        <family val="2"/>
        <scheme val="minor"/>
      </rPr>
      <t xml:space="preserve">: Wenn die maximale Teilnehmerzahl in Spalte C </t>
    </r>
    <r>
      <rPr>
        <b/>
        <sz val="11"/>
        <color theme="1"/>
        <rFont val="Calibri"/>
        <family val="2"/>
        <scheme val="minor"/>
      </rPr>
      <t>8 oder weniger</t>
    </r>
    <r>
      <rPr>
        <sz val="11"/>
        <color theme="1"/>
        <rFont val="Calibri"/>
        <family val="2"/>
        <scheme val="minor"/>
      </rPr>
      <t xml:space="preserve"> ist </t>
    </r>
    <r>
      <rPr>
        <b/>
        <sz val="11"/>
        <color theme="1"/>
        <rFont val="Calibri"/>
        <family val="2"/>
        <scheme val="minor"/>
      </rPr>
      <t>und</t>
    </r>
    <r>
      <rPr>
        <sz val="11"/>
        <color theme="1"/>
        <rFont val="Calibri"/>
        <family val="2"/>
        <scheme val="minor"/>
      </rPr>
      <t xml:space="preserve"> mehr als 2 Standorte in Spalte D vorhanden sind.</t>
    </r>
  </si>
  <si>
    <r>
      <t>4 Punkte</t>
    </r>
    <r>
      <rPr>
        <sz val="11"/>
        <color theme="1"/>
        <rFont val="Calibri"/>
        <family val="2"/>
        <scheme val="minor"/>
      </rPr>
      <t xml:space="preserve">: Wenn die maximale Teilnehmerzahl </t>
    </r>
    <r>
      <rPr>
        <b/>
        <sz val="11"/>
        <color theme="1"/>
        <rFont val="Calibri"/>
        <family val="2"/>
        <scheme val="minor"/>
      </rPr>
      <t>8 oder weniger</t>
    </r>
    <r>
      <rPr>
        <sz val="11"/>
        <color theme="1"/>
        <rFont val="Calibri"/>
        <family val="2"/>
        <scheme val="minor"/>
      </rPr>
      <t xml:space="preserve"> ist </t>
    </r>
    <r>
      <rPr>
        <b/>
        <sz val="11"/>
        <color theme="1"/>
        <rFont val="Calibri"/>
        <family val="2"/>
        <scheme val="minor"/>
      </rPr>
      <t>und</t>
    </r>
    <r>
      <rPr>
        <sz val="11"/>
        <color theme="1"/>
        <rFont val="Calibri"/>
        <family val="2"/>
        <scheme val="minor"/>
      </rPr>
      <t xml:space="preserve"> genau 2 Standorte vorhanden sind, oder wenn die Teilnehmerzahl größer als 8 ist und mehr als 2 Standorte vorhanden sind.</t>
    </r>
  </si>
  <si>
    <r>
      <t>3 Punkte</t>
    </r>
    <r>
      <rPr>
        <sz val="11"/>
        <color theme="1"/>
        <rFont val="Calibri"/>
        <family val="2"/>
        <scheme val="minor"/>
      </rPr>
      <t xml:space="preserve">: Wenn die maximale Teilnehmerzahl größer als 8 ist </t>
    </r>
    <r>
      <rPr>
        <b/>
        <sz val="11"/>
        <color theme="1"/>
        <rFont val="Calibri"/>
        <family val="2"/>
        <scheme val="minor"/>
      </rPr>
      <t>und</t>
    </r>
    <r>
      <rPr>
        <sz val="11"/>
        <color theme="1"/>
        <rFont val="Calibri"/>
        <family val="2"/>
        <scheme val="minor"/>
      </rPr>
      <t xml:space="preserve"> es weniger als 2 Standorte gibt.</t>
    </r>
  </si>
  <si>
    <t>Bewertungslogik Spalte E:</t>
  </si>
  <si>
    <r>
      <t>5 Punkte</t>
    </r>
    <r>
      <rPr>
        <sz val="11"/>
        <color theme="1"/>
        <rFont val="Calibri"/>
        <family val="2"/>
        <scheme val="minor"/>
      </rPr>
      <t>: Sehr gutes Preis-Leistungs-Verhältnis (niedriger Preis pro Woche).</t>
    </r>
  </si>
  <si>
    <r>
      <t>4 Punkte</t>
    </r>
    <r>
      <rPr>
        <sz val="11"/>
        <color theme="1"/>
        <rFont val="Calibri"/>
        <family val="2"/>
        <scheme val="minor"/>
      </rPr>
      <t>: Gutes Preis-Leistungs-Verhältnis.</t>
    </r>
  </si>
  <si>
    <r>
      <t>3 Punkte</t>
    </r>
    <r>
      <rPr>
        <sz val="11"/>
        <color theme="1"/>
        <rFont val="Calibri"/>
        <family val="2"/>
        <scheme val="minor"/>
      </rPr>
      <t>: Durchschnittliches Preis-Leistungs-Verhältnis.</t>
    </r>
  </si>
  <si>
    <r>
      <t>2 Punkte</t>
    </r>
    <r>
      <rPr>
        <sz val="11"/>
        <color theme="1"/>
        <rFont val="Calibri"/>
        <family val="2"/>
        <scheme val="minor"/>
      </rPr>
      <t>: Schlechteres Preis-Leistungs-Verhältnis.</t>
    </r>
  </si>
  <si>
    <r>
      <t>1 Punkt</t>
    </r>
    <r>
      <rPr>
        <sz val="11"/>
        <color theme="1"/>
        <rFont val="Calibri"/>
        <family val="2"/>
        <scheme val="minor"/>
      </rPr>
      <t>: Sehr schlechtes Preis-Leistungs-Verhältnis (hoher Preis pro Woche).</t>
    </r>
  </si>
  <si>
    <t>Schwellenwerte:</t>
  </si>
  <si>
    <r>
      <t>5 Punkte</t>
    </r>
    <r>
      <rPr>
        <sz val="11"/>
        <color theme="1"/>
        <rFont val="Calibri"/>
        <family val="2"/>
        <scheme val="minor"/>
      </rPr>
      <t xml:space="preserve">: Wenn der Preis pro Woche </t>
    </r>
    <r>
      <rPr>
        <b/>
        <sz val="11"/>
        <color theme="1"/>
        <rFont val="Calibri"/>
        <family val="2"/>
        <scheme val="minor"/>
      </rPr>
      <t>&lt; 100 CHF</t>
    </r>
    <r>
      <rPr>
        <sz val="11"/>
        <color theme="1"/>
        <rFont val="Calibri"/>
        <family val="2"/>
        <scheme val="minor"/>
      </rPr>
      <t xml:space="preserve"> beträgt.</t>
    </r>
  </si>
  <si>
    <r>
      <t>4 Punkte</t>
    </r>
    <r>
      <rPr>
        <sz val="11"/>
        <color theme="1"/>
        <rFont val="Calibri"/>
        <family val="2"/>
        <scheme val="minor"/>
      </rPr>
      <t xml:space="preserve">: Preis pro Woche zwischen </t>
    </r>
    <r>
      <rPr>
        <b/>
        <sz val="11"/>
        <color theme="1"/>
        <rFont val="Calibri"/>
        <family val="2"/>
        <scheme val="minor"/>
      </rPr>
      <t>100 und 125 CHF</t>
    </r>
    <r>
      <rPr>
        <sz val="11"/>
        <color theme="1"/>
        <rFont val="Calibri"/>
        <family val="2"/>
        <scheme val="minor"/>
      </rPr>
      <t>.</t>
    </r>
  </si>
  <si>
    <r>
      <t>3 Punkte</t>
    </r>
    <r>
      <rPr>
        <sz val="11"/>
        <color theme="1"/>
        <rFont val="Calibri"/>
        <family val="2"/>
        <scheme val="minor"/>
      </rPr>
      <t xml:space="preserve">: Preis pro Woche zwischen </t>
    </r>
    <r>
      <rPr>
        <b/>
        <sz val="11"/>
        <color theme="1"/>
        <rFont val="Calibri"/>
        <family val="2"/>
        <scheme val="minor"/>
      </rPr>
      <t>125 und 150 CHF</t>
    </r>
    <r>
      <rPr>
        <sz val="11"/>
        <color theme="1"/>
        <rFont val="Calibri"/>
        <family val="2"/>
        <scheme val="minor"/>
      </rPr>
      <t>.</t>
    </r>
  </si>
  <si>
    <r>
      <t>2 Punkte</t>
    </r>
    <r>
      <rPr>
        <sz val="11"/>
        <color theme="1"/>
        <rFont val="Calibri"/>
        <family val="2"/>
        <scheme val="minor"/>
      </rPr>
      <t xml:space="preserve">: Preis pro Woche zwischen </t>
    </r>
    <r>
      <rPr>
        <b/>
        <sz val="11"/>
        <color theme="1"/>
        <rFont val="Calibri"/>
        <family val="2"/>
        <scheme val="minor"/>
      </rPr>
      <t>150 und 175 CHF</t>
    </r>
    <r>
      <rPr>
        <sz val="11"/>
        <color theme="1"/>
        <rFont val="Calibri"/>
        <family val="2"/>
        <scheme val="minor"/>
      </rPr>
      <t>.</t>
    </r>
  </si>
  <si>
    <r>
      <t>1 Punkt</t>
    </r>
    <r>
      <rPr>
        <sz val="11"/>
        <color theme="1"/>
        <rFont val="Calibri"/>
        <family val="2"/>
        <scheme val="minor"/>
      </rPr>
      <t xml:space="preserve">: Preis pro Woche </t>
    </r>
    <r>
      <rPr>
        <b/>
        <sz val="11"/>
        <color theme="1"/>
        <rFont val="Calibri"/>
        <family val="2"/>
        <scheme val="minor"/>
      </rPr>
      <t>&gt; 175 CHF</t>
    </r>
    <r>
      <rPr>
        <sz val="11"/>
        <color theme="1"/>
        <rFont val="Calibri"/>
        <family val="2"/>
        <scheme val="minor"/>
      </rPr>
      <t>.</t>
    </r>
  </si>
  <si>
    <t>Begründung:</t>
  </si>
  <si>
    <r>
      <t xml:space="preserve">Die Auswahl der Kriterien für das </t>
    </r>
    <r>
      <rPr>
        <b/>
        <sz val="11"/>
        <color theme="1"/>
        <rFont val="Calibri"/>
        <family val="2"/>
        <scheme val="minor"/>
      </rPr>
      <t>Hauptkriterium Preis-Leistungs-Verhältnis</t>
    </r>
    <r>
      <rPr>
        <sz val="11"/>
        <color theme="1"/>
        <rFont val="Calibri"/>
        <family val="2"/>
        <scheme val="minor"/>
      </rPr>
      <t xml:space="preserve"> basiert darauf, wie gut der Preis eines Kurses im Verhältnis zur erbrachten Leistung steht. In diesem Zusammenhang habe ich die folgenden </t>
    </r>
    <r>
      <rPr>
        <b/>
        <sz val="11"/>
        <color theme="1"/>
        <rFont val="Calibri"/>
        <family val="2"/>
        <scheme val="minor"/>
      </rPr>
      <t>Kriterien</t>
    </r>
    <r>
      <rPr>
        <sz val="11"/>
        <color theme="1"/>
        <rFont val="Calibri"/>
        <family val="2"/>
        <scheme val="minor"/>
      </rPr>
      <t xml:space="preserve"> verwendet und werde im Folgenden die Gründe für diese Auswahl erläutern:</t>
    </r>
  </si>
  <si>
    <t>1. Preis des Langzeitkurses (Spalte C)</t>
  </si>
  <si>
    <r>
      <t>Begründung</t>
    </r>
    <r>
      <rPr>
        <sz val="11"/>
        <color theme="1"/>
        <rFont val="Calibri"/>
        <family val="2"/>
        <scheme val="minor"/>
      </rPr>
      <t xml:space="preserve">: Der </t>
    </r>
    <r>
      <rPr>
        <b/>
        <sz val="11"/>
        <color theme="1"/>
        <rFont val="Calibri"/>
        <family val="2"/>
        <scheme val="minor"/>
      </rPr>
      <t>Preis</t>
    </r>
    <r>
      <rPr>
        <sz val="11"/>
        <color theme="1"/>
        <rFont val="Calibri"/>
        <family val="2"/>
        <scheme val="minor"/>
      </rPr>
      <t xml:space="preserve"> ist der entscheidende Faktor für die Kosten, die SchülerInnen oder deren Eltern tragen müssen. Da es sich um Vorbereitungskurse handelt, spielt der Preis eine zentrale Rolle, insbesondere wenn es mehrere Anbieter mit ähnlichen Angeboten gibt.</t>
    </r>
  </si>
  <si>
    <r>
      <t>Warum wichtig?</t>
    </r>
    <r>
      <rPr>
        <sz val="11"/>
        <color theme="1"/>
        <rFont val="Calibri"/>
        <family val="2"/>
        <scheme val="minor"/>
      </rPr>
      <t>: Der Preis ist der zentrale Indikator für den finanziellen Aufwand. Wenn zwei Kurse ähnliche Leistungen bieten, wird der Preis oft das ausschlaggebende Kriterium für die Entscheidung sein.</t>
    </r>
  </si>
  <si>
    <t>2. Dauer des Kurses (Spalte D)</t>
  </si>
  <si>
    <r>
      <t>Begründung</t>
    </r>
    <r>
      <rPr>
        <sz val="11"/>
        <color theme="1"/>
        <rFont val="Calibri"/>
        <family val="2"/>
        <scheme val="minor"/>
      </rPr>
      <t xml:space="preserve">: Die </t>
    </r>
    <r>
      <rPr>
        <b/>
        <sz val="11"/>
        <color theme="1"/>
        <rFont val="Calibri"/>
        <family val="2"/>
        <scheme val="minor"/>
      </rPr>
      <t>Dauer des Kurses</t>
    </r>
    <r>
      <rPr>
        <sz val="11"/>
        <color theme="1"/>
        <rFont val="Calibri"/>
        <family val="2"/>
        <scheme val="minor"/>
      </rPr>
      <t xml:space="preserve"> in Wochen gibt an, wie lange der Schüler/die Schülerin von den erbrachten Leistungen profitiert. Ein Kurs, der über einen längeren Zeitraum läuft, kann den SchülerInnen mehr Zeit geben, das Gelernte zu verinnerlichen und sich auf die Prüfung vorzubereiten.</t>
    </r>
  </si>
  <si>
    <r>
      <t>Warum wichtig?</t>
    </r>
    <r>
      <rPr>
        <sz val="11"/>
        <color theme="1"/>
        <rFont val="Calibri"/>
        <family val="2"/>
        <scheme val="minor"/>
      </rPr>
      <t>: Ein langer Kurs für den gleichen Preis bietet tendenziell mehr Leistung, während ein kurzer Kurs für den gleichen Preis ein schlechteres Preis-Leistungs-Verhältnis darstellt. Die Dauer des Kurses gibt also an, wie viel Leistung für den Preis erbracht wird.</t>
    </r>
  </si>
  <si>
    <t>3. Preis pro Woche (Berechnung durch Preis/Dauer)</t>
  </si>
  <si>
    <r>
      <t>Begründung</t>
    </r>
    <r>
      <rPr>
        <sz val="11"/>
        <color theme="1"/>
        <rFont val="Calibri"/>
        <family val="2"/>
        <scheme val="minor"/>
      </rPr>
      <t xml:space="preserve">: Der </t>
    </r>
    <r>
      <rPr>
        <b/>
        <sz val="11"/>
        <color theme="1"/>
        <rFont val="Calibri"/>
        <family val="2"/>
        <scheme val="minor"/>
      </rPr>
      <t>Preis pro Woche</t>
    </r>
    <r>
      <rPr>
        <sz val="11"/>
        <color theme="1"/>
        <rFont val="Calibri"/>
        <family val="2"/>
        <scheme val="minor"/>
      </rPr>
      <t xml:space="preserve"> wird berechnet, indem der Gesamtpreis des Kurses durch die Dauer des Kurses geteilt wird. Dies stellt einen sehr direkten Vergleich zwischen den Anbietern her, da es zeigt, wie viel die SchülerInnen pro Woche für die Vorbereitung bezahlen müssen.</t>
    </r>
  </si>
  <si>
    <r>
      <t>Warum wichtig?</t>
    </r>
    <r>
      <rPr>
        <sz val="11"/>
        <color theme="1"/>
        <rFont val="Calibri"/>
        <family val="2"/>
        <scheme val="minor"/>
      </rPr>
      <t>: Indem man den Preis auf die Dauer des Kurses herunterbricht, kann man klar erkennen, wie viel Leistung (in Form von Wochen Unterricht) für den gezahlten Preis erbracht wird. Dies ist ein transparenter und vergleichbarer Ansatz, um die finanziellen Anforderungen der Anbieter zu bewerten.</t>
    </r>
  </si>
  <si>
    <t>4. Marktvergleich</t>
  </si>
  <si>
    <r>
      <t>Begründung</t>
    </r>
    <r>
      <rPr>
        <sz val="11"/>
        <color theme="1"/>
        <rFont val="Calibri"/>
        <family val="2"/>
        <scheme val="minor"/>
      </rPr>
      <t>: Der Preis eines Anbieters wird auch relativ zu anderen Anbietern auf dem Markt betrachtet. Das bedeutet, dass Anbieter, die deutlich teurer sind als der Durchschnitt, tendenziell schlechter bewertet werden, es sei denn, sie bieten signifikant mehr Leistung.</t>
    </r>
  </si>
  <si>
    <r>
      <t>Warum wichtig?</t>
    </r>
    <r>
      <rPr>
        <sz val="11"/>
        <color theme="1"/>
        <rFont val="Calibri"/>
        <family val="2"/>
        <scheme val="minor"/>
      </rPr>
      <t>: Um das Preis-Leistungs-Verhältnis objektiv zu bewerten, muss der Preis eines Anbieters im Kontext der marktüblichen Preise bewertet werden. Ein Kurs, der über dem Durchschnitt liegt, muss entweder längere Dauer oder bessere Leistungen bieten, um ein gutes Preis-Leistungs-Verhältnis zu rechtfertigen.</t>
    </r>
  </si>
  <si>
    <r>
      <t xml:space="preserve">Ich habe diese Kriterien gewählt, um eine transparente und faire Methode zur Bewertung des Preis-Leistungs-Verhältnisses zu ermöglichen. Das Verhältnis von </t>
    </r>
    <r>
      <rPr>
        <b/>
        <sz val="11"/>
        <color theme="1"/>
        <rFont val="Calibri"/>
        <family val="2"/>
        <scheme val="minor"/>
      </rPr>
      <t>Preis zu Dauer</t>
    </r>
    <r>
      <rPr>
        <sz val="11"/>
        <color theme="1"/>
        <rFont val="Calibri"/>
        <family val="2"/>
        <scheme val="minor"/>
      </rPr>
      <t xml:space="preserve"> zeigt klar, wie viel SchülerInnen für ihr Geld erhalten. In Kombination mit dem </t>
    </r>
    <r>
      <rPr>
        <b/>
        <sz val="11"/>
        <color theme="1"/>
        <rFont val="Calibri"/>
        <family val="2"/>
        <scheme val="minor"/>
      </rPr>
      <t>Marktvergleich</t>
    </r>
    <r>
      <rPr>
        <sz val="11"/>
        <color theme="1"/>
        <rFont val="Calibri"/>
        <family val="2"/>
        <scheme val="minor"/>
      </rPr>
      <t xml:space="preserve"> kann man die Anbieter so objektiv bewerten und deren Kursgebühren in Relation zu anderen Anbietern setzen. Dies stellt sicher, dass die Bewertung sowohl </t>
    </r>
    <r>
      <rPr>
        <b/>
        <sz val="11"/>
        <color theme="1"/>
        <rFont val="Calibri"/>
        <family val="2"/>
        <scheme val="minor"/>
      </rPr>
      <t>quantitativ</t>
    </r>
    <r>
      <rPr>
        <sz val="11"/>
        <color theme="1"/>
        <rFont val="Calibri"/>
        <family val="2"/>
        <scheme val="minor"/>
      </rPr>
      <t xml:space="preserve"> (Preis und Dauer) als auch </t>
    </r>
    <r>
      <rPr>
        <b/>
        <sz val="11"/>
        <color theme="1"/>
        <rFont val="Calibri"/>
        <family val="2"/>
        <scheme val="minor"/>
      </rPr>
      <t>qualitativ</t>
    </r>
    <r>
      <rPr>
        <sz val="11"/>
        <color theme="1"/>
        <rFont val="Calibri"/>
        <family val="2"/>
        <scheme val="minor"/>
      </rPr>
      <t xml:space="preserve"> (Marktvergleich) gerecht ist.</t>
    </r>
  </si>
  <si>
    <t xml:space="preserve">Qualitätsbewertung </t>
  </si>
  <si>
    <t>Gesamtgewichtung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</si>
</sst>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CHF&quot;\ * #,##0.00_ ;_ &quot;CHF&quot;\ * \-#,##0.00_ ;_ &quot;CHF&quot;\ * &quot;-&quot;??_ ;_ @_ "/>
    <numFmt numFmtId="164" formatCode="_ [$CHF-807]\ * #,##0_ ;_ [$CHF-807]\ * \-#,##0_ ;_ [$CHF-807]\ * &quot;-&quot;??_ ;_ @_ "/>
    <numFmt numFmtId="165" formatCode="_ [$CHF-807]\ * #,##0.00_ ;_ [$CHF-807]\ * \-#,##0.00_ ;_ [$CHF-807]\ * &quot;-&quot;??_ ;_ @_ "/>
  </numFmts>
  <fonts count="6"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theme="1"/>
      <name val="Calibri"/>
      <family val="2"/>
      <scheme val="minor"/>
    </font>
    <font>
      <u/>
      <sz val="11"/>
      <color theme="10"/>
      <name val="Calibri"/>
      <family val="2"/>
      <scheme val="minor"/>
    </font>
    <font>
      <b/>
      <sz val="13.5"/>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indexed="64"/>
      </top>
      <bottom/>
      <diagonal/>
    </border>
    <border>
      <left/>
      <right/>
      <top style="thin">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44"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cellStyleXfs>
  <cellXfs count="63">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2" xfId="0" applyBorder="1" applyAlignment="1">
      <alignment horizontal="center"/>
    </xf>
    <xf numFmtId="0" fontId="1" fillId="0" borderId="0" xfId="0" applyFont="1"/>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4" xfId="0" applyBorder="1" applyAlignment="1">
      <alignment horizontal="center" vertical="center"/>
    </xf>
    <xf numFmtId="0" fontId="0" fillId="0" borderId="1" xfId="0" quotePrefix="1" applyBorder="1" applyAlignment="1">
      <alignment horizontal="center"/>
    </xf>
    <xf numFmtId="0" fontId="0" fillId="0" borderId="1" xfId="0" applyBorder="1" applyAlignment="1">
      <alignment vertical="center"/>
    </xf>
    <xf numFmtId="0" fontId="1" fillId="2" borderId="1" xfId="0" applyFont="1" applyFill="1" applyBorder="1" applyAlignment="1">
      <alignment vertical="center"/>
    </xf>
    <xf numFmtId="44" fontId="0" fillId="0" borderId="1" xfId="1"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4" fillId="0" borderId="0" xfId="2"/>
    <xf numFmtId="0" fontId="4" fillId="0" borderId="0" xfId="3"/>
    <xf numFmtId="165" fontId="0" fillId="0" borderId="1" xfId="0" applyNumberFormat="1" applyBorder="1"/>
    <xf numFmtId="0" fontId="0" fillId="0" borderId="3" xfId="0" applyBorder="1" applyAlignment="1">
      <alignment horizontal="left" vertical="center"/>
    </xf>
    <xf numFmtId="0" fontId="0" fillId="0" borderId="2"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20" fontId="0" fillId="0" borderId="0" xfId="0" applyNumberFormat="1"/>
    <xf numFmtId="0" fontId="0" fillId="0" borderId="1" xfId="1" applyNumberFormat="1" applyFont="1" applyBorder="1" applyAlignment="1">
      <alignment horizontal="center" vertical="center"/>
    </xf>
    <xf numFmtId="0" fontId="0" fillId="0" borderId="5" xfId="0" applyBorder="1" applyAlignment="1">
      <alignment horizontal="center"/>
    </xf>
    <xf numFmtId="0" fontId="0" fillId="0" borderId="4" xfId="1" applyNumberFormat="1" applyFont="1" applyBorder="1" applyAlignment="1">
      <alignment horizontal="center" vertical="center"/>
    </xf>
    <xf numFmtId="44" fontId="0" fillId="0" borderId="4" xfId="1" applyFont="1" applyBorder="1" applyAlignment="1">
      <alignment horizontal="center" vertical="center"/>
    </xf>
    <xf numFmtId="14" fontId="0" fillId="0" borderId="0" xfId="0" applyNumberFormat="1"/>
    <xf numFmtId="0" fontId="0" fillId="0" borderId="6" xfId="0" applyBorder="1" applyAlignment="1">
      <alignment horizontal="center"/>
    </xf>
    <xf numFmtId="0" fontId="0" fillId="0" borderId="5" xfId="0" applyBorder="1"/>
    <xf numFmtId="165" fontId="0" fillId="0" borderId="5" xfId="0" applyNumberFormat="1" applyBorder="1"/>
    <xf numFmtId="0" fontId="0" fillId="0" borderId="5" xfId="0" applyBorder="1" applyAlignment="1">
      <alignment horizontal="center" vertical="top"/>
    </xf>
    <xf numFmtId="164" fontId="0" fillId="0" borderId="5" xfId="0" applyNumberFormat="1" applyBorder="1"/>
    <xf numFmtId="0" fontId="0" fillId="0" borderId="5" xfId="0" applyBorder="1" applyAlignment="1">
      <alignment vertical="center"/>
    </xf>
    <xf numFmtId="16" fontId="0" fillId="0" borderId="1" xfId="0" applyNumberFormat="1" applyBorder="1" applyAlignment="1">
      <alignment horizontal="center"/>
    </xf>
    <xf numFmtId="9" fontId="0" fillId="0" borderId="0" xfId="4" applyFont="1" applyFill="1" applyBorder="1" applyAlignment="1">
      <alignment horizontal="center" vertical="center"/>
    </xf>
    <xf numFmtId="9" fontId="0" fillId="0" borderId="0" xfId="4" applyFont="1" applyAlignment="1">
      <alignment horizontal="center"/>
    </xf>
    <xf numFmtId="0" fontId="0" fillId="0" borderId="7" xfId="0" applyBorder="1"/>
    <xf numFmtId="9" fontId="0" fillId="0" borderId="8" xfId="0" applyNumberFormat="1" applyBorder="1" applyAlignment="1">
      <alignment horizontal="center" vertical="center"/>
    </xf>
    <xf numFmtId="165" fontId="0" fillId="0" borderId="0" xfId="0" applyNumberFormat="1"/>
    <xf numFmtId="0" fontId="1" fillId="2" borderId="1" xfId="0" applyFont="1" applyFill="1" applyBorder="1"/>
    <xf numFmtId="0" fontId="5"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2" fontId="0" fillId="0" borderId="1" xfId="0" applyNumberFormat="1" applyBorder="1"/>
    <xf numFmtId="2" fontId="0" fillId="0" borderId="1" xfId="0" applyNumberFormat="1" applyBorder="1" applyAlignment="1">
      <alignment horizontal="center" vertical="center"/>
    </xf>
    <xf numFmtId="9" fontId="3" fillId="0" borderId="0" xfId="4" applyFont="1" applyFill="1" applyBorder="1" applyAlignment="1">
      <alignment horizontal="center" vertical="center"/>
    </xf>
    <xf numFmtId="9" fontId="3" fillId="0" borderId="0" xfId="4" applyFont="1" applyAlignment="1">
      <alignment horizontal="center"/>
    </xf>
    <xf numFmtId="9" fontId="0" fillId="0" borderId="0" xfId="0" applyNumberFormat="1" applyAlignment="1">
      <alignment horizontal="center" vertical="center"/>
    </xf>
    <xf numFmtId="0" fontId="0" fillId="0" borderId="0" xfId="0" applyBorder="1" applyAlignment="1">
      <alignment horizontal="center"/>
    </xf>
    <xf numFmtId="0" fontId="1" fillId="2" borderId="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0" fillId="0" borderId="0" xfId="0" applyBorder="1" applyAlignment="1">
      <alignment horizontal="left" vertical="center"/>
    </xf>
    <xf numFmtId="165" fontId="0" fillId="0" borderId="0" xfId="0" applyNumberFormat="1" applyBorder="1"/>
    <xf numFmtId="0" fontId="0" fillId="0" borderId="0" xfId="0" applyBorder="1" applyAlignment="1">
      <alignment horizontal="center" vertical="top"/>
    </xf>
    <xf numFmtId="16" fontId="0" fillId="0" borderId="0" xfId="0" applyNumberFormat="1" applyBorder="1" applyAlignment="1">
      <alignment horizontal="center"/>
    </xf>
    <xf numFmtId="0" fontId="0" fillId="0" borderId="0" xfId="0" applyBorder="1"/>
    <xf numFmtId="0" fontId="0" fillId="0" borderId="0" xfId="0" applyBorder="1" applyAlignment="1">
      <alignment vertical="center"/>
    </xf>
  </cellXfs>
  <cellStyles count="5">
    <cellStyle name="Hyperlink" xfId="3" xr:uid="{00000000-000B-0000-0000-000008000000}"/>
    <cellStyle name="Link" xfId="2" builtinId="8"/>
    <cellStyle name="Prozent" xfId="4" builtinId="5"/>
    <cellStyle name="Standard" xfId="0" builtinId="0"/>
    <cellStyle name="Währung" xfId="1" builtinId="4"/>
  </cellStyles>
  <dxfs count="9">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71CA-002D-4D61-9CBF-94C6955D5356}">
  <dimension ref="A1:T45"/>
  <sheetViews>
    <sheetView tabSelected="1" zoomScale="59" zoomScaleNormal="70" workbookViewId="0">
      <selection activeCell="R15" sqref="R15:T15"/>
    </sheetView>
  </sheetViews>
  <sheetFormatPr baseColWidth="10" defaultColWidth="11.3828125" defaultRowHeight="14.6" x14ac:dyDescent="0.4"/>
  <cols>
    <col min="1" max="1" width="3.3046875" bestFit="1" customWidth="1"/>
    <col min="2" max="2" width="34.3828125" bestFit="1" customWidth="1"/>
    <col min="3" max="3" width="46" bestFit="1" customWidth="1"/>
    <col min="4" max="4" width="16.3046875" bestFit="1" customWidth="1"/>
    <col min="5" max="5" width="15.3828125" bestFit="1" customWidth="1"/>
    <col min="6" max="6" width="13" customWidth="1"/>
    <col min="7" max="7" width="20.3828125" customWidth="1"/>
    <col min="8" max="8" width="14.84375" customWidth="1"/>
    <col min="9" max="9" width="18.15234375" customWidth="1"/>
    <col min="10" max="10" width="25.15234375" bestFit="1" customWidth="1"/>
    <col min="11" max="11" width="20.69140625" bestFit="1" customWidth="1"/>
    <col min="12" max="12" width="14.69140625" customWidth="1"/>
    <col min="13" max="13" width="21.15234375" bestFit="1" customWidth="1"/>
    <col min="14" max="14" width="19.53515625" customWidth="1"/>
    <col min="15" max="15" width="16.3828125" customWidth="1"/>
    <col min="16" max="16" width="14.3046875" bestFit="1" customWidth="1"/>
    <col min="17" max="17" width="14.53515625" bestFit="1" customWidth="1"/>
    <col min="18" max="18" width="13.3828125" bestFit="1" customWidth="1"/>
    <col min="19" max="19" width="18.3046875" bestFit="1" customWidth="1"/>
    <col min="20" max="20" width="20.53515625" customWidth="1"/>
    <col min="21" max="21" width="16.15234375" customWidth="1"/>
    <col min="25" max="25" width="18.69140625" customWidth="1"/>
    <col min="30" max="30" width="15.84375" customWidth="1"/>
  </cols>
  <sheetData>
    <row r="1" spans="1:20" s="6" customFormat="1" ht="33" customHeight="1" x14ac:dyDescent="0.4">
      <c r="A1" s="4" t="s">
        <v>0</v>
      </c>
      <c r="B1" s="4" t="s">
        <v>1</v>
      </c>
      <c r="C1" s="4" t="s">
        <v>2</v>
      </c>
      <c r="D1" s="4" t="s">
        <v>3</v>
      </c>
      <c r="E1" s="4" t="s">
        <v>4</v>
      </c>
      <c r="F1" s="4" t="s">
        <v>5</v>
      </c>
      <c r="G1" s="4" t="s">
        <v>6</v>
      </c>
      <c r="H1" s="4" t="s">
        <v>62</v>
      </c>
      <c r="I1" s="4" t="s">
        <v>7</v>
      </c>
      <c r="J1" s="4" t="s">
        <v>66</v>
      </c>
      <c r="K1" s="4" t="s">
        <v>8</v>
      </c>
      <c r="L1" s="4" t="s">
        <v>9</v>
      </c>
      <c r="M1" s="4" t="s">
        <v>10</v>
      </c>
      <c r="N1" s="14" t="s">
        <v>64</v>
      </c>
      <c r="O1" s="14" t="s">
        <v>11</v>
      </c>
      <c r="P1" s="14" t="s">
        <v>12</v>
      </c>
      <c r="Q1" s="14" t="s">
        <v>83</v>
      </c>
    </row>
    <row r="2" spans="1:20" x14ac:dyDescent="0.4">
      <c r="A2" s="3">
        <v>1</v>
      </c>
      <c r="B2" s="1" t="s">
        <v>13</v>
      </c>
      <c r="C2" s="3">
        <v>9</v>
      </c>
      <c r="D2" s="3" t="s">
        <v>14</v>
      </c>
      <c r="E2" s="3" t="s">
        <v>14</v>
      </c>
      <c r="F2" s="3" t="s">
        <v>14</v>
      </c>
      <c r="G2" s="3" t="s">
        <v>14</v>
      </c>
      <c r="H2" s="20">
        <v>2990</v>
      </c>
      <c r="I2" s="2" t="s">
        <v>21</v>
      </c>
      <c r="J2" s="3">
        <v>8</v>
      </c>
      <c r="K2" s="3" t="s">
        <v>14</v>
      </c>
      <c r="L2" s="3" t="s">
        <v>14</v>
      </c>
      <c r="M2" s="20">
        <v>995</v>
      </c>
      <c r="N2" s="1" t="s">
        <v>16</v>
      </c>
      <c r="O2" s="13" t="s">
        <v>17</v>
      </c>
      <c r="P2" s="1" t="s">
        <v>16</v>
      </c>
      <c r="Q2" s="1" t="s">
        <v>14</v>
      </c>
    </row>
    <row r="3" spans="1:20" x14ac:dyDescent="0.4">
      <c r="A3" s="3">
        <v>2</v>
      </c>
      <c r="B3" s="1" t="s">
        <v>18</v>
      </c>
      <c r="C3" s="3">
        <v>35</v>
      </c>
      <c r="D3" s="3" t="s">
        <v>14</v>
      </c>
      <c r="E3" s="3" t="s">
        <v>14</v>
      </c>
      <c r="F3" s="3" t="s">
        <v>14</v>
      </c>
      <c r="G3" s="3" t="s">
        <v>14</v>
      </c>
      <c r="H3" s="20">
        <v>2940</v>
      </c>
      <c r="I3" s="2" t="s">
        <v>21</v>
      </c>
      <c r="J3" s="12">
        <v>8</v>
      </c>
      <c r="K3" s="3" t="s">
        <v>14</v>
      </c>
      <c r="L3" s="3" t="s">
        <v>14</v>
      </c>
      <c r="M3" s="20">
        <v>920</v>
      </c>
      <c r="N3" s="1" t="s">
        <v>16</v>
      </c>
      <c r="O3" s="13" t="s">
        <v>17</v>
      </c>
      <c r="P3" s="1" t="s">
        <v>16</v>
      </c>
      <c r="Q3" s="1" t="s">
        <v>16</v>
      </c>
    </row>
    <row r="4" spans="1:20" x14ac:dyDescent="0.4">
      <c r="A4" s="3">
        <v>3</v>
      </c>
      <c r="B4" s="1" t="s">
        <v>19</v>
      </c>
      <c r="C4" s="3">
        <v>2</v>
      </c>
      <c r="D4" s="3" t="s">
        <v>14</v>
      </c>
      <c r="E4" s="3" t="s">
        <v>14</v>
      </c>
      <c r="F4" s="3" t="s">
        <v>14</v>
      </c>
      <c r="G4" s="3" t="s">
        <v>14</v>
      </c>
      <c r="H4" s="20">
        <v>1990</v>
      </c>
      <c r="I4" s="2" t="s">
        <v>20</v>
      </c>
      <c r="J4" s="3">
        <v>8</v>
      </c>
      <c r="K4" s="3" t="s">
        <v>16</v>
      </c>
      <c r="L4" s="3" t="s">
        <v>14</v>
      </c>
      <c r="M4" s="20">
        <v>950</v>
      </c>
      <c r="N4" s="1" t="s">
        <v>16</v>
      </c>
      <c r="O4" s="13" t="s">
        <v>14</v>
      </c>
      <c r="P4" s="1" t="s">
        <v>16</v>
      </c>
      <c r="Q4" s="1" t="s">
        <v>14</v>
      </c>
    </row>
    <row r="5" spans="1:20" x14ac:dyDescent="0.4">
      <c r="A5" s="3">
        <v>4</v>
      </c>
      <c r="B5" s="1" t="s">
        <v>68</v>
      </c>
      <c r="C5" s="3">
        <v>50</v>
      </c>
      <c r="D5" s="3" t="s">
        <v>14</v>
      </c>
      <c r="E5" s="3" t="s">
        <v>14</v>
      </c>
      <c r="F5" s="3" t="s">
        <v>14</v>
      </c>
      <c r="G5" s="3" t="s">
        <v>14</v>
      </c>
      <c r="H5" s="20">
        <v>1900</v>
      </c>
      <c r="I5" s="2" t="s">
        <v>20</v>
      </c>
      <c r="J5" s="3">
        <v>8</v>
      </c>
      <c r="K5" s="3" t="s">
        <v>16</v>
      </c>
      <c r="L5" s="3" t="s">
        <v>14</v>
      </c>
      <c r="M5" s="20">
        <v>950</v>
      </c>
      <c r="N5" s="1" t="s">
        <v>16</v>
      </c>
      <c r="O5" s="13" t="s">
        <v>17</v>
      </c>
      <c r="P5" s="1" t="s">
        <v>16</v>
      </c>
      <c r="Q5" s="1" t="s">
        <v>14</v>
      </c>
    </row>
    <row r="6" spans="1:20" x14ac:dyDescent="0.4">
      <c r="A6" s="3">
        <v>5</v>
      </c>
      <c r="B6" s="1" t="s">
        <v>69</v>
      </c>
      <c r="C6" s="3">
        <v>16</v>
      </c>
      <c r="D6" s="3" t="s">
        <v>14</v>
      </c>
      <c r="E6" s="3" t="s">
        <v>14</v>
      </c>
      <c r="F6" s="3" t="s">
        <v>14</v>
      </c>
      <c r="G6" s="3" t="s">
        <v>14</v>
      </c>
      <c r="H6" s="20">
        <v>2400</v>
      </c>
      <c r="I6" s="2" t="s">
        <v>21</v>
      </c>
      <c r="J6" s="3">
        <v>6</v>
      </c>
      <c r="K6" s="3" t="s">
        <v>14</v>
      </c>
      <c r="L6" s="3" t="s">
        <v>14</v>
      </c>
      <c r="M6" s="20">
        <v>900</v>
      </c>
      <c r="N6" s="1" t="s">
        <v>16</v>
      </c>
      <c r="O6" s="13" t="s">
        <v>17</v>
      </c>
      <c r="P6" s="1" t="s">
        <v>16</v>
      </c>
      <c r="Q6" s="1" t="s">
        <v>16</v>
      </c>
    </row>
    <row r="7" spans="1:20" x14ac:dyDescent="0.4">
      <c r="A7" s="3">
        <v>6</v>
      </c>
      <c r="B7" s="1" t="s">
        <v>71</v>
      </c>
      <c r="C7" s="3">
        <v>9</v>
      </c>
      <c r="D7" s="3" t="s">
        <v>14</v>
      </c>
      <c r="E7" s="3" t="s">
        <v>14</v>
      </c>
      <c r="F7" s="3" t="s">
        <v>14</v>
      </c>
      <c r="G7" s="3" t="s">
        <v>14</v>
      </c>
      <c r="H7" s="20">
        <v>3960</v>
      </c>
      <c r="I7" s="2" t="s">
        <v>15</v>
      </c>
      <c r="J7" s="3">
        <v>4</v>
      </c>
      <c r="K7" s="3" t="s">
        <v>14</v>
      </c>
      <c r="L7" s="3" t="s">
        <v>14</v>
      </c>
      <c r="M7" s="20">
        <v>1221</v>
      </c>
      <c r="N7" s="1" t="s">
        <v>16</v>
      </c>
      <c r="O7" s="13" t="s">
        <v>17</v>
      </c>
      <c r="P7" s="1" t="s">
        <v>14</v>
      </c>
      <c r="Q7" s="1" t="s">
        <v>14</v>
      </c>
    </row>
    <row r="8" spans="1:20" x14ac:dyDescent="0.4">
      <c r="A8" s="3">
        <v>7</v>
      </c>
      <c r="B8" s="1" t="s">
        <v>22</v>
      </c>
      <c r="C8" s="3">
        <v>16</v>
      </c>
      <c r="D8" s="3" t="s">
        <v>14</v>
      </c>
      <c r="E8" s="3" t="s">
        <v>14</v>
      </c>
      <c r="F8" s="3" t="s">
        <v>14</v>
      </c>
      <c r="G8" s="3" t="s">
        <v>14</v>
      </c>
      <c r="H8" s="20">
        <v>2950</v>
      </c>
      <c r="I8" s="2" t="s">
        <v>21</v>
      </c>
      <c r="J8" s="3">
        <v>14</v>
      </c>
      <c r="K8" s="3" t="s">
        <v>16</v>
      </c>
      <c r="L8" s="3" t="s">
        <v>16</v>
      </c>
      <c r="M8" s="20">
        <v>0</v>
      </c>
      <c r="N8" s="1" t="s">
        <v>16</v>
      </c>
      <c r="O8" s="13" t="s">
        <v>17</v>
      </c>
      <c r="P8" s="1" t="s">
        <v>16</v>
      </c>
      <c r="Q8" s="1" t="s">
        <v>16</v>
      </c>
    </row>
    <row r="9" spans="1:20" x14ac:dyDescent="0.4">
      <c r="A9" s="3">
        <v>8</v>
      </c>
      <c r="B9" s="1" t="s">
        <v>70</v>
      </c>
      <c r="C9" s="3">
        <v>12</v>
      </c>
      <c r="D9" s="3" t="s">
        <v>14</v>
      </c>
      <c r="E9" s="3" t="s">
        <v>14</v>
      </c>
      <c r="F9" s="3" t="s">
        <v>14</v>
      </c>
      <c r="G9" s="3" t="s">
        <v>14</v>
      </c>
      <c r="H9" s="20">
        <v>3290</v>
      </c>
      <c r="I9" s="2" t="s">
        <v>15</v>
      </c>
      <c r="J9" s="3">
        <v>5</v>
      </c>
      <c r="K9" s="3" t="s">
        <v>16</v>
      </c>
      <c r="L9" s="3" t="s">
        <v>16</v>
      </c>
      <c r="M9" s="20">
        <v>0</v>
      </c>
      <c r="N9" s="1" t="s">
        <v>16</v>
      </c>
      <c r="O9" s="13" t="s">
        <v>17</v>
      </c>
      <c r="P9" s="1" t="s">
        <v>16</v>
      </c>
      <c r="Q9" s="1" t="s">
        <v>16</v>
      </c>
    </row>
    <row r="10" spans="1:20" x14ac:dyDescent="0.4">
      <c r="A10" s="3">
        <v>9</v>
      </c>
      <c r="B10" s="1" t="s">
        <v>23</v>
      </c>
      <c r="C10" s="3">
        <v>11</v>
      </c>
      <c r="D10" s="3" t="s">
        <v>14</v>
      </c>
      <c r="E10" s="3" t="s">
        <v>14</v>
      </c>
      <c r="F10" s="3" t="s">
        <v>14</v>
      </c>
      <c r="G10" s="3" t="s">
        <v>14</v>
      </c>
      <c r="H10" s="20">
        <v>2340</v>
      </c>
      <c r="I10" s="2" t="s">
        <v>21</v>
      </c>
      <c r="J10" s="3">
        <v>8</v>
      </c>
      <c r="K10" s="3" t="s">
        <v>16</v>
      </c>
      <c r="L10" s="3" t="s">
        <v>14</v>
      </c>
      <c r="M10" s="20">
        <v>877.5</v>
      </c>
      <c r="N10" s="1" t="s">
        <v>16</v>
      </c>
      <c r="O10" s="13" t="s">
        <v>17</v>
      </c>
      <c r="P10" s="1" t="s">
        <v>16</v>
      </c>
      <c r="Q10" s="1" t="s">
        <v>14</v>
      </c>
    </row>
    <row r="11" spans="1:20" x14ac:dyDescent="0.4">
      <c r="A11" s="27">
        <v>10</v>
      </c>
      <c r="B11" s="1" t="s">
        <v>24</v>
      </c>
      <c r="C11" s="3">
        <v>85</v>
      </c>
      <c r="D11" s="3" t="s">
        <v>14</v>
      </c>
      <c r="E11" s="3" t="s">
        <v>14</v>
      </c>
      <c r="F11" s="3" t="s">
        <v>14</v>
      </c>
      <c r="G11" s="3" t="s">
        <v>14</v>
      </c>
      <c r="H11" s="20">
        <v>3400</v>
      </c>
      <c r="I11" s="2" t="s">
        <v>15</v>
      </c>
      <c r="J11" s="3">
        <v>5</v>
      </c>
      <c r="K11" s="3" t="s">
        <v>14</v>
      </c>
      <c r="L11" s="3" t="s">
        <v>14</v>
      </c>
      <c r="M11" s="20">
        <v>1240</v>
      </c>
      <c r="N11" s="1" t="s">
        <v>16</v>
      </c>
      <c r="O11" s="13" t="s">
        <v>17</v>
      </c>
      <c r="P11" s="1" t="s">
        <v>16</v>
      </c>
      <c r="Q11" s="1" t="s">
        <v>16</v>
      </c>
    </row>
    <row r="12" spans="1:20" x14ac:dyDescent="0.4">
      <c r="A12" s="31">
        <v>11</v>
      </c>
      <c r="B12" s="32" t="s">
        <v>25</v>
      </c>
      <c r="C12" s="27">
        <v>4</v>
      </c>
      <c r="D12" s="27" t="s">
        <v>14</v>
      </c>
      <c r="E12" s="27" t="s">
        <v>14</v>
      </c>
      <c r="F12" s="27" t="s">
        <v>14</v>
      </c>
      <c r="G12" s="27" t="s">
        <v>14</v>
      </c>
      <c r="H12" s="33">
        <v>2973</v>
      </c>
      <c r="I12" s="34" t="s">
        <v>21</v>
      </c>
      <c r="J12" s="27">
        <v>6</v>
      </c>
      <c r="K12" s="27" t="s">
        <v>16</v>
      </c>
      <c r="L12" s="27" t="s">
        <v>16</v>
      </c>
      <c r="M12" s="35">
        <v>0</v>
      </c>
      <c r="N12" s="32" t="s">
        <v>16</v>
      </c>
      <c r="O12" s="36" t="s">
        <v>17</v>
      </c>
      <c r="P12" s="32" t="s">
        <v>14</v>
      </c>
      <c r="Q12" s="32" t="s">
        <v>16</v>
      </c>
    </row>
    <row r="13" spans="1:20" x14ac:dyDescent="0.4">
      <c r="A13" s="3">
        <v>12</v>
      </c>
      <c r="B13" s="17" t="s">
        <v>81</v>
      </c>
      <c r="C13" s="3">
        <v>11</v>
      </c>
      <c r="D13" s="3" t="s">
        <v>14</v>
      </c>
      <c r="E13" s="3" t="s">
        <v>14</v>
      </c>
      <c r="F13" s="3" t="s">
        <v>14</v>
      </c>
      <c r="G13" s="3" t="s">
        <v>14</v>
      </c>
      <c r="H13" s="20">
        <v>2500</v>
      </c>
      <c r="I13" s="2" t="s">
        <v>21</v>
      </c>
      <c r="J13" s="37" t="s">
        <v>82</v>
      </c>
      <c r="K13" s="3" t="s">
        <v>14</v>
      </c>
      <c r="L13" s="3" t="s">
        <v>14</v>
      </c>
      <c r="M13" s="20">
        <v>1025</v>
      </c>
      <c r="N13" s="1" t="s">
        <v>16</v>
      </c>
      <c r="O13" s="13" t="s">
        <v>17</v>
      </c>
      <c r="P13" s="1" t="s">
        <v>14</v>
      </c>
      <c r="Q13" s="1" t="s">
        <v>16</v>
      </c>
    </row>
    <row r="14" spans="1:20" s="61" customFormat="1" x14ac:dyDescent="0.4">
      <c r="A14" s="52"/>
      <c r="B14" s="57"/>
      <c r="C14" s="52"/>
      <c r="D14" s="52"/>
      <c r="E14" s="52"/>
      <c r="F14" s="52"/>
      <c r="G14" s="52"/>
      <c r="H14" s="58"/>
      <c r="I14" s="59"/>
      <c r="J14" s="60"/>
      <c r="K14" s="52"/>
      <c r="L14" s="52"/>
      <c r="M14" s="58"/>
      <c r="O14" s="62"/>
    </row>
    <row r="15" spans="1:20" s="6" customFormat="1" ht="63.65" customHeight="1" x14ac:dyDescent="0.4">
      <c r="A15" s="53" t="s">
        <v>0</v>
      </c>
      <c r="B15" s="53" t="s">
        <v>1</v>
      </c>
      <c r="C15" s="54" t="s">
        <v>67</v>
      </c>
      <c r="D15" s="55" t="s">
        <v>72</v>
      </c>
      <c r="E15" s="54" t="s">
        <v>73</v>
      </c>
      <c r="F15" s="55" t="s">
        <v>74</v>
      </c>
      <c r="G15" s="56" t="s">
        <v>26</v>
      </c>
      <c r="H15" s="55" t="s">
        <v>27</v>
      </c>
      <c r="I15" s="55" t="s">
        <v>28</v>
      </c>
      <c r="J15" s="55" t="s">
        <v>29</v>
      </c>
      <c r="K15" s="55" t="s">
        <v>30</v>
      </c>
      <c r="L15" s="55" t="s">
        <v>31</v>
      </c>
      <c r="M15" s="55" t="s">
        <v>32</v>
      </c>
      <c r="N15" s="55" t="s">
        <v>85</v>
      </c>
      <c r="O15" s="55" t="s">
        <v>63</v>
      </c>
      <c r="P15" s="55" t="s">
        <v>75</v>
      </c>
      <c r="Q15" s="55" t="s">
        <v>33</v>
      </c>
      <c r="R15" s="55" t="s">
        <v>34</v>
      </c>
      <c r="S15" s="55" t="s">
        <v>35</v>
      </c>
      <c r="T15" s="55" t="s">
        <v>84</v>
      </c>
    </row>
    <row r="16" spans="1:20" s="10" customFormat="1" ht="42" customHeight="1" x14ac:dyDescent="0.4">
      <c r="A16" s="8">
        <v>1</v>
      </c>
      <c r="B16" s="17" t="s">
        <v>13</v>
      </c>
      <c r="C16" s="15">
        <f>H2/D16</f>
        <v>149.5</v>
      </c>
      <c r="D16" s="26">
        <v>20</v>
      </c>
      <c r="E16" s="29">
        <f>M2/F16</f>
        <v>66.333333333333329</v>
      </c>
      <c r="F16" s="28">
        <v>15</v>
      </c>
      <c r="G16" s="11" t="s">
        <v>14</v>
      </c>
      <c r="H16" s="8" t="s">
        <v>36</v>
      </c>
      <c r="I16" s="8" t="s">
        <v>14</v>
      </c>
      <c r="J16" s="9" t="s">
        <v>37</v>
      </c>
      <c r="K16" s="9" t="s">
        <v>38</v>
      </c>
      <c r="L16" s="8" t="s">
        <v>14</v>
      </c>
      <c r="M16" s="8" t="s">
        <v>14</v>
      </c>
      <c r="N16" s="48" t="str">
        <f>'Preis-Leistungs-Verhältnis'!I2</f>
        <v>1 (Gut)</v>
      </c>
      <c r="O16" s="8" t="s">
        <v>14</v>
      </c>
      <c r="P16" s="8" t="s">
        <v>16</v>
      </c>
      <c r="Q16" s="8" t="s">
        <v>14</v>
      </c>
      <c r="R16" s="8" t="s">
        <v>39</v>
      </c>
      <c r="S16" s="8" t="s">
        <v>14</v>
      </c>
      <c r="T16" s="8" t="s">
        <v>14</v>
      </c>
    </row>
    <row r="17" spans="1:20" s="10" customFormat="1" ht="43.75" x14ac:dyDescent="0.4">
      <c r="A17" s="8">
        <v>2</v>
      </c>
      <c r="B17" s="21" t="s">
        <v>18</v>
      </c>
      <c r="C17" s="15">
        <f>H3/D17</f>
        <v>163.33333333333334</v>
      </c>
      <c r="D17" s="8">
        <v>18</v>
      </c>
      <c r="E17" s="29">
        <f>M3/F17</f>
        <v>61.333333333333336</v>
      </c>
      <c r="F17" s="11">
        <v>15</v>
      </c>
      <c r="G17" s="11" t="s">
        <v>14</v>
      </c>
      <c r="H17" s="8" t="s">
        <v>36</v>
      </c>
      <c r="I17" s="8" t="s">
        <v>14</v>
      </c>
      <c r="J17" s="9" t="s">
        <v>40</v>
      </c>
      <c r="K17" s="9" t="s">
        <v>41</v>
      </c>
      <c r="L17" s="8" t="s">
        <v>14</v>
      </c>
      <c r="M17" s="8" t="s">
        <v>14</v>
      </c>
      <c r="N17" s="48" t="str">
        <f>'Preis-Leistungs-Verhältnis'!I3</f>
        <v>2 (Mittel)</v>
      </c>
      <c r="O17" s="8" t="s">
        <v>14</v>
      </c>
      <c r="P17" s="8" t="s">
        <v>16</v>
      </c>
      <c r="Q17" s="8" t="s">
        <v>14</v>
      </c>
      <c r="R17" s="8" t="s">
        <v>42</v>
      </c>
      <c r="S17" s="8" t="s">
        <v>16</v>
      </c>
      <c r="T17" s="8" t="s">
        <v>14</v>
      </c>
    </row>
    <row r="18" spans="1:20" x14ac:dyDescent="0.4">
      <c r="A18" s="3">
        <v>3</v>
      </c>
      <c r="B18" s="17" t="s">
        <v>19</v>
      </c>
      <c r="C18" s="15">
        <f>H4/D18</f>
        <v>104.73684210526316</v>
      </c>
      <c r="D18" s="8">
        <v>19</v>
      </c>
      <c r="E18" s="29">
        <f>M4/F18</f>
        <v>63.333333333333336</v>
      </c>
      <c r="F18" s="11">
        <v>15</v>
      </c>
      <c r="G18" s="11" t="s">
        <v>14</v>
      </c>
      <c r="H18" s="8" t="s">
        <v>36</v>
      </c>
      <c r="I18" s="8" t="s">
        <v>14</v>
      </c>
      <c r="J18" s="9" t="s">
        <v>43</v>
      </c>
      <c r="K18" s="8" t="s">
        <v>44</v>
      </c>
      <c r="L18" s="8" t="s">
        <v>16</v>
      </c>
      <c r="M18" s="8" t="s">
        <v>16</v>
      </c>
      <c r="N18" s="48" t="str">
        <f>'Preis-Leistungs-Verhältnis'!I4</f>
        <v>2 (Mittel)</v>
      </c>
      <c r="O18" s="8" t="s">
        <v>14</v>
      </c>
      <c r="P18" s="8" t="s">
        <v>16</v>
      </c>
      <c r="Q18" s="8" t="s">
        <v>16</v>
      </c>
      <c r="R18" s="8" t="s">
        <v>45</v>
      </c>
      <c r="S18" s="8" t="s">
        <v>16</v>
      </c>
      <c r="T18" s="8" t="s">
        <v>14</v>
      </c>
    </row>
    <row r="19" spans="1:20" ht="43.75" x14ac:dyDescent="0.4">
      <c r="A19" s="8">
        <v>4</v>
      </c>
      <c r="B19" s="17" t="s">
        <v>68</v>
      </c>
      <c r="C19" s="15">
        <f>H5/D19</f>
        <v>95</v>
      </c>
      <c r="D19" s="8">
        <v>20</v>
      </c>
      <c r="E19" s="29">
        <f>M5/F19</f>
        <v>63.333333333333336</v>
      </c>
      <c r="F19" s="11">
        <v>15</v>
      </c>
      <c r="G19" s="11" t="s">
        <v>14</v>
      </c>
      <c r="H19" s="8" t="s">
        <v>36</v>
      </c>
      <c r="I19" s="8" t="s">
        <v>14</v>
      </c>
      <c r="J19" s="9" t="s">
        <v>40</v>
      </c>
      <c r="K19" s="9" t="s">
        <v>46</v>
      </c>
      <c r="L19" s="8" t="s">
        <v>16</v>
      </c>
      <c r="M19" s="8" t="s">
        <v>14</v>
      </c>
      <c r="N19" s="48" t="str">
        <f>'Preis-Leistungs-Verhältnis'!I5</f>
        <v>2 (Mittel)</v>
      </c>
      <c r="O19" s="8" t="s">
        <v>14</v>
      </c>
      <c r="P19" s="8" t="s">
        <v>16</v>
      </c>
      <c r="Q19" s="8" t="s">
        <v>16</v>
      </c>
      <c r="R19" s="8" t="s">
        <v>47</v>
      </c>
      <c r="S19" s="8" t="s">
        <v>16</v>
      </c>
      <c r="T19" s="8" t="s">
        <v>14</v>
      </c>
    </row>
    <row r="20" spans="1:20" x14ac:dyDescent="0.4">
      <c r="A20" s="5">
        <v>5</v>
      </c>
      <c r="B20" s="22" t="s">
        <v>69</v>
      </c>
      <c r="C20" s="15">
        <f>H6/D20</f>
        <v>120</v>
      </c>
      <c r="D20" s="8">
        <v>20</v>
      </c>
      <c r="E20" s="29">
        <f>M6/F20</f>
        <v>54.545454545454547</v>
      </c>
      <c r="F20" s="11">
        <v>16.5</v>
      </c>
      <c r="G20" s="11" t="s">
        <v>14</v>
      </c>
      <c r="H20" s="8" t="s">
        <v>36</v>
      </c>
      <c r="I20" s="8" t="s">
        <v>14</v>
      </c>
      <c r="J20" s="9" t="s">
        <v>48</v>
      </c>
      <c r="K20" s="8" t="s">
        <v>49</v>
      </c>
      <c r="L20" s="8" t="s">
        <v>16</v>
      </c>
      <c r="M20" s="8" t="s">
        <v>14</v>
      </c>
      <c r="N20" s="48" t="str">
        <f>'Preis-Leistungs-Verhältnis'!I6</f>
        <v>2 (Mittel)</v>
      </c>
      <c r="O20" s="8" t="s">
        <v>16</v>
      </c>
      <c r="P20" s="8" t="s">
        <v>16</v>
      </c>
      <c r="Q20" s="8" t="s">
        <v>16</v>
      </c>
      <c r="R20" s="9" t="s">
        <v>42</v>
      </c>
      <c r="S20" s="8" t="s">
        <v>16</v>
      </c>
      <c r="T20" s="8" t="s">
        <v>16</v>
      </c>
    </row>
    <row r="21" spans="1:20" ht="29.15" x14ac:dyDescent="0.4">
      <c r="A21" s="8">
        <v>6</v>
      </c>
      <c r="B21" s="17" t="s">
        <v>50</v>
      </c>
      <c r="C21" s="15">
        <f>H7/D21</f>
        <v>180</v>
      </c>
      <c r="D21" s="26">
        <v>22</v>
      </c>
      <c r="E21" s="29">
        <f>M7/F21</f>
        <v>48.84</v>
      </c>
      <c r="F21" s="28">
        <v>25</v>
      </c>
      <c r="G21" s="11" t="s">
        <v>14</v>
      </c>
      <c r="H21" s="8" t="s">
        <v>36</v>
      </c>
      <c r="I21" s="8" t="s">
        <v>14</v>
      </c>
      <c r="J21" s="8" t="s">
        <v>51</v>
      </c>
      <c r="K21" s="9" t="s">
        <v>52</v>
      </c>
      <c r="L21" s="8" t="s">
        <v>16</v>
      </c>
      <c r="M21" s="8" t="s">
        <v>16</v>
      </c>
      <c r="N21" s="48" t="str">
        <f>'Preis-Leistungs-Verhältnis'!I7</f>
        <v>2 (Mittel)</v>
      </c>
      <c r="O21" s="8" t="s">
        <v>16</v>
      </c>
      <c r="P21" s="8" t="s">
        <v>16</v>
      </c>
      <c r="Q21" s="8" t="s">
        <v>14</v>
      </c>
      <c r="R21" s="8" t="s">
        <v>53</v>
      </c>
      <c r="S21" s="8" t="s">
        <v>16</v>
      </c>
      <c r="T21" s="8" t="s">
        <v>16</v>
      </c>
    </row>
    <row r="22" spans="1:20" x14ac:dyDescent="0.4">
      <c r="A22" s="8">
        <v>7</v>
      </c>
      <c r="B22" s="17" t="s">
        <v>22</v>
      </c>
      <c r="C22" s="15">
        <f>H8/D22</f>
        <v>147.5</v>
      </c>
      <c r="D22" s="26">
        <v>20</v>
      </c>
      <c r="E22" s="29">
        <v>0</v>
      </c>
      <c r="F22" s="28">
        <v>0</v>
      </c>
      <c r="G22" s="11" t="s">
        <v>16</v>
      </c>
      <c r="H22" s="8" t="s">
        <v>54</v>
      </c>
      <c r="I22" s="8" t="s">
        <v>14</v>
      </c>
      <c r="J22" s="8" t="s">
        <v>55</v>
      </c>
      <c r="K22" s="8" t="s">
        <v>56</v>
      </c>
      <c r="L22" s="8" t="s">
        <v>16</v>
      </c>
      <c r="M22" s="8" t="s">
        <v>14</v>
      </c>
      <c r="N22" s="48" t="str">
        <f>'Preis-Leistungs-Verhältnis'!I8</f>
        <v>3 (Schlecht)</v>
      </c>
      <c r="O22" s="8" t="s">
        <v>16</v>
      </c>
      <c r="P22" s="8" t="s">
        <v>16</v>
      </c>
      <c r="Q22" s="8" t="s">
        <v>16</v>
      </c>
      <c r="R22" s="8" t="s">
        <v>57</v>
      </c>
      <c r="S22" s="8" t="s">
        <v>16</v>
      </c>
      <c r="T22" s="8" t="s">
        <v>14</v>
      </c>
    </row>
    <row r="23" spans="1:20" x14ac:dyDescent="0.4">
      <c r="A23" s="8">
        <v>8</v>
      </c>
      <c r="B23" s="17" t="s">
        <v>70</v>
      </c>
      <c r="C23" s="15">
        <f>H9/D23</f>
        <v>164.5</v>
      </c>
      <c r="D23" s="26">
        <v>20</v>
      </c>
      <c r="E23" s="29">
        <v>0</v>
      </c>
      <c r="F23" s="28">
        <v>0</v>
      </c>
      <c r="G23" s="11" t="s">
        <v>16</v>
      </c>
      <c r="H23" s="8" t="s">
        <v>54</v>
      </c>
      <c r="I23" s="8" t="s">
        <v>14</v>
      </c>
      <c r="J23" s="9" t="s">
        <v>55</v>
      </c>
      <c r="K23" s="8" t="s">
        <v>49</v>
      </c>
      <c r="L23" s="8" t="s">
        <v>16</v>
      </c>
      <c r="M23" s="8" t="s">
        <v>14</v>
      </c>
      <c r="N23" s="48" t="str">
        <f>'Preis-Leistungs-Verhältnis'!I9</f>
        <v>3 (Schlecht)</v>
      </c>
      <c r="O23" s="8" t="s">
        <v>16</v>
      </c>
      <c r="P23" s="8" t="s">
        <v>16</v>
      </c>
      <c r="Q23" s="8" t="s">
        <v>16</v>
      </c>
      <c r="R23" s="8" t="s">
        <v>76</v>
      </c>
      <c r="S23" s="8" t="s">
        <v>16</v>
      </c>
      <c r="T23" s="8" t="s">
        <v>16</v>
      </c>
    </row>
    <row r="24" spans="1:20" x14ac:dyDescent="0.4">
      <c r="A24" s="8">
        <v>9</v>
      </c>
      <c r="B24" s="17" t="s">
        <v>23</v>
      </c>
      <c r="C24" s="15">
        <f>H10/D24</f>
        <v>117</v>
      </c>
      <c r="D24" s="26">
        <v>20</v>
      </c>
      <c r="E24" s="29">
        <f>M10/F24</f>
        <v>39</v>
      </c>
      <c r="F24" s="28">
        <v>22.5</v>
      </c>
      <c r="G24" s="11" t="s">
        <v>16</v>
      </c>
      <c r="H24" s="8" t="s">
        <v>36</v>
      </c>
      <c r="I24" s="8" t="s">
        <v>14</v>
      </c>
      <c r="J24" s="9" t="s">
        <v>55</v>
      </c>
      <c r="K24" s="8" t="s">
        <v>49</v>
      </c>
      <c r="L24" s="8" t="s">
        <v>14</v>
      </c>
      <c r="M24" s="8" t="s">
        <v>14</v>
      </c>
      <c r="N24" s="48" t="str">
        <f>'Preis-Leistungs-Verhältnis'!I10</f>
        <v>2 (Mittel)</v>
      </c>
      <c r="O24" s="8" t="s">
        <v>16</v>
      </c>
      <c r="P24" s="8" t="s">
        <v>16</v>
      </c>
      <c r="Q24" s="8" t="s">
        <v>14</v>
      </c>
      <c r="R24" s="8" t="s">
        <v>65</v>
      </c>
      <c r="S24" s="8" t="s">
        <v>16</v>
      </c>
      <c r="T24" s="8" t="s">
        <v>14</v>
      </c>
    </row>
    <row r="25" spans="1:20" ht="84" customHeight="1" x14ac:dyDescent="0.4">
      <c r="A25" s="16">
        <v>10</v>
      </c>
      <c r="B25" s="17" t="s">
        <v>24</v>
      </c>
      <c r="C25" s="15">
        <f>H11/D25</f>
        <v>178.94736842105263</v>
      </c>
      <c r="D25" s="26">
        <v>19</v>
      </c>
      <c r="E25" s="29">
        <f>M11/F25</f>
        <v>59.047619047619051</v>
      </c>
      <c r="F25" s="28">
        <v>21</v>
      </c>
      <c r="G25" s="11" t="s">
        <v>14</v>
      </c>
      <c r="H25" s="8" t="s">
        <v>36</v>
      </c>
      <c r="I25" s="8" t="s">
        <v>14</v>
      </c>
      <c r="J25" s="9" t="s">
        <v>48</v>
      </c>
      <c r="K25" s="9" t="s">
        <v>58</v>
      </c>
      <c r="L25" s="8" t="s">
        <v>14</v>
      </c>
      <c r="M25" s="8" t="s">
        <v>14</v>
      </c>
      <c r="N25" s="48" t="str">
        <f>'Preis-Leistungs-Verhältnis'!I11</f>
        <v>3 (Schlecht)</v>
      </c>
      <c r="O25" s="8" t="s">
        <v>14</v>
      </c>
      <c r="P25" s="8" t="s">
        <v>16</v>
      </c>
      <c r="Q25" s="8" t="s">
        <v>14</v>
      </c>
      <c r="R25" s="9" t="s">
        <v>77</v>
      </c>
      <c r="S25" s="8" t="s">
        <v>16</v>
      </c>
      <c r="T25" s="8" t="s">
        <v>16</v>
      </c>
    </row>
    <row r="26" spans="1:20" s="23" customFormat="1" ht="29.15" x14ac:dyDescent="0.4">
      <c r="A26" s="8">
        <v>11</v>
      </c>
      <c r="B26" s="17" t="s">
        <v>25</v>
      </c>
      <c r="C26" s="15">
        <f>H12/D26</f>
        <v>148.65</v>
      </c>
      <c r="D26" s="8">
        <v>20</v>
      </c>
      <c r="E26" s="29">
        <v>0</v>
      </c>
      <c r="F26" s="8">
        <v>0</v>
      </c>
      <c r="G26" s="8" t="s">
        <v>14</v>
      </c>
      <c r="H26" s="8" t="s">
        <v>54</v>
      </c>
      <c r="I26" s="8" t="s">
        <v>59</v>
      </c>
      <c r="J26" s="9" t="s">
        <v>48</v>
      </c>
      <c r="K26" s="8" t="s">
        <v>60</v>
      </c>
      <c r="L26" s="8" t="s">
        <v>16</v>
      </c>
      <c r="M26" s="8" t="s">
        <v>14</v>
      </c>
      <c r="N26" s="48" t="str">
        <f>'Preis-Leistungs-Verhältnis'!I12</f>
        <v>3 (Schlecht)</v>
      </c>
      <c r="O26" s="8" t="s">
        <v>16</v>
      </c>
      <c r="P26" s="8" t="s">
        <v>16</v>
      </c>
      <c r="Q26" s="8" t="s">
        <v>14</v>
      </c>
      <c r="R26" s="9" t="s">
        <v>61</v>
      </c>
      <c r="S26" s="8" t="s">
        <v>16</v>
      </c>
      <c r="T26" s="8" t="s">
        <v>16</v>
      </c>
    </row>
    <row r="27" spans="1:20" s="23" customFormat="1" x14ac:dyDescent="0.4">
      <c r="A27" s="8">
        <v>12</v>
      </c>
      <c r="B27" s="17" t="s">
        <v>78</v>
      </c>
      <c r="C27" s="15">
        <f t="shared" ref="C27" si="0">H13/D27</f>
        <v>125</v>
      </c>
      <c r="D27" s="8">
        <v>20</v>
      </c>
      <c r="E27" s="29">
        <f>M13/F27</f>
        <v>64.0625</v>
      </c>
      <c r="F27" s="8">
        <v>16</v>
      </c>
      <c r="G27" s="8" t="s">
        <v>14</v>
      </c>
      <c r="H27" s="8" t="s">
        <v>36</v>
      </c>
      <c r="I27" s="8" t="s">
        <v>14</v>
      </c>
      <c r="J27" s="8" t="s">
        <v>80</v>
      </c>
      <c r="K27" s="8" t="s">
        <v>79</v>
      </c>
      <c r="L27" s="8" t="s">
        <v>14</v>
      </c>
      <c r="M27" s="8" t="s">
        <v>14</v>
      </c>
      <c r="N27" s="48" t="str">
        <f>'Preis-Leistungs-Verhältnis'!I13</f>
        <v>2 (Mittel)</v>
      </c>
      <c r="O27" s="8" t="s">
        <v>16</v>
      </c>
      <c r="P27" s="8" t="s">
        <v>16</v>
      </c>
      <c r="Q27" s="8" t="s">
        <v>14</v>
      </c>
      <c r="R27" s="8" t="s">
        <v>47</v>
      </c>
      <c r="S27" s="8" t="s">
        <v>14</v>
      </c>
      <c r="T27" s="8" t="s">
        <v>16</v>
      </c>
    </row>
    <row r="28" spans="1:20" s="23" customFormat="1" x14ac:dyDescent="0.4">
      <c r="B28" s="24"/>
    </row>
    <row r="29" spans="1:20" x14ac:dyDescent="0.4">
      <c r="B29" s="19"/>
    </row>
    <row r="30" spans="1:20" x14ac:dyDescent="0.4">
      <c r="B30" s="18"/>
      <c r="D30" s="49"/>
      <c r="E30" s="42"/>
    </row>
    <row r="31" spans="1:20" x14ac:dyDescent="0.4">
      <c r="B31" s="18"/>
      <c r="D31" s="49"/>
      <c r="E31" s="30"/>
    </row>
    <row r="32" spans="1:20" x14ac:dyDescent="0.4">
      <c r="B32" s="18"/>
      <c r="D32" s="50"/>
      <c r="E32" s="30"/>
    </row>
    <row r="33" spans="2:10" x14ac:dyDescent="0.4">
      <c r="B33" s="18"/>
      <c r="D33" s="50"/>
    </row>
    <row r="34" spans="2:10" x14ac:dyDescent="0.4">
      <c r="B34" s="18"/>
      <c r="D34" s="50"/>
      <c r="G34" s="25"/>
      <c r="H34" s="25"/>
      <c r="I34" s="25"/>
    </row>
    <row r="35" spans="2:10" x14ac:dyDescent="0.4">
      <c r="D35" s="51"/>
      <c r="G35" s="25"/>
      <c r="H35" s="25"/>
      <c r="I35" s="25"/>
    </row>
    <row r="36" spans="2:10" x14ac:dyDescent="0.4">
      <c r="I36" s="25"/>
    </row>
    <row r="40" spans="2:10" x14ac:dyDescent="0.4">
      <c r="H40" s="25"/>
      <c r="I40" s="25"/>
      <c r="J40" s="25"/>
    </row>
    <row r="41" spans="2:10" x14ac:dyDescent="0.4">
      <c r="I41" s="25"/>
    </row>
    <row r="44" spans="2:10" x14ac:dyDescent="0.4">
      <c r="H44" s="25"/>
      <c r="I44" s="25"/>
      <c r="J44" s="25"/>
    </row>
    <row r="45" spans="2:10" x14ac:dyDescent="0.4">
      <c r="I45" s="25"/>
    </row>
  </sheetData>
  <conditionalFormatting sqref="I2:I4">
    <cfRule type="expression" dxfId="8" priority="1">
      <formula>I2:I11="A"</formula>
    </cfRule>
    <cfRule type="expression" dxfId="7" priority="2">
      <formula>I2:I11="B"</formula>
    </cfRule>
    <cfRule type="expression" dxfId="6" priority="3">
      <formula>I2:I11="C"</formula>
    </cfRule>
  </conditionalFormatting>
  <conditionalFormatting sqref="I5:I11">
    <cfRule type="expression" dxfId="5" priority="31">
      <formula>I5:I15="A"</formula>
    </cfRule>
    <cfRule type="expression" dxfId="4" priority="32">
      <formula>I5:I15="B"</formula>
    </cfRule>
    <cfRule type="expression" dxfId="3" priority="33">
      <formula>I5:I15="C"</formula>
    </cfRule>
  </conditionalFormatting>
  <conditionalFormatting sqref="I12:I14">
    <cfRule type="expression" dxfId="2" priority="34">
      <formula>$I12:$I18="C"</formula>
    </cfRule>
    <cfRule type="expression" dxfId="1" priority="35">
      <formula>$I12:$I18="B"</formula>
    </cfRule>
    <cfRule type="expression" dxfId="0" priority="36">
      <formula>$I12:$I18="A"</formula>
    </cfRule>
  </conditionalFormatting>
  <pageMargins left="0.7" right="0.7" top="0.78740157499999996" bottom="0.78740157499999996" header="0.3" footer="0.3"/>
  <pageSetup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A2F7C-D6F2-4CB6-966E-4D4C4D92CF89}">
  <dimension ref="A1:I21"/>
  <sheetViews>
    <sheetView workbookViewId="0">
      <selection activeCell="C34" sqref="C34"/>
    </sheetView>
  </sheetViews>
  <sheetFormatPr baseColWidth="10" defaultRowHeight="14.6" x14ac:dyDescent="0.4"/>
  <cols>
    <col min="1" max="1" width="3" bestFit="1" customWidth="1"/>
    <col min="2" max="2" width="34.3828125" bestFit="1" customWidth="1"/>
    <col min="3" max="3" width="24.53515625" bestFit="1" customWidth="1"/>
    <col min="4" max="4" width="15" bestFit="1" customWidth="1"/>
    <col min="6" max="6" width="41.53515625" bestFit="1" customWidth="1"/>
    <col min="7" max="7" width="25.53515625" bestFit="1" customWidth="1"/>
    <col min="8" max="8" width="18.15234375" customWidth="1"/>
    <col min="9" max="9" width="20.84375" customWidth="1"/>
    <col min="14" max="14" width="34.3828125" bestFit="1" customWidth="1"/>
    <col min="15" max="15" width="12.84375" bestFit="1" customWidth="1"/>
  </cols>
  <sheetData>
    <row r="1" spans="1:9" x14ac:dyDescent="0.4">
      <c r="A1" s="4" t="s">
        <v>0</v>
      </c>
      <c r="B1" s="4" t="s">
        <v>1</v>
      </c>
      <c r="C1" s="43" t="s">
        <v>89</v>
      </c>
      <c r="D1" s="43" t="s">
        <v>90</v>
      </c>
      <c r="E1" s="43" t="s">
        <v>86</v>
      </c>
      <c r="F1" s="43" t="s">
        <v>87</v>
      </c>
      <c r="G1" s="43" t="s">
        <v>88</v>
      </c>
      <c r="H1" s="4" t="s">
        <v>164</v>
      </c>
      <c r="I1" s="4" t="s">
        <v>163</v>
      </c>
    </row>
    <row r="2" spans="1:9" x14ac:dyDescent="0.4">
      <c r="A2" s="3">
        <v>1</v>
      </c>
      <c r="B2" s="1" t="s">
        <v>13</v>
      </c>
      <c r="C2" s="1">
        <f>'Preis-Leistungs-verhältnis_2'!E2</f>
        <v>3</v>
      </c>
      <c r="D2" s="3">
        <f>Zusatzangebote!H2</f>
        <v>4</v>
      </c>
      <c r="E2" s="1">
        <f>Flexibilität!F2</f>
        <v>5</v>
      </c>
      <c r="F2" s="1">
        <f>'Unterstützung ausserhalb der Un'!E2</f>
        <v>5</v>
      </c>
      <c r="G2" s="1">
        <f>'Standort und Erreichbarkeit'!E2</f>
        <v>4</v>
      </c>
      <c r="H2" s="47">
        <f xml:space="preserve"> (C2*0.3) + (D2*0.25) + (E2*0.2) + (F2*0.15) + (G2*0.1)</f>
        <v>4.05</v>
      </c>
      <c r="I2" s="47" t="str">
        <f>IF(H2&gt;=4,"1 (Gut)",IF(H2&gt;=3,"2 (Mittel)","3 (Schlecht)"))</f>
        <v>1 (Gut)</v>
      </c>
    </row>
    <row r="3" spans="1:9" x14ac:dyDescent="0.4">
      <c r="A3" s="3">
        <v>2</v>
      </c>
      <c r="B3" s="1" t="s">
        <v>18</v>
      </c>
      <c r="C3" s="1">
        <f>'Preis-Leistungs-verhältnis_2'!E3</f>
        <v>2</v>
      </c>
      <c r="D3" s="3">
        <f>Zusatzangebote!H3</f>
        <v>3</v>
      </c>
      <c r="E3" s="1">
        <f>Flexibilität!F3</f>
        <v>3.6666666666666665</v>
      </c>
      <c r="F3" s="1">
        <f>'Unterstützung ausserhalb der Un'!E3</f>
        <v>3</v>
      </c>
      <c r="G3" s="1">
        <f>'Standort und Erreichbarkeit'!E3</f>
        <v>5</v>
      </c>
      <c r="H3" s="47">
        <f t="shared" ref="H3:H13" si="0" xml:space="preserve"> (C3*0.3) + (D3*0.25) + (E3*0.2) + (F3*0.15) + (G3*0.1)</f>
        <v>3.0333333333333332</v>
      </c>
      <c r="I3" s="47" t="str">
        <f t="shared" ref="I3:I13" si="1">IF(H3&gt;=4,"1 (Gut)",IF(H3&gt;=3,"2 (Mittel)","3 (Schlecht)"))</f>
        <v>2 (Mittel)</v>
      </c>
    </row>
    <row r="4" spans="1:9" x14ac:dyDescent="0.4">
      <c r="A4" s="3">
        <v>3</v>
      </c>
      <c r="B4" s="1" t="s">
        <v>19</v>
      </c>
      <c r="C4" s="1">
        <f>'Preis-Leistungs-verhältnis_2'!E4</f>
        <v>4</v>
      </c>
      <c r="D4" s="3">
        <f>Zusatzangebote!H4</f>
        <v>3</v>
      </c>
      <c r="E4" s="1">
        <f>Flexibilität!F4</f>
        <v>3.6666666666666665</v>
      </c>
      <c r="F4" s="1">
        <f>'Unterstützung ausserhalb der Un'!E4</f>
        <v>1</v>
      </c>
      <c r="G4" s="1">
        <f>'Standort und Erreichbarkeit'!E4</f>
        <v>3</v>
      </c>
      <c r="H4" s="47">
        <f t="shared" si="0"/>
        <v>3.1333333333333337</v>
      </c>
      <c r="I4" s="47" t="str">
        <f t="shared" si="1"/>
        <v>2 (Mittel)</v>
      </c>
    </row>
    <row r="5" spans="1:9" x14ac:dyDescent="0.4">
      <c r="A5" s="3">
        <v>4</v>
      </c>
      <c r="B5" s="1" t="s">
        <v>68</v>
      </c>
      <c r="C5" s="1">
        <f>'Preis-Leistungs-verhältnis_2'!E5</f>
        <v>5</v>
      </c>
      <c r="D5" s="3">
        <f>Zusatzangebote!H5</f>
        <v>3</v>
      </c>
      <c r="E5" s="1">
        <f>Flexibilität!F5</f>
        <v>3.6666666666666665</v>
      </c>
      <c r="F5" s="1">
        <f>'Unterstützung ausserhalb der Un'!E5</f>
        <v>1</v>
      </c>
      <c r="G5" s="1">
        <f>'Standort und Erreichbarkeit'!E5</f>
        <v>5</v>
      </c>
      <c r="H5" s="47">
        <f t="shared" si="0"/>
        <v>3.6333333333333333</v>
      </c>
      <c r="I5" s="47" t="str">
        <f t="shared" si="1"/>
        <v>2 (Mittel)</v>
      </c>
    </row>
    <row r="6" spans="1:9" x14ac:dyDescent="0.4">
      <c r="A6" s="3">
        <v>5</v>
      </c>
      <c r="B6" s="1" t="s">
        <v>69</v>
      </c>
      <c r="C6" s="1">
        <f>'Preis-Leistungs-verhältnis_2'!E6</f>
        <v>4</v>
      </c>
      <c r="D6" s="3">
        <f>Zusatzangebote!H6</f>
        <v>3</v>
      </c>
      <c r="E6" s="1">
        <f>Flexibilität!F6</f>
        <v>3.6666666666666665</v>
      </c>
      <c r="F6" s="1">
        <f>'Unterstützung ausserhalb der Un'!E6</f>
        <v>3</v>
      </c>
      <c r="G6" s="1">
        <f>'Standort und Erreichbarkeit'!E6</f>
        <v>3</v>
      </c>
      <c r="H6" s="47">
        <f t="shared" si="0"/>
        <v>3.4333333333333336</v>
      </c>
      <c r="I6" s="47" t="str">
        <f t="shared" si="1"/>
        <v>2 (Mittel)</v>
      </c>
    </row>
    <row r="7" spans="1:9" x14ac:dyDescent="0.4">
      <c r="A7" s="3">
        <v>6</v>
      </c>
      <c r="B7" s="1" t="s">
        <v>71</v>
      </c>
      <c r="C7" s="1">
        <f>'Preis-Leistungs-verhältnis_2'!E7</f>
        <v>1</v>
      </c>
      <c r="D7" s="3">
        <f>Zusatzangebote!H7</f>
        <v>5</v>
      </c>
      <c r="E7" s="1">
        <f>Flexibilität!F7</f>
        <v>5</v>
      </c>
      <c r="F7" s="1">
        <f>'Unterstützung ausserhalb der Un'!E7</f>
        <v>3</v>
      </c>
      <c r="G7" s="1">
        <f>'Standort und Erreichbarkeit'!E7</f>
        <v>5</v>
      </c>
      <c r="H7" s="47">
        <f t="shared" si="0"/>
        <v>3.5</v>
      </c>
      <c r="I7" s="47" t="str">
        <f t="shared" si="1"/>
        <v>2 (Mittel)</v>
      </c>
    </row>
    <row r="8" spans="1:9" x14ac:dyDescent="0.4">
      <c r="A8" s="3">
        <v>7</v>
      </c>
      <c r="B8" s="1" t="s">
        <v>22</v>
      </c>
      <c r="C8" s="1">
        <f>'Preis-Leistungs-verhältnis_2'!E8</f>
        <v>3</v>
      </c>
      <c r="D8" s="3">
        <f>Zusatzangebote!H8</f>
        <v>1</v>
      </c>
      <c r="E8" s="1">
        <f>Flexibilität!F8</f>
        <v>1</v>
      </c>
      <c r="F8" s="1">
        <f>'Unterstützung ausserhalb der Un'!E8</f>
        <v>1</v>
      </c>
      <c r="G8" s="1">
        <f>'Standort und Erreichbarkeit'!E8</f>
        <v>3</v>
      </c>
      <c r="H8" s="47">
        <f t="shared" si="0"/>
        <v>1.7999999999999998</v>
      </c>
      <c r="I8" s="47" t="str">
        <f t="shared" si="1"/>
        <v>3 (Schlecht)</v>
      </c>
    </row>
    <row r="9" spans="1:9" x14ac:dyDescent="0.4">
      <c r="A9" s="3">
        <v>8</v>
      </c>
      <c r="B9" s="1" t="s">
        <v>70</v>
      </c>
      <c r="C9" s="1">
        <f>'Preis-Leistungs-verhältnis_2'!E9</f>
        <v>2</v>
      </c>
      <c r="D9" s="3">
        <f>Zusatzangebote!H9</f>
        <v>1</v>
      </c>
      <c r="E9" s="1">
        <f>Flexibilität!F9</f>
        <v>1</v>
      </c>
      <c r="F9" s="1">
        <f>'Unterstützung ausserhalb der Un'!E9</f>
        <v>1</v>
      </c>
      <c r="G9" s="1">
        <f>'Standort und Erreichbarkeit'!E9</f>
        <v>3</v>
      </c>
      <c r="H9" s="47">
        <f t="shared" si="0"/>
        <v>1.5</v>
      </c>
      <c r="I9" s="47" t="str">
        <f t="shared" si="1"/>
        <v>3 (Schlecht)</v>
      </c>
    </row>
    <row r="10" spans="1:9" x14ac:dyDescent="0.4">
      <c r="A10" s="3">
        <v>9</v>
      </c>
      <c r="B10" s="1" t="s">
        <v>23</v>
      </c>
      <c r="C10" s="1">
        <f>'Preis-Leistungs-verhältnis_2'!E10</f>
        <v>4</v>
      </c>
      <c r="D10" s="3">
        <f>Zusatzangebote!H10</f>
        <v>3</v>
      </c>
      <c r="E10" s="1">
        <f>Flexibilität!F10</f>
        <v>3.6666666666666665</v>
      </c>
      <c r="F10" s="1">
        <f>'Unterstützung ausserhalb der Un'!E10</f>
        <v>1</v>
      </c>
      <c r="G10" s="1">
        <f>'Standort und Erreichbarkeit'!E10</f>
        <v>3</v>
      </c>
      <c r="H10" s="47">
        <f t="shared" si="0"/>
        <v>3.1333333333333337</v>
      </c>
      <c r="I10" s="47" t="str">
        <f t="shared" si="1"/>
        <v>2 (Mittel)</v>
      </c>
    </row>
    <row r="11" spans="1:9" x14ac:dyDescent="0.4">
      <c r="A11" s="27">
        <v>10</v>
      </c>
      <c r="B11" s="1" t="s">
        <v>24</v>
      </c>
      <c r="C11" s="1">
        <f>'Preis-Leistungs-verhältnis_2'!E11</f>
        <v>1</v>
      </c>
      <c r="D11" s="3">
        <f>Zusatzangebote!H11</f>
        <v>3</v>
      </c>
      <c r="E11" s="1">
        <f>Flexibilität!F11</f>
        <v>3.6666666666666665</v>
      </c>
      <c r="F11" s="1">
        <f>'Unterstützung ausserhalb der Un'!E11</f>
        <v>3</v>
      </c>
      <c r="G11" s="1">
        <f>'Standort und Erreichbarkeit'!E11</f>
        <v>5</v>
      </c>
      <c r="H11" s="47">
        <f t="shared" si="0"/>
        <v>2.7333333333333334</v>
      </c>
      <c r="I11" s="47" t="str">
        <f t="shared" si="1"/>
        <v>3 (Schlecht)</v>
      </c>
    </row>
    <row r="12" spans="1:9" x14ac:dyDescent="0.4">
      <c r="A12" s="31">
        <v>11</v>
      </c>
      <c r="B12" s="32" t="s">
        <v>25</v>
      </c>
      <c r="C12" s="1">
        <f>'Preis-Leistungs-verhältnis_2'!E12</f>
        <v>3</v>
      </c>
      <c r="D12" s="3">
        <f>Zusatzangebote!H12</f>
        <v>2</v>
      </c>
      <c r="E12" s="1">
        <f>Flexibilität!F12</f>
        <v>1</v>
      </c>
      <c r="F12" s="1">
        <f>'Unterstützung ausserhalb der Un'!E12</f>
        <v>1</v>
      </c>
      <c r="G12" s="1">
        <f>'Standort und Erreichbarkeit'!E12</f>
        <v>4</v>
      </c>
      <c r="H12" s="47">
        <f t="shared" si="0"/>
        <v>2.15</v>
      </c>
      <c r="I12" s="47" t="str">
        <f t="shared" si="1"/>
        <v>3 (Schlecht)</v>
      </c>
    </row>
    <row r="13" spans="1:9" x14ac:dyDescent="0.4">
      <c r="A13" s="3">
        <v>12</v>
      </c>
      <c r="B13" s="17" t="s">
        <v>81</v>
      </c>
      <c r="C13" s="1">
        <f>'Preis-Leistungs-verhältnis_2'!E13</f>
        <v>4</v>
      </c>
      <c r="D13" s="3">
        <f>Zusatzangebote!H13</f>
        <v>4</v>
      </c>
      <c r="E13" s="1">
        <f>Flexibilität!F13</f>
        <v>3.6666666666666665</v>
      </c>
      <c r="F13" s="1">
        <f>'Unterstützung ausserhalb der Un'!E13</f>
        <v>5</v>
      </c>
      <c r="G13" s="1">
        <f>'Standort und Erreichbarkeit'!E13</f>
        <v>3</v>
      </c>
      <c r="H13" s="47">
        <f t="shared" si="0"/>
        <v>3.9833333333333334</v>
      </c>
      <c r="I13" s="47" t="str">
        <f t="shared" si="1"/>
        <v>2 (Mittel)</v>
      </c>
    </row>
    <row r="15" spans="1:9" x14ac:dyDescent="0.4">
      <c r="B15" s="6" t="s">
        <v>89</v>
      </c>
      <c r="C15" s="38">
        <v>0.3</v>
      </c>
    </row>
    <row r="16" spans="1:9" x14ac:dyDescent="0.4">
      <c r="B16" s="6" t="s">
        <v>90</v>
      </c>
      <c r="C16" s="38">
        <v>0.25</v>
      </c>
    </row>
    <row r="17" spans="2:3" x14ac:dyDescent="0.4">
      <c r="B17" s="6" t="s">
        <v>86</v>
      </c>
      <c r="C17" s="39">
        <v>0.2</v>
      </c>
    </row>
    <row r="18" spans="2:3" x14ac:dyDescent="0.4">
      <c r="B18" s="6" t="s">
        <v>87</v>
      </c>
      <c r="C18" s="39">
        <v>0.15</v>
      </c>
    </row>
    <row r="19" spans="2:3" x14ac:dyDescent="0.4">
      <c r="B19" s="6" t="s">
        <v>88</v>
      </c>
      <c r="C19" s="39">
        <v>0.1</v>
      </c>
    </row>
    <row r="20" spans="2:3" ht="15" thickBot="1" x14ac:dyDescent="0.45">
      <c r="B20" s="40" t="s">
        <v>91</v>
      </c>
      <c r="C20" s="41">
        <f>SUM(C15:C19)</f>
        <v>1</v>
      </c>
    </row>
    <row r="21" spans="2:3" ht="15" thickTop="1" x14ac:dyDescent="0.4"/>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81F7-8855-4827-A9BB-AA27137E5F38}">
  <dimension ref="A1:F59"/>
  <sheetViews>
    <sheetView workbookViewId="0">
      <selection activeCell="N22" sqref="N22"/>
    </sheetView>
  </sheetViews>
  <sheetFormatPr baseColWidth="10" defaultRowHeight="14.6" x14ac:dyDescent="0.4"/>
  <cols>
    <col min="2" max="2" width="34.3828125" bestFit="1" customWidth="1"/>
    <col min="3" max="3" width="24.53515625" bestFit="1" customWidth="1"/>
    <col min="4" max="4" width="21.84375" customWidth="1"/>
  </cols>
  <sheetData>
    <row r="1" spans="1:6" ht="43.75" x14ac:dyDescent="0.4">
      <c r="A1" s="4" t="s">
        <v>0</v>
      </c>
      <c r="B1" s="4" t="s">
        <v>1</v>
      </c>
      <c r="C1" s="4" t="s">
        <v>62</v>
      </c>
      <c r="D1" s="7" t="s">
        <v>72</v>
      </c>
      <c r="E1" s="4" t="s">
        <v>89</v>
      </c>
      <c r="F1" s="4" t="s">
        <v>92</v>
      </c>
    </row>
    <row r="2" spans="1:6" x14ac:dyDescent="0.4">
      <c r="A2" s="3">
        <v>1</v>
      </c>
      <c r="B2" s="1" t="s">
        <v>13</v>
      </c>
      <c r="C2" s="20">
        <v>2990</v>
      </c>
      <c r="D2" s="26">
        <v>20</v>
      </c>
      <c r="E2" s="1">
        <f>IF(C2/D2&lt;100,5,IF(C2/D2&lt;=125,4,IF(C2/D2&lt;=150,3,IF(C2/D2&lt;=175,2,1))))</f>
        <v>3</v>
      </c>
      <c r="F2" s="1" t="str">
        <f>IF(E2&gt;=4,"1 (Gut)",IF(E2&gt;=3,"2 (Mittel)","3 (Schlecht)"))</f>
        <v>2 (Mittel)</v>
      </c>
    </row>
    <row r="3" spans="1:6" x14ac:dyDescent="0.4">
      <c r="A3" s="3">
        <v>2</v>
      </c>
      <c r="B3" s="1" t="s">
        <v>18</v>
      </c>
      <c r="C3" s="20">
        <v>2940</v>
      </c>
      <c r="D3" s="8">
        <v>18</v>
      </c>
      <c r="E3" s="1">
        <f t="shared" ref="E3:E13" si="0">IF(C3/D3&lt;100,5,IF(C3/D3&lt;=125,4,IF(C3/D3&lt;=150,3,IF(C3/D3&lt;=175,2,1))))</f>
        <v>2</v>
      </c>
      <c r="F3" s="1" t="str">
        <f t="shared" ref="F3:F13" si="1">IF(E3&gt;=4,"1 (Gut)",IF(E3&gt;=3,"2 (Mittel)","3 (Schlecht)"))</f>
        <v>3 (Schlecht)</v>
      </c>
    </row>
    <row r="4" spans="1:6" x14ac:dyDescent="0.4">
      <c r="A4" s="3">
        <v>3</v>
      </c>
      <c r="B4" s="1" t="s">
        <v>19</v>
      </c>
      <c r="C4" s="20">
        <v>1990</v>
      </c>
      <c r="D4" s="8">
        <v>19</v>
      </c>
      <c r="E4" s="1">
        <f t="shared" si="0"/>
        <v>4</v>
      </c>
      <c r="F4" s="1" t="str">
        <f t="shared" si="1"/>
        <v>1 (Gut)</v>
      </c>
    </row>
    <row r="5" spans="1:6" x14ac:dyDescent="0.4">
      <c r="A5" s="3">
        <v>4</v>
      </c>
      <c r="B5" s="1" t="s">
        <v>68</v>
      </c>
      <c r="C5" s="20">
        <v>1900</v>
      </c>
      <c r="D5" s="8">
        <v>20</v>
      </c>
      <c r="E5" s="1">
        <f t="shared" si="0"/>
        <v>5</v>
      </c>
      <c r="F5" s="1" t="str">
        <f t="shared" si="1"/>
        <v>1 (Gut)</v>
      </c>
    </row>
    <row r="6" spans="1:6" x14ac:dyDescent="0.4">
      <c r="A6" s="3">
        <v>5</v>
      </c>
      <c r="B6" s="1" t="s">
        <v>69</v>
      </c>
      <c r="C6" s="20">
        <v>2400</v>
      </c>
      <c r="D6" s="8">
        <v>20</v>
      </c>
      <c r="E6" s="1">
        <f t="shared" si="0"/>
        <v>4</v>
      </c>
      <c r="F6" s="1" t="str">
        <f t="shared" si="1"/>
        <v>1 (Gut)</v>
      </c>
    </row>
    <row r="7" spans="1:6" x14ac:dyDescent="0.4">
      <c r="A7" s="3">
        <v>6</v>
      </c>
      <c r="B7" s="1" t="s">
        <v>71</v>
      </c>
      <c r="C7" s="20">
        <v>3960</v>
      </c>
      <c r="D7" s="26">
        <v>22</v>
      </c>
      <c r="E7" s="1">
        <f t="shared" si="0"/>
        <v>1</v>
      </c>
      <c r="F7" s="1" t="str">
        <f t="shared" si="1"/>
        <v>3 (Schlecht)</v>
      </c>
    </row>
    <row r="8" spans="1:6" x14ac:dyDescent="0.4">
      <c r="A8" s="3">
        <v>7</v>
      </c>
      <c r="B8" s="1" t="s">
        <v>22</v>
      </c>
      <c r="C8" s="20">
        <v>2950</v>
      </c>
      <c r="D8" s="26">
        <v>20</v>
      </c>
      <c r="E8" s="1">
        <f t="shared" si="0"/>
        <v>3</v>
      </c>
      <c r="F8" s="1" t="str">
        <f t="shared" si="1"/>
        <v>2 (Mittel)</v>
      </c>
    </row>
    <row r="9" spans="1:6" x14ac:dyDescent="0.4">
      <c r="A9" s="3">
        <v>8</v>
      </c>
      <c r="B9" s="1" t="s">
        <v>70</v>
      </c>
      <c r="C9" s="20">
        <v>3290</v>
      </c>
      <c r="D9" s="26">
        <v>20</v>
      </c>
      <c r="E9" s="1">
        <f t="shared" si="0"/>
        <v>2</v>
      </c>
      <c r="F9" s="1" t="str">
        <f t="shared" si="1"/>
        <v>3 (Schlecht)</v>
      </c>
    </row>
    <row r="10" spans="1:6" x14ac:dyDescent="0.4">
      <c r="A10" s="3">
        <v>9</v>
      </c>
      <c r="B10" s="1" t="s">
        <v>23</v>
      </c>
      <c r="C10" s="20">
        <v>2340</v>
      </c>
      <c r="D10" s="26">
        <v>20</v>
      </c>
      <c r="E10" s="1">
        <f t="shared" si="0"/>
        <v>4</v>
      </c>
      <c r="F10" s="1" t="str">
        <f t="shared" si="1"/>
        <v>1 (Gut)</v>
      </c>
    </row>
    <row r="11" spans="1:6" x14ac:dyDescent="0.4">
      <c r="A11" s="27">
        <v>10</v>
      </c>
      <c r="B11" s="1" t="s">
        <v>24</v>
      </c>
      <c r="C11" s="20">
        <v>3400</v>
      </c>
      <c r="D11" s="26">
        <v>19</v>
      </c>
      <c r="E11" s="1">
        <f t="shared" si="0"/>
        <v>1</v>
      </c>
      <c r="F11" s="1" t="str">
        <f t="shared" si="1"/>
        <v>3 (Schlecht)</v>
      </c>
    </row>
    <row r="12" spans="1:6" x14ac:dyDescent="0.4">
      <c r="A12" s="31">
        <v>11</v>
      </c>
      <c r="B12" s="32" t="s">
        <v>25</v>
      </c>
      <c r="C12" s="33">
        <v>2973</v>
      </c>
      <c r="D12" s="8">
        <v>20</v>
      </c>
      <c r="E12" s="1">
        <f t="shared" si="0"/>
        <v>3</v>
      </c>
      <c r="F12" s="1" t="str">
        <f t="shared" si="1"/>
        <v>2 (Mittel)</v>
      </c>
    </row>
    <row r="13" spans="1:6" x14ac:dyDescent="0.4">
      <c r="A13" s="3">
        <v>12</v>
      </c>
      <c r="B13" s="17" t="s">
        <v>81</v>
      </c>
      <c r="C13" s="20">
        <v>2500</v>
      </c>
      <c r="D13" s="8">
        <v>20</v>
      </c>
      <c r="E13" s="1">
        <f t="shared" si="0"/>
        <v>4</v>
      </c>
      <c r="F13" s="1" t="str">
        <f t="shared" si="1"/>
        <v>1 (Gut)</v>
      </c>
    </row>
    <row r="17" spans="1:1" ht="18" x14ac:dyDescent="0.4">
      <c r="A17" s="44" t="s">
        <v>132</v>
      </c>
    </row>
    <row r="18" spans="1:1" x14ac:dyDescent="0.4">
      <c r="A18" s="45"/>
    </row>
    <row r="19" spans="1:1" x14ac:dyDescent="0.4">
      <c r="A19" s="46" t="s">
        <v>137</v>
      </c>
    </row>
    <row r="20" spans="1:1" x14ac:dyDescent="0.4">
      <c r="A20" s="46" t="s">
        <v>138</v>
      </c>
    </row>
    <row r="21" spans="1:1" x14ac:dyDescent="0.4">
      <c r="A21" s="46" t="s">
        <v>139</v>
      </c>
    </row>
    <row r="22" spans="1:1" x14ac:dyDescent="0.4">
      <c r="A22" s="46" t="s">
        <v>140</v>
      </c>
    </row>
    <row r="23" spans="1:1" x14ac:dyDescent="0.4">
      <c r="A23" s="46" t="s">
        <v>141</v>
      </c>
    </row>
    <row r="25" spans="1:1" ht="18" x14ac:dyDescent="0.4">
      <c r="A25" s="44" t="s">
        <v>142</v>
      </c>
    </row>
    <row r="26" spans="1:1" x14ac:dyDescent="0.4">
      <c r="A26" s="45"/>
    </row>
    <row r="27" spans="1:1" x14ac:dyDescent="0.4">
      <c r="A27" s="46" t="s">
        <v>143</v>
      </c>
    </row>
    <row r="28" spans="1:1" x14ac:dyDescent="0.4">
      <c r="A28" s="46" t="s">
        <v>144</v>
      </c>
    </row>
    <row r="29" spans="1:1" x14ac:dyDescent="0.4">
      <c r="A29" s="46" t="s">
        <v>145</v>
      </c>
    </row>
    <row r="30" spans="1:1" x14ac:dyDescent="0.4">
      <c r="A30" s="46" t="s">
        <v>146</v>
      </c>
    </row>
    <row r="31" spans="1:1" x14ac:dyDescent="0.4">
      <c r="A31" s="46" t="s">
        <v>147</v>
      </c>
    </row>
    <row r="34" spans="1:1" x14ac:dyDescent="0.4">
      <c r="A34" s="46" t="s">
        <v>148</v>
      </c>
    </row>
    <row r="35" spans="1:1" x14ac:dyDescent="0.4">
      <c r="A35" t="s">
        <v>149</v>
      </c>
    </row>
    <row r="37" spans="1:1" ht="18" x14ac:dyDescent="0.4">
      <c r="A37" s="44" t="s">
        <v>150</v>
      </c>
    </row>
    <row r="38" spans="1:1" x14ac:dyDescent="0.4">
      <c r="A38" s="45"/>
    </row>
    <row r="39" spans="1:1" x14ac:dyDescent="0.4">
      <c r="A39" s="46" t="s">
        <v>151</v>
      </c>
    </row>
    <row r="40" spans="1:1" x14ac:dyDescent="0.4">
      <c r="A40" s="46" t="s">
        <v>152</v>
      </c>
    </row>
    <row r="42" spans="1:1" ht="18" x14ac:dyDescent="0.4">
      <c r="A42" s="44" t="s">
        <v>153</v>
      </c>
    </row>
    <row r="43" spans="1:1" x14ac:dyDescent="0.4">
      <c r="A43" s="45"/>
    </row>
    <row r="44" spans="1:1" x14ac:dyDescent="0.4">
      <c r="A44" s="46" t="s">
        <v>154</v>
      </c>
    </row>
    <row r="45" spans="1:1" x14ac:dyDescent="0.4">
      <c r="A45" s="46" t="s">
        <v>155</v>
      </c>
    </row>
    <row r="47" spans="1:1" ht="18" x14ac:dyDescent="0.4">
      <c r="A47" s="44" t="s">
        <v>156</v>
      </c>
    </row>
    <row r="48" spans="1:1" x14ac:dyDescent="0.4">
      <c r="A48" s="45"/>
    </row>
    <row r="49" spans="1:1" x14ac:dyDescent="0.4">
      <c r="A49" s="46" t="s">
        <v>157</v>
      </c>
    </row>
    <row r="50" spans="1:1" x14ac:dyDescent="0.4">
      <c r="A50" s="46" t="s">
        <v>158</v>
      </c>
    </row>
    <row r="52" spans="1:1" ht="18" x14ac:dyDescent="0.4">
      <c r="A52" s="44" t="s">
        <v>159</v>
      </c>
    </row>
    <row r="53" spans="1:1" x14ac:dyDescent="0.4">
      <c r="A53" s="45"/>
    </row>
    <row r="54" spans="1:1" x14ac:dyDescent="0.4">
      <c r="A54" s="46" t="s">
        <v>160</v>
      </c>
    </row>
    <row r="55" spans="1:1" x14ac:dyDescent="0.4">
      <c r="A55" s="46" t="s">
        <v>161</v>
      </c>
    </row>
    <row r="57" spans="1:1" ht="18" x14ac:dyDescent="0.4">
      <c r="A57" s="44" t="s">
        <v>125</v>
      </c>
    </row>
    <row r="59" spans="1:1" x14ac:dyDescent="0.4">
      <c r="A59" t="s">
        <v>162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8062-F650-426F-B5CB-BF9933C50A08}">
  <dimension ref="A1:I52"/>
  <sheetViews>
    <sheetView workbookViewId="0">
      <selection activeCell="H2" sqref="H2:H13"/>
    </sheetView>
  </sheetViews>
  <sheetFormatPr baseColWidth="10" defaultRowHeight="14.6" x14ac:dyDescent="0.4"/>
  <cols>
    <col min="6" max="6" width="10.3046875" bestFit="1" customWidth="1"/>
    <col min="7" max="7" width="14.69140625" bestFit="1" customWidth="1"/>
  </cols>
  <sheetData>
    <row r="1" spans="1:9" ht="29.15" x14ac:dyDescent="0.4">
      <c r="A1" s="4" t="s">
        <v>0</v>
      </c>
      <c r="B1" s="4" t="s">
        <v>1</v>
      </c>
      <c r="C1" s="4" t="s">
        <v>8</v>
      </c>
      <c r="D1" s="4" t="s">
        <v>9</v>
      </c>
      <c r="E1" s="14" t="s">
        <v>83</v>
      </c>
      <c r="F1" s="4" t="s">
        <v>6</v>
      </c>
      <c r="G1" s="14" t="s">
        <v>12</v>
      </c>
      <c r="H1" s="4" t="s">
        <v>90</v>
      </c>
      <c r="I1" s="14" t="s">
        <v>92</v>
      </c>
    </row>
    <row r="2" spans="1:9" x14ac:dyDescent="0.4">
      <c r="A2" s="3">
        <v>1</v>
      </c>
      <c r="B2" s="1" t="s">
        <v>13</v>
      </c>
      <c r="C2" s="3" t="s">
        <v>14</v>
      </c>
      <c r="D2" s="3" t="s">
        <v>14</v>
      </c>
      <c r="E2" s="1" t="s">
        <v>14</v>
      </c>
      <c r="F2" s="3" t="s">
        <v>14</v>
      </c>
      <c r="G2" s="1" t="s">
        <v>16</v>
      </c>
      <c r="H2" s="1">
        <f>(IF(C2="Ja",1,0) + IF(D2="Ja",1,0) + IF(E2="Ja",1,0) + IF(F2="Ja",1,0) + IF(G2="Ja",1,0))</f>
        <v>4</v>
      </c>
      <c r="I2" s="1" t="str">
        <f>IF(H2&gt;=4,"1 (Gut)",IF(H2&gt;=3,"2 (Mittel)","3 (Schlecht)"))</f>
        <v>1 (Gut)</v>
      </c>
    </row>
    <row r="3" spans="1:9" x14ac:dyDescent="0.4">
      <c r="A3" s="3">
        <v>2</v>
      </c>
      <c r="B3" s="1" t="s">
        <v>18</v>
      </c>
      <c r="C3" s="3" t="s">
        <v>14</v>
      </c>
      <c r="D3" s="3" t="s">
        <v>14</v>
      </c>
      <c r="E3" s="1" t="s">
        <v>16</v>
      </c>
      <c r="F3" s="3" t="s">
        <v>14</v>
      </c>
      <c r="G3" s="1" t="s">
        <v>16</v>
      </c>
      <c r="H3" s="1">
        <f t="shared" ref="H3:H13" si="0">(IF(C3="Ja",1,0) + IF(D3="Ja",1,0) + IF(E3="Ja",1,0) + IF(F3="Ja",1,0) + IF(G3="Ja",1,0))</f>
        <v>3</v>
      </c>
      <c r="I3" s="1" t="str">
        <f t="shared" ref="I3:I13" si="1">IF(H3&gt;=4,"1 (Gut)",IF(H3&gt;=3,"2 (Mittel)","3 (Schlecht)"))</f>
        <v>2 (Mittel)</v>
      </c>
    </row>
    <row r="4" spans="1:9" x14ac:dyDescent="0.4">
      <c r="A4" s="3">
        <v>3</v>
      </c>
      <c r="B4" s="1" t="s">
        <v>19</v>
      </c>
      <c r="C4" s="3" t="s">
        <v>16</v>
      </c>
      <c r="D4" s="3" t="s">
        <v>14</v>
      </c>
      <c r="E4" s="1" t="s">
        <v>14</v>
      </c>
      <c r="F4" s="3" t="s">
        <v>14</v>
      </c>
      <c r="G4" s="1" t="s">
        <v>16</v>
      </c>
      <c r="H4" s="1">
        <f t="shared" si="0"/>
        <v>3</v>
      </c>
      <c r="I4" s="1" t="str">
        <f t="shared" si="1"/>
        <v>2 (Mittel)</v>
      </c>
    </row>
    <row r="5" spans="1:9" x14ac:dyDescent="0.4">
      <c r="A5" s="3">
        <v>4</v>
      </c>
      <c r="B5" s="1" t="s">
        <v>68</v>
      </c>
      <c r="C5" s="3" t="s">
        <v>16</v>
      </c>
      <c r="D5" s="3" t="s">
        <v>14</v>
      </c>
      <c r="E5" s="1" t="s">
        <v>14</v>
      </c>
      <c r="F5" s="3" t="s">
        <v>14</v>
      </c>
      <c r="G5" s="1" t="s">
        <v>16</v>
      </c>
      <c r="H5" s="1">
        <f t="shared" si="0"/>
        <v>3</v>
      </c>
      <c r="I5" s="1" t="str">
        <f t="shared" si="1"/>
        <v>2 (Mittel)</v>
      </c>
    </row>
    <row r="6" spans="1:9" x14ac:dyDescent="0.4">
      <c r="A6" s="3">
        <v>5</v>
      </c>
      <c r="B6" s="1" t="s">
        <v>69</v>
      </c>
      <c r="C6" s="3" t="s">
        <v>14</v>
      </c>
      <c r="D6" s="3" t="s">
        <v>14</v>
      </c>
      <c r="E6" s="1" t="s">
        <v>16</v>
      </c>
      <c r="F6" s="3" t="s">
        <v>14</v>
      </c>
      <c r="G6" s="1" t="s">
        <v>16</v>
      </c>
      <c r="H6" s="1">
        <f t="shared" si="0"/>
        <v>3</v>
      </c>
      <c r="I6" s="1" t="str">
        <f t="shared" si="1"/>
        <v>2 (Mittel)</v>
      </c>
    </row>
    <row r="7" spans="1:9" x14ac:dyDescent="0.4">
      <c r="A7" s="3">
        <v>6</v>
      </c>
      <c r="B7" s="1" t="s">
        <v>71</v>
      </c>
      <c r="C7" s="3" t="s">
        <v>14</v>
      </c>
      <c r="D7" s="3" t="s">
        <v>14</v>
      </c>
      <c r="E7" s="1" t="s">
        <v>14</v>
      </c>
      <c r="F7" s="3" t="s">
        <v>14</v>
      </c>
      <c r="G7" s="1" t="s">
        <v>14</v>
      </c>
      <c r="H7" s="1">
        <f t="shared" si="0"/>
        <v>5</v>
      </c>
      <c r="I7" s="1" t="str">
        <f t="shared" si="1"/>
        <v>1 (Gut)</v>
      </c>
    </row>
    <row r="8" spans="1:9" x14ac:dyDescent="0.4">
      <c r="A8" s="3">
        <v>7</v>
      </c>
      <c r="B8" s="1" t="s">
        <v>22</v>
      </c>
      <c r="C8" s="3" t="s">
        <v>16</v>
      </c>
      <c r="D8" s="3" t="s">
        <v>16</v>
      </c>
      <c r="E8" s="1" t="s">
        <v>16</v>
      </c>
      <c r="F8" s="3" t="s">
        <v>14</v>
      </c>
      <c r="G8" s="1" t="s">
        <v>16</v>
      </c>
      <c r="H8" s="1">
        <f t="shared" si="0"/>
        <v>1</v>
      </c>
      <c r="I8" s="1" t="str">
        <f t="shared" si="1"/>
        <v>3 (Schlecht)</v>
      </c>
    </row>
    <row r="9" spans="1:9" x14ac:dyDescent="0.4">
      <c r="A9" s="3">
        <v>8</v>
      </c>
      <c r="B9" s="1" t="s">
        <v>70</v>
      </c>
      <c r="C9" s="3" t="s">
        <v>16</v>
      </c>
      <c r="D9" s="3" t="s">
        <v>16</v>
      </c>
      <c r="E9" s="1" t="s">
        <v>16</v>
      </c>
      <c r="F9" s="3" t="s">
        <v>14</v>
      </c>
      <c r="G9" s="1" t="s">
        <v>16</v>
      </c>
      <c r="H9" s="1">
        <f t="shared" si="0"/>
        <v>1</v>
      </c>
      <c r="I9" s="1" t="str">
        <f t="shared" si="1"/>
        <v>3 (Schlecht)</v>
      </c>
    </row>
    <row r="10" spans="1:9" x14ac:dyDescent="0.4">
      <c r="A10" s="3">
        <v>9</v>
      </c>
      <c r="B10" s="1" t="s">
        <v>23</v>
      </c>
      <c r="C10" s="3" t="s">
        <v>16</v>
      </c>
      <c r="D10" s="3" t="s">
        <v>14</v>
      </c>
      <c r="E10" s="1" t="s">
        <v>14</v>
      </c>
      <c r="F10" s="3" t="s">
        <v>14</v>
      </c>
      <c r="G10" s="1" t="s">
        <v>16</v>
      </c>
      <c r="H10" s="1">
        <f t="shared" si="0"/>
        <v>3</v>
      </c>
      <c r="I10" s="1" t="str">
        <f t="shared" si="1"/>
        <v>2 (Mittel)</v>
      </c>
    </row>
    <row r="11" spans="1:9" x14ac:dyDescent="0.4">
      <c r="A11" s="27">
        <v>10</v>
      </c>
      <c r="B11" s="1" t="s">
        <v>24</v>
      </c>
      <c r="C11" s="3" t="s">
        <v>14</v>
      </c>
      <c r="D11" s="3" t="s">
        <v>14</v>
      </c>
      <c r="E11" s="1" t="s">
        <v>16</v>
      </c>
      <c r="F11" s="3" t="s">
        <v>14</v>
      </c>
      <c r="G11" s="1" t="s">
        <v>16</v>
      </c>
      <c r="H11" s="1">
        <f t="shared" si="0"/>
        <v>3</v>
      </c>
      <c r="I11" s="1" t="str">
        <f t="shared" si="1"/>
        <v>2 (Mittel)</v>
      </c>
    </row>
    <row r="12" spans="1:9" x14ac:dyDescent="0.4">
      <c r="A12" s="31">
        <v>11</v>
      </c>
      <c r="B12" s="32" t="s">
        <v>25</v>
      </c>
      <c r="C12" s="27" t="s">
        <v>16</v>
      </c>
      <c r="D12" s="27" t="s">
        <v>16</v>
      </c>
      <c r="E12" s="32" t="s">
        <v>16</v>
      </c>
      <c r="F12" s="27" t="s">
        <v>14</v>
      </c>
      <c r="G12" s="32" t="s">
        <v>14</v>
      </c>
      <c r="H12" s="1">
        <f t="shared" si="0"/>
        <v>2</v>
      </c>
      <c r="I12" s="1" t="str">
        <f t="shared" si="1"/>
        <v>3 (Schlecht)</v>
      </c>
    </row>
    <row r="13" spans="1:9" x14ac:dyDescent="0.4">
      <c r="A13" s="3">
        <v>12</v>
      </c>
      <c r="B13" s="17" t="s">
        <v>81</v>
      </c>
      <c r="C13" s="3" t="s">
        <v>14</v>
      </c>
      <c r="D13" s="3" t="s">
        <v>14</v>
      </c>
      <c r="E13" s="1" t="s">
        <v>16</v>
      </c>
      <c r="F13" s="3" t="s">
        <v>14</v>
      </c>
      <c r="G13" s="1" t="s">
        <v>14</v>
      </c>
      <c r="H13" s="1">
        <f t="shared" si="0"/>
        <v>4</v>
      </c>
      <c r="I13" s="1" t="str">
        <f t="shared" si="1"/>
        <v>1 (Gut)</v>
      </c>
    </row>
    <row r="16" spans="1:9" x14ac:dyDescent="0.4">
      <c r="A16" t="s">
        <v>111</v>
      </c>
    </row>
    <row r="17" spans="1:1" x14ac:dyDescent="0.4">
      <c r="A17" t="s">
        <v>112</v>
      </c>
    </row>
    <row r="19" spans="1:1" ht="18" x14ac:dyDescent="0.4">
      <c r="A19" s="44" t="s">
        <v>95</v>
      </c>
    </row>
    <row r="20" spans="1:1" ht="13.5" customHeight="1" x14ac:dyDescent="0.4">
      <c r="A20" s="45"/>
    </row>
    <row r="21" spans="1:1" x14ac:dyDescent="0.4">
      <c r="A21" s="46" t="s">
        <v>113</v>
      </c>
    </row>
    <row r="22" spans="1:1" x14ac:dyDescent="0.4">
      <c r="A22" s="46" t="s">
        <v>114</v>
      </c>
    </row>
    <row r="24" spans="1:1" ht="18" x14ac:dyDescent="0.4">
      <c r="A24" s="44" t="s">
        <v>98</v>
      </c>
    </row>
    <row r="25" spans="1:1" x14ac:dyDescent="0.4">
      <c r="A25" s="45"/>
    </row>
    <row r="26" spans="1:1" x14ac:dyDescent="0.4">
      <c r="A26" s="46" t="s">
        <v>115</v>
      </c>
    </row>
    <row r="27" spans="1:1" x14ac:dyDescent="0.4">
      <c r="A27" s="46" t="s">
        <v>116</v>
      </c>
    </row>
    <row r="29" spans="1:1" ht="18" x14ac:dyDescent="0.4">
      <c r="A29" s="44" t="s">
        <v>101</v>
      </c>
    </row>
    <row r="30" spans="1:1" x14ac:dyDescent="0.4">
      <c r="A30" s="45"/>
    </row>
    <row r="31" spans="1:1" x14ac:dyDescent="0.4">
      <c r="A31" s="46" t="s">
        <v>117</v>
      </c>
    </row>
    <row r="32" spans="1:1" x14ac:dyDescent="0.4">
      <c r="A32" s="46" t="s">
        <v>118</v>
      </c>
    </row>
    <row r="34" spans="1:1" ht="18" x14ac:dyDescent="0.4">
      <c r="A34" s="44" t="s">
        <v>119</v>
      </c>
    </row>
    <row r="35" spans="1:1" x14ac:dyDescent="0.4">
      <c r="A35" s="45"/>
    </row>
    <row r="36" spans="1:1" x14ac:dyDescent="0.4">
      <c r="A36" s="46" t="s">
        <v>120</v>
      </c>
    </row>
    <row r="37" spans="1:1" x14ac:dyDescent="0.4">
      <c r="A37" s="46" t="s">
        <v>121</v>
      </c>
    </row>
    <row r="39" spans="1:1" ht="18" x14ac:dyDescent="0.4">
      <c r="A39" s="44" t="s">
        <v>122</v>
      </c>
    </row>
    <row r="40" spans="1:1" x14ac:dyDescent="0.4">
      <c r="A40" s="45"/>
    </row>
    <row r="41" spans="1:1" x14ac:dyDescent="0.4">
      <c r="A41" s="46" t="s">
        <v>123</v>
      </c>
    </row>
    <row r="42" spans="1:1" x14ac:dyDescent="0.4">
      <c r="A42" s="46" t="s">
        <v>124</v>
      </c>
    </row>
    <row r="44" spans="1:1" ht="18" x14ac:dyDescent="0.4">
      <c r="A44" s="44" t="s">
        <v>125</v>
      </c>
    </row>
    <row r="46" spans="1:1" x14ac:dyDescent="0.4">
      <c r="A46" t="s">
        <v>126</v>
      </c>
    </row>
    <row r="47" spans="1:1" x14ac:dyDescent="0.4">
      <c r="A47" s="45"/>
    </row>
    <row r="48" spans="1:1" x14ac:dyDescent="0.4">
      <c r="A48" s="46" t="s">
        <v>127</v>
      </c>
    </row>
    <row r="49" spans="1:1" x14ac:dyDescent="0.4">
      <c r="A49" s="46" t="s">
        <v>128</v>
      </c>
    </row>
    <row r="50" spans="1:1" x14ac:dyDescent="0.4">
      <c r="A50" s="46" t="s">
        <v>129</v>
      </c>
    </row>
    <row r="52" spans="1:1" x14ac:dyDescent="0.4">
      <c r="A52" t="s">
        <v>130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00D9-CA1A-4C6E-8FB9-C92FB1B67455}">
  <dimension ref="A1:G44"/>
  <sheetViews>
    <sheetView workbookViewId="0">
      <selection activeCell="B36" sqref="B36"/>
    </sheetView>
  </sheetViews>
  <sheetFormatPr baseColWidth="10" defaultRowHeight="14.6" x14ac:dyDescent="0.4"/>
  <cols>
    <col min="2" max="2" width="34.3828125" bestFit="1" customWidth="1"/>
  </cols>
  <sheetData>
    <row r="1" spans="1:7" ht="29.15" x14ac:dyDescent="0.4">
      <c r="A1" s="4" t="s">
        <v>0</v>
      </c>
      <c r="B1" s="4" t="s">
        <v>1</v>
      </c>
      <c r="C1" s="4" t="s">
        <v>8</v>
      </c>
      <c r="D1" s="4" t="s">
        <v>9</v>
      </c>
      <c r="E1" s="14" t="s">
        <v>83</v>
      </c>
      <c r="F1" s="14" t="s">
        <v>86</v>
      </c>
      <c r="G1" s="4" t="s">
        <v>92</v>
      </c>
    </row>
    <row r="2" spans="1:7" x14ac:dyDescent="0.4">
      <c r="A2" s="3">
        <v>1</v>
      </c>
      <c r="B2" s="1" t="s">
        <v>13</v>
      </c>
      <c r="C2" s="3" t="s">
        <v>14</v>
      </c>
      <c r="D2" s="3" t="s">
        <v>14</v>
      </c>
      <c r="E2" s="1" t="s">
        <v>14</v>
      </c>
      <c r="F2" s="1">
        <f>(IF(C2="Ja",5,1) + IF(D2="Ja",5,1) + IF(E2="Ja",5,1)) / 3</f>
        <v>5</v>
      </c>
      <c r="G2" s="1" t="str">
        <f>IF(F2&gt;=4,"1 (Gut)",IF(F2&gt;=3,"2 (Mittel)","3 (Schlecht)"))</f>
        <v>1 (Gut)</v>
      </c>
    </row>
    <row r="3" spans="1:7" x14ac:dyDescent="0.4">
      <c r="A3" s="3">
        <v>2</v>
      </c>
      <c r="B3" s="1" t="s">
        <v>18</v>
      </c>
      <c r="C3" s="3" t="s">
        <v>14</v>
      </c>
      <c r="D3" s="3" t="s">
        <v>14</v>
      </c>
      <c r="E3" s="1" t="s">
        <v>16</v>
      </c>
      <c r="F3" s="1">
        <f>(IF(C3="Ja",5,1) + IF(D3="Ja",5,1) + IF(E3="Ja",5,1)) / 3</f>
        <v>3.6666666666666665</v>
      </c>
      <c r="G3" s="1" t="str">
        <f t="shared" ref="G3:G13" si="0">IF(F3&gt;=4,"1 (Gut)",IF(F3&gt;=3,"2 (Mittel)","3 (Schlecht)"))</f>
        <v>2 (Mittel)</v>
      </c>
    </row>
    <row r="4" spans="1:7" x14ac:dyDescent="0.4">
      <c r="A4" s="3">
        <v>3</v>
      </c>
      <c r="B4" s="1" t="s">
        <v>19</v>
      </c>
      <c r="C4" s="3" t="s">
        <v>16</v>
      </c>
      <c r="D4" s="3" t="s">
        <v>14</v>
      </c>
      <c r="E4" s="1" t="s">
        <v>14</v>
      </c>
      <c r="F4" s="1">
        <f t="shared" ref="F4:F13" si="1">(IF(C4="Ja",5,1) + IF(D4="Ja",5,1) + IF(E4="Ja",5,1)) / 3</f>
        <v>3.6666666666666665</v>
      </c>
      <c r="G4" s="1" t="str">
        <f t="shared" si="0"/>
        <v>2 (Mittel)</v>
      </c>
    </row>
    <row r="5" spans="1:7" x14ac:dyDescent="0.4">
      <c r="A5" s="3">
        <v>4</v>
      </c>
      <c r="B5" s="1" t="s">
        <v>68</v>
      </c>
      <c r="C5" s="3" t="s">
        <v>16</v>
      </c>
      <c r="D5" s="3" t="s">
        <v>14</v>
      </c>
      <c r="E5" s="1" t="s">
        <v>14</v>
      </c>
      <c r="F5" s="1">
        <f t="shared" si="1"/>
        <v>3.6666666666666665</v>
      </c>
      <c r="G5" s="1" t="str">
        <f t="shared" si="0"/>
        <v>2 (Mittel)</v>
      </c>
    </row>
    <row r="6" spans="1:7" x14ac:dyDescent="0.4">
      <c r="A6" s="3">
        <v>5</v>
      </c>
      <c r="B6" s="1" t="s">
        <v>69</v>
      </c>
      <c r="C6" s="3" t="s">
        <v>14</v>
      </c>
      <c r="D6" s="3" t="s">
        <v>14</v>
      </c>
      <c r="E6" s="1" t="s">
        <v>16</v>
      </c>
      <c r="F6" s="1">
        <f t="shared" si="1"/>
        <v>3.6666666666666665</v>
      </c>
      <c r="G6" s="1" t="str">
        <f t="shared" si="0"/>
        <v>2 (Mittel)</v>
      </c>
    </row>
    <row r="7" spans="1:7" x14ac:dyDescent="0.4">
      <c r="A7" s="3">
        <v>6</v>
      </c>
      <c r="B7" s="1" t="s">
        <v>71</v>
      </c>
      <c r="C7" s="3" t="s">
        <v>14</v>
      </c>
      <c r="D7" s="3" t="s">
        <v>14</v>
      </c>
      <c r="E7" s="1" t="s">
        <v>14</v>
      </c>
      <c r="F7" s="1">
        <f t="shared" si="1"/>
        <v>5</v>
      </c>
      <c r="G7" s="1" t="str">
        <f t="shared" si="0"/>
        <v>1 (Gut)</v>
      </c>
    </row>
    <row r="8" spans="1:7" x14ac:dyDescent="0.4">
      <c r="A8" s="3">
        <v>7</v>
      </c>
      <c r="B8" s="1" t="s">
        <v>22</v>
      </c>
      <c r="C8" s="3" t="s">
        <v>16</v>
      </c>
      <c r="D8" s="3" t="s">
        <v>16</v>
      </c>
      <c r="E8" s="1" t="s">
        <v>16</v>
      </c>
      <c r="F8" s="1">
        <f t="shared" si="1"/>
        <v>1</v>
      </c>
      <c r="G8" s="1" t="str">
        <f t="shared" si="0"/>
        <v>3 (Schlecht)</v>
      </c>
    </row>
    <row r="9" spans="1:7" x14ac:dyDescent="0.4">
      <c r="A9" s="3">
        <v>8</v>
      </c>
      <c r="B9" s="1" t="s">
        <v>70</v>
      </c>
      <c r="C9" s="3" t="s">
        <v>16</v>
      </c>
      <c r="D9" s="3" t="s">
        <v>16</v>
      </c>
      <c r="E9" s="1" t="s">
        <v>16</v>
      </c>
      <c r="F9" s="1">
        <f t="shared" si="1"/>
        <v>1</v>
      </c>
      <c r="G9" s="1" t="str">
        <f t="shared" si="0"/>
        <v>3 (Schlecht)</v>
      </c>
    </row>
    <row r="10" spans="1:7" x14ac:dyDescent="0.4">
      <c r="A10" s="3">
        <v>9</v>
      </c>
      <c r="B10" s="1" t="s">
        <v>23</v>
      </c>
      <c r="C10" s="3" t="s">
        <v>16</v>
      </c>
      <c r="D10" s="3" t="s">
        <v>14</v>
      </c>
      <c r="E10" s="1" t="s">
        <v>14</v>
      </c>
      <c r="F10" s="1">
        <f t="shared" si="1"/>
        <v>3.6666666666666665</v>
      </c>
      <c r="G10" s="1" t="str">
        <f t="shared" si="0"/>
        <v>2 (Mittel)</v>
      </c>
    </row>
    <row r="11" spans="1:7" x14ac:dyDescent="0.4">
      <c r="A11" s="27">
        <v>10</v>
      </c>
      <c r="B11" s="1" t="s">
        <v>24</v>
      </c>
      <c r="C11" s="3" t="s">
        <v>14</v>
      </c>
      <c r="D11" s="3" t="s">
        <v>14</v>
      </c>
      <c r="E11" s="1" t="s">
        <v>16</v>
      </c>
      <c r="F11" s="1">
        <f t="shared" si="1"/>
        <v>3.6666666666666665</v>
      </c>
      <c r="G11" s="1" t="str">
        <f t="shared" si="0"/>
        <v>2 (Mittel)</v>
      </c>
    </row>
    <row r="12" spans="1:7" x14ac:dyDescent="0.4">
      <c r="A12" s="31">
        <v>11</v>
      </c>
      <c r="B12" s="32" t="s">
        <v>25</v>
      </c>
      <c r="C12" s="27" t="s">
        <v>16</v>
      </c>
      <c r="D12" s="27" t="s">
        <v>16</v>
      </c>
      <c r="E12" s="32" t="s">
        <v>16</v>
      </c>
      <c r="F12" s="1">
        <f t="shared" si="1"/>
        <v>1</v>
      </c>
      <c r="G12" s="1" t="str">
        <f t="shared" si="0"/>
        <v>3 (Schlecht)</v>
      </c>
    </row>
    <row r="13" spans="1:7" x14ac:dyDescent="0.4">
      <c r="A13" s="3">
        <v>12</v>
      </c>
      <c r="B13" s="17" t="s">
        <v>81</v>
      </c>
      <c r="C13" s="3" t="s">
        <v>14</v>
      </c>
      <c r="D13" s="3" t="s">
        <v>14</v>
      </c>
      <c r="E13" s="1" t="s">
        <v>16</v>
      </c>
      <c r="F13" s="1">
        <f t="shared" si="1"/>
        <v>3.6666666666666665</v>
      </c>
      <c r="G13" s="1" t="str">
        <f t="shared" si="0"/>
        <v>2 (Mittel)</v>
      </c>
    </row>
    <row r="16" spans="1:7" x14ac:dyDescent="0.4">
      <c r="A16" t="s">
        <v>93</v>
      </c>
    </row>
    <row r="17" spans="1:1" x14ac:dyDescent="0.4">
      <c r="A17" t="s">
        <v>94</v>
      </c>
    </row>
    <row r="19" spans="1:1" ht="18" x14ac:dyDescent="0.4">
      <c r="A19" s="44" t="s">
        <v>95</v>
      </c>
    </row>
    <row r="20" spans="1:1" x14ac:dyDescent="0.4">
      <c r="A20" s="45"/>
    </row>
    <row r="21" spans="1:1" x14ac:dyDescent="0.4">
      <c r="A21" s="46" t="s">
        <v>96</v>
      </c>
    </row>
    <row r="22" spans="1:1" x14ac:dyDescent="0.4">
      <c r="A22" s="46" t="s">
        <v>97</v>
      </c>
    </row>
    <row r="24" spans="1:1" ht="18" x14ac:dyDescent="0.4">
      <c r="A24" s="44" t="s">
        <v>98</v>
      </c>
    </row>
    <row r="25" spans="1:1" x14ac:dyDescent="0.4">
      <c r="A25" s="45"/>
    </row>
    <row r="26" spans="1:1" x14ac:dyDescent="0.4">
      <c r="A26" s="46" t="s">
        <v>99</v>
      </c>
    </row>
    <row r="27" spans="1:1" x14ac:dyDescent="0.4">
      <c r="A27" s="46" t="s">
        <v>100</v>
      </c>
    </row>
    <row r="29" spans="1:1" ht="18" x14ac:dyDescent="0.4">
      <c r="A29" s="44" t="s">
        <v>101</v>
      </c>
    </row>
    <row r="30" spans="1:1" x14ac:dyDescent="0.4">
      <c r="A30" s="45"/>
    </row>
    <row r="31" spans="1:1" x14ac:dyDescent="0.4">
      <c r="A31" s="46" t="s">
        <v>102</v>
      </c>
    </row>
    <row r="32" spans="1:1" x14ac:dyDescent="0.4">
      <c r="A32" s="46" t="s">
        <v>103</v>
      </c>
    </row>
    <row r="34" spans="1:1" ht="18" x14ac:dyDescent="0.4">
      <c r="A34" s="44" t="s">
        <v>104</v>
      </c>
    </row>
    <row r="35" spans="1:1" x14ac:dyDescent="0.4">
      <c r="A35" s="45"/>
    </row>
    <row r="36" spans="1:1" x14ac:dyDescent="0.4">
      <c r="A36" s="46" t="s">
        <v>105</v>
      </c>
    </row>
    <row r="37" spans="1:1" x14ac:dyDescent="0.4">
      <c r="A37" s="45" t="s">
        <v>106</v>
      </c>
    </row>
    <row r="39" spans="1:1" ht="18" x14ac:dyDescent="0.4">
      <c r="A39" s="44" t="s">
        <v>107</v>
      </c>
    </row>
    <row r="40" spans="1:1" x14ac:dyDescent="0.4">
      <c r="A40" s="45"/>
    </row>
    <row r="41" spans="1:1" x14ac:dyDescent="0.4">
      <c r="A41" s="45" t="s">
        <v>108</v>
      </c>
    </row>
    <row r="42" spans="1:1" x14ac:dyDescent="0.4">
      <c r="A42" s="45" t="s">
        <v>109</v>
      </c>
    </row>
    <row r="44" spans="1:1" x14ac:dyDescent="0.4">
      <c r="A44" t="s">
        <v>110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C1260-155B-4BED-AB0B-62239ECF25D3}">
  <dimension ref="A1:F13"/>
  <sheetViews>
    <sheetView workbookViewId="0">
      <selection activeCell="F2" sqref="F2:F13"/>
    </sheetView>
  </sheetViews>
  <sheetFormatPr baseColWidth="10" defaultRowHeight="14.6" x14ac:dyDescent="0.4"/>
  <cols>
    <col min="2" max="2" width="34.3828125" bestFit="1" customWidth="1"/>
  </cols>
  <sheetData>
    <row r="1" spans="1:6" ht="87.45" x14ac:dyDescent="0.4">
      <c r="A1" s="4" t="s">
        <v>0</v>
      </c>
      <c r="B1" s="4" t="s">
        <v>1</v>
      </c>
      <c r="C1" s="4" t="s">
        <v>8</v>
      </c>
      <c r="D1" s="7" t="s">
        <v>35</v>
      </c>
      <c r="E1" s="4" t="s">
        <v>131</v>
      </c>
      <c r="F1" s="4" t="s">
        <v>92</v>
      </c>
    </row>
    <row r="2" spans="1:6" x14ac:dyDescent="0.4">
      <c r="A2" s="3">
        <v>1</v>
      </c>
      <c r="B2" s="1" t="s">
        <v>13</v>
      </c>
      <c r="C2" s="3" t="s">
        <v>14</v>
      </c>
      <c r="D2" s="8" t="s">
        <v>14</v>
      </c>
      <c r="E2" s="1">
        <f>(IF(C2="Ja",5,1) + IF(D2="Ja",5,1)) / 2</f>
        <v>5</v>
      </c>
      <c r="F2" s="1" t="str">
        <f>IF(E2&gt;=4,"1 (Gut)",IF(E2&gt;=3,"2 (Mittel)","3 (Schlecht)"))</f>
        <v>1 (Gut)</v>
      </c>
    </row>
    <row r="3" spans="1:6" x14ac:dyDescent="0.4">
      <c r="A3" s="3">
        <v>2</v>
      </c>
      <c r="B3" s="1" t="s">
        <v>18</v>
      </c>
      <c r="C3" s="3" t="s">
        <v>14</v>
      </c>
      <c r="D3" s="8" t="s">
        <v>16</v>
      </c>
      <c r="E3" s="1">
        <f t="shared" ref="E3:E13" si="0">(IF(C3="Ja",5,1) + IF(D3="Ja",5,1)) / 2</f>
        <v>3</v>
      </c>
      <c r="F3" s="1" t="str">
        <f t="shared" ref="F3:F13" si="1">IF(E3&gt;=4,"1 (Gut)",IF(E3&gt;=3,"2 (Mittel)","3 (Schlecht)"))</f>
        <v>2 (Mittel)</v>
      </c>
    </row>
    <row r="4" spans="1:6" x14ac:dyDescent="0.4">
      <c r="A4" s="3">
        <v>3</v>
      </c>
      <c r="B4" s="1" t="s">
        <v>19</v>
      </c>
      <c r="C4" s="3" t="s">
        <v>16</v>
      </c>
      <c r="D4" s="8" t="s">
        <v>16</v>
      </c>
      <c r="E4" s="1">
        <f t="shared" si="0"/>
        <v>1</v>
      </c>
      <c r="F4" s="1" t="str">
        <f t="shared" si="1"/>
        <v>3 (Schlecht)</v>
      </c>
    </row>
    <row r="5" spans="1:6" x14ac:dyDescent="0.4">
      <c r="A5" s="3">
        <v>4</v>
      </c>
      <c r="B5" s="1" t="s">
        <v>68</v>
      </c>
      <c r="C5" s="3" t="s">
        <v>16</v>
      </c>
      <c r="D5" s="8" t="s">
        <v>16</v>
      </c>
      <c r="E5" s="1">
        <f t="shared" si="0"/>
        <v>1</v>
      </c>
      <c r="F5" s="1" t="str">
        <f t="shared" si="1"/>
        <v>3 (Schlecht)</v>
      </c>
    </row>
    <row r="6" spans="1:6" x14ac:dyDescent="0.4">
      <c r="A6" s="3">
        <v>5</v>
      </c>
      <c r="B6" s="1" t="s">
        <v>69</v>
      </c>
      <c r="C6" s="3" t="s">
        <v>14</v>
      </c>
      <c r="D6" s="8" t="s">
        <v>16</v>
      </c>
      <c r="E6" s="1">
        <f t="shared" si="0"/>
        <v>3</v>
      </c>
      <c r="F6" s="1" t="str">
        <f t="shared" si="1"/>
        <v>2 (Mittel)</v>
      </c>
    </row>
    <row r="7" spans="1:6" x14ac:dyDescent="0.4">
      <c r="A7" s="3">
        <v>6</v>
      </c>
      <c r="B7" s="1" t="s">
        <v>71</v>
      </c>
      <c r="C7" s="3" t="s">
        <v>14</v>
      </c>
      <c r="D7" s="8" t="s">
        <v>16</v>
      </c>
      <c r="E7" s="1">
        <f t="shared" si="0"/>
        <v>3</v>
      </c>
      <c r="F7" s="1" t="str">
        <f t="shared" si="1"/>
        <v>2 (Mittel)</v>
      </c>
    </row>
    <row r="8" spans="1:6" x14ac:dyDescent="0.4">
      <c r="A8" s="3">
        <v>7</v>
      </c>
      <c r="B8" s="1" t="s">
        <v>22</v>
      </c>
      <c r="C8" s="3" t="s">
        <v>16</v>
      </c>
      <c r="D8" s="8" t="s">
        <v>16</v>
      </c>
      <c r="E8" s="1">
        <f t="shared" si="0"/>
        <v>1</v>
      </c>
      <c r="F8" s="1" t="str">
        <f t="shared" si="1"/>
        <v>3 (Schlecht)</v>
      </c>
    </row>
    <row r="9" spans="1:6" x14ac:dyDescent="0.4">
      <c r="A9" s="3">
        <v>8</v>
      </c>
      <c r="B9" s="1" t="s">
        <v>70</v>
      </c>
      <c r="C9" s="3" t="s">
        <v>16</v>
      </c>
      <c r="D9" s="8" t="s">
        <v>16</v>
      </c>
      <c r="E9" s="1">
        <f t="shared" si="0"/>
        <v>1</v>
      </c>
      <c r="F9" s="1" t="str">
        <f t="shared" si="1"/>
        <v>3 (Schlecht)</v>
      </c>
    </row>
    <row r="10" spans="1:6" x14ac:dyDescent="0.4">
      <c r="A10" s="3">
        <v>9</v>
      </c>
      <c r="B10" s="1" t="s">
        <v>23</v>
      </c>
      <c r="C10" s="3" t="s">
        <v>16</v>
      </c>
      <c r="D10" s="8" t="s">
        <v>16</v>
      </c>
      <c r="E10" s="1">
        <f t="shared" si="0"/>
        <v>1</v>
      </c>
      <c r="F10" s="1" t="str">
        <f t="shared" si="1"/>
        <v>3 (Schlecht)</v>
      </c>
    </row>
    <row r="11" spans="1:6" x14ac:dyDescent="0.4">
      <c r="A11" s="27">
        <v>10</v>
      </c>
      <c r="B11" s="1" t="s">
        <v>24</v>
      </c>
      <c r="C11" s="3" t="s">
        <v>14</v>
      </c>
      <c r="D11" s="8" t="s">
        <v>16</v>
      </c>
      <c r="E11" s="1">
        <f t="shared" si="0"/>
        <v>3</v>
      </c>
      <c r="F11" s="1" t="str">
        <f t="shared" si="1"/>
        <v>2 (Mittel)</v>
      </c>
    </row>
    <row r="12" spans="1:6" x14ac:dyDescent="0.4">
      <c r="A12" s="31">
        <v>11</v>
      </c>
      <c r="B12" s="32" t="s">
        <v>25</v>
      </c>
      <c r="C12" s="27" t="s">
        <v>16</v>
      </c>
      <c r="D12" s="8" t="s">
        <v>16</v>
      </c>
      <c r="E12" s="1">
        <f t="shared" si="0"/>
        <v>1</v>
      </c>
      <c r="F12" s="1" t="str">
        <f t="shared" si="1"/>
        <v>3 (Schlecht)</v>
      </c>
    </row>
    <row r="13" spans="1:6" x14ac:dyDescent="0.4">
      <c r="A13" s="3">
        <v>12</v>
      </c>
      <c r="B13" s="17" t="s">
        <v>81</v>
      </c>
      <c r="C13" s="3" t="s">
        <v>14</v>
      </c>
      <c r="D13" s="8" t="s">
        <v>14</v>
      </c>
      <c r="E13" s="1">
        <f t="shared" si="0"/>
        <v>5</v>
      </c>
      <c r="F13" s="1" t="str">
        <f t="shared" si="1"/>
        <v>1 (Gut)</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3840-704C-4A0A-B91D-B925A9479247}">
  <dimension ref="A1:F21"/>
  <sheetViews>
    <sheetView workbookViewId="0">
      <selection activeCell="D14" sqref="D14"/>
    </sheetView>
  </sheetViews>
  <sheetFormatPr baseColWidth="10" defaultRowHeight="14.6" x14ac:dyDescent="0.4"/>
  <cols>
    <col min="2" max="2" width="34.3828125" bestFit="1" customWidth="1"/>
    <col min="3" max="3" width="29" customWidth="1"/>
    <col min="4" max="4" width="41.3046875" customWidth="1"/>
    <col min="5" max="5" width="26.15234375" customWidth="1"/>
  </cols>
  <sheetData>
    <row r="1" spans="1:6" x14ac:dyDescent="0.4">
      <c r="A1" s="4" t="s">
        <v>0</v>
      </c>
      <c r="B1" s="4" t="s">
        <v>1</v>
      </c>
      <c r="C1" s="4" t="s">
        <v>66</v>
      </c>
      <c r="D1" s="7" t="s">
        <v>30</v>
      </c>
      <c r="E1" s="4" t="s">
        <v>88</v>
      </c>
      <c r="F1" s="4" t="s">
        <v>92</v>
      </c>
    </row>
    <row r="2" spans="1:6" x14ac:dyDescent="0.4">
      <c r="A2" s="3">
        <v>1</v>
      </c>
      <c r="B2" s="1" t="s">
        <v>13</v>
      </c>
      <c r="C2" s="3">
        <v>8</v>
      </c>
      <c r="D2" s="9" t="s">
        <v>38</v>
      </c>
      <c r="E2" s="1">
        <f>IF(AND(C2&lt;=8,LEN(D2)-LEN(SUBSTITUTE(D2,",",""))+1&gt;2),5,IF(AND(C2&lt;=8,LEN(D2)-LEN(SUBSTITUTE(D2,",",""))+1=2),4,IF(AND(C2&gt;8,LEN(D2)-LEN(SUBSTITUTE(D2,",",""))+1&gt;2),4,3)))</f>
        <v>4</v>
      </c>
      <c r="F2" s="1" t="str">
        <f>IF(E2&gt;=4,"1 (Gut)",IF(E2&gt;=3,"2 (Mittel)","3 (Schlecht)"))</f>
        <v>1 (Gut)</v>
      </c>
    </row>
    <row r="3" spans="1:6" x14ac:dyDescent="0.4">
      <c r="A3" s="3">
        <v>2</v>
      </c>
      <c r="B3" s="1" t="s">
        <v>18</v>
      </c>
      <c r="C3" s="12">
        <v>8</v>
      </c>
      <c r="D3" s="9" t="s">
        <v>41</v>
      </c>
      <c r="E3" s="1">
        <f t="shared" ref="E3:E13" si="0">IF(AND(C3&lt;=8,LEN(D3)-LEN(SUBSTITUTE(D3,",",""))+1&gt;2),5,IF(AND(C3&lt;=8,LEN(D3)-LEN(SUBSTITUTE(D3,",",""))+1=2),4,IF(AND(C3&gt;8,LEN(D3)-LEN(SUBSTITUTE(D3,",",""))+1&gt;2),4,3)))</f>
        <v>5</v>
      </c>
      <c r="F3" s="1" t="str">
        <f t="shared" ref="F3:F13" si="1">IF(E3&gt;=4,"1 (Gut)",IF(E3&gt;=3,"2 (Mittel)","3 (Schlecht)"))</f>
        <v>1 (Gut)</v>
      </c>
    </row>
    <row r="4" spans="1:6" x14ac:dyDescent="0.4">
      <c r="A4" s="3">
        <v>3</v>
      </c>
      <c r="B4" s="1" t="s">
        <v>19</v>
      </c>
      <c r="C4" s="3">
        <v>8</v>
      </c>
      <c r="D4" s="8" t="s">
        <v>44</v>
      </c>
      <c r="E4" s="1">
        <f t="shared" si="0"/>
        <v>3</v>
      </c>
      <c r="F4" s="1" t="str">
        <f t="shared" si="1"/>
        <v>2 (Mittel)</v>
      </c>
    </row>
    <row r="5" spans="1:6" x14ac:dyDescent="0.4">
      <c r="A5" s="3">
        <v>4</v>
      </c>
      <c r="B5" s="1" t="s">
        <v>68</v>
      </c>
      <c r="C5" s="3">
        <v>8</v>
      </c>
      <c r="D5" s="9" t="s">
        <v>46</v>
      </c>
      <c r="E5" s="1">
        <f t="shared" si="0"/>
        <v>5</v>
      </c>
      <c r="F5" s="1" t="str">
        <f t="shared" si="1"/>
        <v>1 (Gut)</v>
      </c>
    </row>
    <row r="6" spans="1:6" x14ac:dyDescent="0.4">
      <c r="A6" s="3">
        <v>5</v>
      </c>
      <c r="B6" s="1" t="s">
        <v>69</v>
      </c>
      <c r="C6" s="3">
        <v>6</v>
      </c>
      <c r="D6" s="8" t="s">
        <v>49</v>
      </c>
      <c r="E6" s="1">
        <f t="shared" si="0"/>
        <v>3</v>
      </c>
      <c r="F6" s="1" t="str">
        <f t="shared" si="1"/>
        <v>2 (Mittel)</v>
      </c>
    </row>
    <row r="7" spans="1:6" x14ac:dyDescent="0.4">
      <c r="A7" s="3">
        <v>6</v>
      </c>
      <c r="B7" s="1" t="s">
        <v>71</v>
      </c>
      <c r="C7" s="3">
        <v>4</v>
      </c>
      <c r="D7" s="9" t="s">
        <v>52</v>
      </c>
      <c r="E7" s="1">
        <f t="shared" si="0"/>
        <v>5</v>
      </c>
      <c r="F7" s="1" t="str">
        <f t="shared" si="1"/>
        <v>1 (Gut)</v>
      </c>
    </row>
    <row r="8" spans="1:6" x14ac:dyDescent="0.4">
      <c r="A8" s="3">
        <v>7</v>
      </c>
      <c r="B8" s="1" t="s">
        <v>22</v>
      </c>
      <c r="C8" s="3">
        <v>14</v>
      </c>
      <c r="D8" s="8" t="s">
        <v>56</v>
      </c>
      <c r="E8" s="1">
        <f t="shared" si="0"/>
        <v>3</v>
      </c>
      <c r="F8" s="1" t="str">
        <f t="shared" si="1"/>
        <v>2 (Mittel)</v>
      </c>
    </row>
    <row r="9" spans="1:6" x14ac:dyDescent="0.4">
      <c r="A9" s="3">
        <v>8</v>
      </c>
      <c r="B9" s="1" t="s">
        <v>70</v>
      </c>
      <c r="C9" s="3">
        <v>5</v>
      </c>
      <c r="D9" s="8" t="s">
        <v>49</v>
      </c>
      <c r="E9" s="1">
        <f t="shared" si="0"/>
        <v>3</v>
      </c>
      <c r="F9" s="1" t="str">
        <f t="shared" si="1"/>
        <v>2 (Mittel)</v>
      </c>
    </row>
    <row r="10" spans="1:6" x14ac:dyDescent="0.4">
      <c r="A10" s="3">
        <v>9</v>
      </c>
      <c r="B10" s="1" t="s">
        <v>23</v>
      </c>
      <c r="C10" s="3">
        <v>8</v>
      </c>
      <c r="D10" s="8" t="s">
        <v>49</v>
      </c>
      <c r="E10" s="1">
        <f t="shared" si="0"/>
        <v>3</v>
      </c>
      <c r="F10" s="1" t="str">
        <f t="shared" si="1"/>
        <v>2 (Mittel)</v>
      </c>
    </row>
    <row r="11" spans="1:6" ht="29.15" x14ac:dyDescent="0.4">
      <c r="A11" s="27">
        <v>10</v>
      </c>
      <c r="B11" s="1" t="s">
        <v>24</v>
      </c>
      <c r="C11" s="3">
        <v>5</v>
      </c>
      <c r="D11" s="9" t="s">
        <v>58</v>
      </c>
      <c r="E11" s="1">
        <f t="shared" si="0"/>
        <v>5</v>
      </c>
      <c r="F11" s="1" t="str">
        <f t="shared" si="1"/>
        <v>1 (Gut)</v>
      </c>
    </row>
    <row r="12" spans="1:6" x14ac:dyDescent="0.4">
      <c r="A12" s="31">
        <v>11</v>
      </c>
      <c r="B12" s="32" t="s">
        <v>25</v>
      </c>
      <c r="C12" s="27">
        <v>6</v>
      </c>
      <c r="D12" s="8" t="s">
        <v>60</v>
      </c>
      <c r="E12" s="1">
        <f t="shared" si="0"/>
        <v>4</v>
      </c>
      <c r="F12" s="1" t="str">
        <f t="shared" si="1"/>
        <v>1 (Gut)</v>
      </c>
    </row>
    <row r="13" spans="1:6" x14ac:dyDescent="0.4">
      <c r="A13" s="3">
        <v>12</v>
      </c>
      <c r="B13" s="17" t="s">
        <v>81</v>
      </c>
      <c r="C13" s="37" t="s">
        <v>82</v>
      </c>
      <c r="D13" s="8" t="s">
        <v>79</v>
      </c>
      <c r="E13" s="1">
        <f t="shared" si="0"/>
        <v>3</v>
      </c>
      <c r="F13" s="1" t="str">
        <f t="shared" si="1"/>
        <v>2 (Mittel)</v>
      </c>
    </row>
    <row r="17" spans="1:1" ht="18" x14ac:dyDescent="0.4">
      <c r="A17" s="44"/>
    </row>
    <row r="18" spans="1:1" x14ac:dyDescent="0.4">
      <c r="A18" s="45" t="s">
        <v>136</v>
      </c>
    </row>
    <row r="19" spans="1:1" x14ac:dyDescent="0.4">
      <c r="A19" s="6" t="s">
        <v>133</v>
      </c>
    </row>
    <row r="20" spans="1:1" x14ac:dyDescent="0.4">
      <c r="A20" s="6" t="s">
        <v>134</v>
      </c>
    </row>
    <row r="21" spans="1:1" x14ac:dyDescent="0.4">
      <c r="A21" s="6" t="s">
        <v>135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C8447DF03AC124DB51C95C6ABC1F7C3" ma:contentTypeVersion="18" ma:contentTypeDescription="Ein neues Dokument erstellen." ma:contentTypeScope="" ma:versionID="3acb7eda4b2f3d104a013533b2230108">
  <xsd:schema xmlns:xsd="http://www.w3.org/2001/XMLSchema" xmlns:xs="http://www.w3.org/2001/XMLSchema" xmlns:p="http://schemas.microsoft.com/office/2006/metadata/properties" xmlns:ns3="2e4f3f39-dc26-41c9-a212-2f92f9887d52" xmlns:ns4="0aa20afc-38df-451f-8461-a44806b3ce8d" targetNamespace="http://schemas.microsoft.com/office/2006/metadata/properties" ma:root="true" ma:fieldsID="531dd3360117ebc79399ec4e2270ec52" ns3:_="" ns4:_="">
    <xsd:import namespace="2e4f3f39-dc26-41c9-a212-2f92f9887d52"/>
    <xsd:import namespace="0aa20afc-38df-451f-8461-a44806b3ce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ystemTags" minOccurs="0"/>
                <xsd:element ref="ns4:MediaServiceSearchPropertie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4f3f39-dc26-41c9-a212-2f92f9887d5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a20afc-38df-451f-8461-a44806b3ce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aa20afc-38df-451f-8461-a44806b3ce8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A69E4-1435-4476-BA4D-598084A2F9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4f3f39-dc26-41c9-a212-2f92f9887d52"/>
    <ds:schemaRef ds:uri="0aa20afc-38df-451f-8461-a44806b3ce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F1934A-3F2C-42D2-A00B-DDC25EACCD8F}">
  <ds:schemaRefs>
    <ds:schemaRef ds:uri="http://purl.org/dc/elements/1.1/"/>
    <ds:schemaRef ds:uri="2e4f3f39-dc26-41c9-a212-2f92f9887d52"/>
    <ds:schemaRef ds:uri="http://schemas.microsoft.com/office/infopath/2007/PartnerControls"/>
    <ds:schemaRef ds:uri="http://schemas.microsoft.com/office/2006/metadata/properties"/>
    <ds:schemaRef ds:uri="http://www.w3.org/XML/1998/namespace"/>
    <ds:schemaRef ds:uri="0aa20afc-38df-451f-8461-a44806b3ce8d"/>
    <ds:schemaRef ds:uri="http://schemas.microsoft.com/office/2006/documentManagement/types"/>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E6A5C2AC-032E-4742-9497-3168CFF2ED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Liste</vt:lpstr>
      <vt:lpstr>Preis-Leistungs-Verhältnis</vt:lpstr>
      <vt:lpstr>Preis-Leistungs-verhältnis_2</vt:lpstr>
      <vt:lpstr>Zusatzangebote</vt:lpstr>
      <vt:lpstr>Flexibilität</vt:lpstr>
      <vt:lpstr>Unterstützung ausserhalb der Un</vt:lpstr>
      <vt:lpstr>Standort und Erreichbarkeit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Weinekötter</dc:creator>
  <cp:keywords/>
  <dc:description/>
  <cp:lastModifiedBy>Tamara Martin</cp:lastModifiedBy>
  <cp:revision/>
  <dcterms:created xsi:type="dcterms:W3CDTF">2021-10-21T12:32:54Z</dcterms:created>
  <dcterms:modified xsi:type="dcterms:W3CDTF">2024-10-13T10:27:17Z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0x0101003C8447DF03AC124DB51C95C6ABC1F7C3</vt:lpwstr>
  </property>
</Properties>
</file>