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vin/Desktop/softTest/src/M5.1/"/>
    </mc:Choice>
  </mc:AlternateContent>
  <xr:revisionPtr revIDLastSave="0" documentId="13_ncr:1_{75578EA7-BC32-A54F-B9BF-89D95F586A38}" xr6:coauthVersionLast="46" xr6:coauthVersionMax="46" xr10:uidLastSave="{00000000-0000-0000-0000-000000000000}"/>
  <bookViews>
    <workbookView xWindow="0" yWindow="500" windowWidth="21600" windowHeight="12520" xr2:uid="{895B28E0-6631-4E2B-9718-E097D784D0B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G28" i="1"/>
  <c r="J31" i="1"/>
  <c r="I31" i="1"/>
  <c r="H31" i="1"/>
  <c r="G31" i="1"/>
  <c r="K31" i="1" s="1"/>
  <c r="L31" i="1" s="1"/>
  <c r="F31" i="1"/>
  <c r="E31" i="1"/>
  <c r="J30" i="1"/>
  <c r="I30" i="1"/>
  <c r="H30" i="1"/>
  <c r="G30" i="1"/>
  <c r="F30" i="1"/>
  <c r="E30" i="1"/>
  <c r="J29" i="1"/>
  <c r="I29" i="1"/>
  <c r="H29" i="1"/>
  <c r="G29" i="1"/>
  <c r="F29" i="1"/>
  <c r="E29" i="1"/>
  <c r="J28" i="1"/>
  <c r="H28" i="1"/>
  <c r="F28" i="1"/>
  <c r="E28" i="1"/>
  <c r="L11" i="1"/>
  <c r="L12" i="1"/>
  <c r="L14" i="1"/>
  <c r="L15" i="1"/>
  <c r="L16" i="1"/>
  <c r="L17" i="1"/>
  <c r="L19" i="1"/>
  <c r="L20" i="1"/>
  <c r="L21" i="1"/>
  <c r="L23" i="1"/>
  <c r="L24" i="1"/>
  <c r="L25" i="1"/>
  <c r="L26" i="1"/>
  <c r="L9" i="1"/>
  <c r="K26" i="1"/>
  <c r="K25" i="1"/>
  <c r="K24" i="1"/>
  <c r="K23" i="1"/>
  <c r="K21" i="1"/>
  <c r="K20" i="1"/>
  <c r="K19" i="1"/>
  <c r="K17" i="1"/>
  <c r="K16" i="1"/>
  <c r="K15" i="1"/>
  <c r="K14" i="1"/>
  <c r="K12" i="1"/>
  <c r="K11" i="1"/>
  <c r="K9" i="1"/>
  <c r="I11" i="1"/>
  <c r="I12" i="1"/>
  <c r="I14" i="1"/>
  <c r="I15" i="1"/>
  <c r="I16" i="1"/>
  <c r="I17" i="1"/>
  <c r="I19" i="1"/>
  <c r="I20" i="1"/>
  <c r="I21" i="1"/>
  <c r="I23" i="1"/>
  <c r="I24" i="1"/>
  <c r="I25" i="1"/>
  <c r="I26" i="1"/>
  <c r="I9" i="1"/>
  <c r="J26" i="1"/>
  <c r="H26" i="1"/>
  <c r="G26" i="1"/>
  <c r="F26" i="1"/>
  <c r="E26" i="1"/>
  <c r="J25" i="1"/>
  <c r="H25" i="1"/>
  <c r="G25" i="1"/>
  <c r="F25" i="1"/>
  <c r="E25" i="1"/>
  <c r="J24" i="1"/>
  <c r="H24" i="1"/>
  <c r="G24" i="1"/>
  <c r="F24" i="1"/>
  <c r="E24" i="1"/>
  <c r="J23" i="1"/>
  <c r="H23" i="1"/>
  <c r="G23" i="1"/>
  <c r="F23" i="1"/>
  <c r="E23" i="1"/>
  <c r="G11" i="1"/>
  <c r="G12" i="1"/>
  <c r="G13" i="1"/>
  <c r="G14" i="1"/>
  <c r="G15" i="1"/>
  <c r="G16" i="1"/>
  <c r="G17" i="1"/>
  <c r="G19" i="1"/>
  <c r="G20" i="1"/>
  <c r="G21" i="1"/>
  <c r="G9" i="1"/>
  <c r="H11" i="1"/>
  <c r="H12" i="1"/>
  <c r="H14" i="1"/>
  <c r="H15" i="1"/>
  <c r="H16" i="1"/>
  <c r="H17" i="1"/>
  <c r="H19" i="1"/>
  <c r="H20" i="1"/>
  <c r="H21" i="1"/>
  <c r="H9" i="1"/>
  <c r="J11" i="1"/>
  <c r="J12" i="1"/>
  <c r="J14" i="1"/>
  <c r="J15" i="1"/>
  <c r="J16" i="1"/>
  <c r="J17" i="1"/>
  <c r="J19" i="1"/>
  <c r="J20" i="1"/>
  <c r="J21" i="1"/>
  <c r="J9" i="1"/>
  <c r="F11" i="1"/>
  <c r="F12" i="1"/>
  <c r="F13" i="1"/>
  <c r="F14" i="1"/>
  <c r="F15" i="1"/>
  <c r="F16" i="1"/>
  <c r="F17" i="1"/>
  <c r="F19" i="1"/>
  <c r="F20" i="1"/>
  <c r="F21" i="1"/>
  <c r="F9" i="1"/>
  <c r="E11" i="1"/>
  <c r="E12" i="1"/>
  <c r="E14" i="1"/>
  <c r="E15" i="1"/>
  <c r="E16" i="1"/>
  <c r="E17" i="1"/>
  <c r="E19" i="1"/>
  <c r="E20" i="1"/>
  <c r="E21" i="1"/>
  <c r="E9" i="1"/>
  <c r="K29" i="1" l="1"/>
  <c r="L29" i="1" s="1"/>
  <c r="K28" i="1"/>
  <c r="L28" i="1" s="1"/>
  <c r="K30" i="1"/>
  <c r="L30" i="1" s="1"/>
</calcChain>
</file>

<file path=xl/sharedStrings.xml><?xml version="1.0" encoding="utf-8"?>
<sst xmlns="http://schemas.openxmlformats.org/spreadsheetml/2006/main" count="41" uniqueCount="26">
  <si>
    <t>年齡</t>
    <phoneticPr fontId="1" type="noConversion"/>
  </si>
  <si>
    <t>入場時間</t>
    <phoneticPr fontId="1" type="noConversion"/>
  </si>
  <si>
    <t>會員</t>
    <phoneticPr fontId="1" type="noConversion"/>
  </si>
  <si>
    <t>會員OR團體</t>
    <phoneticPr fontId="1" type="noConversion"/>
  </si>
  <si>
    <t>假日</t>
    <phoneticPr fontId="1" type="noConversion"/>
  </si>
  <si>
    <t>一般200</t>
    <phoneticPr fontId="1" type="noConversion"/>
  </si>
  <si>
    <t>六日250，僅會員打折</t>
    <phoneticPr fontId="1" type="noConversion"/>
  </si>
  <si>
    <t>12下60上八折，3-75可游泳</t>
    <phoneticPr fontId="1" type="noConversion"/>
  </si>
  <si>
    <t>7點前八折，5-22點營業</t>
    <phoneticPr fontId="1" type="noConversion"/>
  </si>
  <si>
    <t>團體7折</t>
    <phoneticPr fontId="1" type="noConversion"/>
  </si>
  <si>
    <t>會員5折</t>
    <phoneticPr fontId="1" type="noConversion"/>
  </si>
  <si>
    <t>打折不疊加，最低計算</t>
    <phoneticPr fontId="1" type="noConversion"/>
  </si>
  <si>
    <t>團體</t>
    <phoneticPr fontId="1" type="noConversion"/>
  </si>
  <si>
    <t>2 3 4 20 74 75 76</t>
    <phoneticPr fontId="1" type="noConversion"/>
  </si>
  <si>
    <t>4 5 6 21 22 23</t>
    <phoneticPr fontId="1" type="noConversion"/>
  </si>
  <si>
    <t>yes/no</t>
    <phoneticPr fontId="1" type="noConversion"/>
  </si>
  <si>
    <t>0 ,1 ,2</t>
    <phoneticPr fontId="1" type="noConversion"/>
  </si>
  <si>
    <t>原價</t>
    <phoneticPr fontId="1" type="noConversion"/>
  </si>
  <si>
    <t>都不是</t>
    <phoneticPr fontId="1" type="noConversion"/>
  </si>
  <si>
    <t>接受折數</t>
    <phoneticPr fontId="1" type="noConversion"/>
  </si>
  <si>
    <t>年齡折數</t>
    <phoneticPr fontId="1" type="noConversion"/>
  </si>
  <si>
    <t>身分折數</t>
    <phoneticPr fontId="1" type="noConversion"/>
  </si>
  <si>
    <t>時間折數</t>
    <phoneticPr fontId="1" type="noConversion"/>
  </si>
  <si>
    <t>時間BAN</t>
    <phoneticPr fontId="1" type="noConversion"/>
  </si>
  <si>
    <t>年齡BAN</t>
    <phoneticPr fontId="1" type="noConversion"/>
  </si>
  <si>
    <t>價格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</si>
</sst>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60D5-EB34-4542-9DBE-0639341DDA51}">
  <dimension ref="A1:L31"/>
  <sheetViews>
    <sheetView tabSelected="1" workbookViewId="0">
      <selection activeCell="I32" sqref="I32"/>
    </sheetView>
  </sheetViews>
  <sheetFormatPr baseColWidth="10" defaultColWidth="8.83203125" defaultRowHeight="15"/>
  <cols>
    <col min="1" max="1" width="10" customWidth="1"/>
    <col min="2" max="2" width="10.6640625" customWidth="1"/>
    <col min="3" max="3" width="12.1640625" style="3" customWidth="1"/>
    <col min="4" max="4" width="13.1640625" customWidth="1"/>
    <col min="5" max="5" width="9" style="2"/>
  </cols>
  <sheetData>
    <row r="1" spans="1:12">
      <c r="A1" s="5" t="s">
        <v>5</v>
      </c>
      <c r="B1" s="5"/>
      <c r="C1" s="5"/>
      <c r="D1" s="5"/>
      <c r="E1" s="1"/>
    </row>
    <row r="2" spans="1:12">
      <c r="A2" s="4" t="s">
        <v>6</v>
      </c>
      <c r="B2" s="4"/>
      <c r="C2" s="4"/>
      <c r="D2" s="4"/>
      <c r="F2" t="s">
        <v>15</v>
      </c>
    </row>
    <row r="3" spans="1:12">
      <c r="A3" s="4" t="s">
        <v>7</v>
      </c>
      <c r="B3" s="4"/>
      <c r="C3" s="4"/>
      <c r="D3" s="4"/>
      <c r="F3" t="s">
        <v>13</v>
      </c>
    </row>
    <row r="4" spans="1:12">
      <c r="A4" s="4" t="s">
        <v>8</v>
      </c>
      <c r="B4" s="4"/>
      <c r="C4" s="4"/>
      <c r="D4" s="4"/>
      <c r="F4" t="s">
        <v>14</v>
      </c>
    </row>
    <row r="5" spans="1:12">
      <c r="A5" s="4" t="s">
        <v>9</v>
      </c>
      <c r="B5" s="4"/>
      <c r="C5" s="4"/>
      <c r="D5" s="4"/>
      <c r="F5" t="s">
        <v>16</v>
      </c>
    </row>
    <row r="6" spans="1:12">
      <c r="A6" s="4" t="s">
        <v>10</v>
      </c>
      <c r="B6" s="4"/>
      <c r="C6" s="4"/>
      <c r="D6" s="4"/>
    </row>
    <row r="7" spans="1:12">
      <c r="A7" s="4" t="s">
        <v>11</v>
      </c>
      <c r="B7" s="4"/>
      <c r="C7" s="4"/>
      <c r="D7" s="4"/>
    </row>
    <row r="8" spans="1:12">
      <c r="A8" t="s">
        <v>0</v>
      </c>
      <c r="B8" t="s">
        <v>4</v>
      </c>
      <c r="C8" s="3" t="s">
        <v>1</v>
      </c>
      <c r="D8" t="s">
        <v>3</v>
      </c>
      <c r="E8" s="2" t="s">
        <v>17</v>
      </c>
      <c r="F8" t="s">
        <v>20</v>
      </c>
      <c r="G8" t="s">
        <v>24</v>
      </c>
      <c r="H8" t="s">
        <v>22</v>
      </c>
      <c r="I8" t="s">
        <v>23</v>
      </c>
      <c r="J8" t="s">
        <v>21</v>
      </c>
      <c r="K8" s="2" t="s">
        <v>19</v>
      </c>
      <c r="L8" t="s">
        <v>25</v>
      </c>
    </row>
    <row r="9" spans="1:12">
      <c r="A9">
        <v>20</v>
      </c>
      <c r="B9" t="b">
        <v>0</v>
      </c>
      <c r="C9" s="3">
        <v>10</v>
      </c>
      <c r="D9" t="s">
        <v>18</v>
      </c>
      <c r="E9" s="2">
        <f>IF(B9,250,200)</f>
        <v>200</v>
      </c>
      <c r="F9">
        <f>IF(OR(A9 &lt;= 12,A9 &gt;= 60),8,10)</f>
        <v>10</v>
      </c>
      <c r="G9" t="b">
        <f>IF(OR(A9&lt;3,A9&gt;75),TRUE,FALSE)</f>
        <v>0</v>
      </c>
      <c r="H9">
        <f>IF(AND(C9&gt;7,C9&lt;=22),10,8)</f>
        <v>10</v>
      </c>
      <c r="I9" t="b">
        <f>IF(OR(C9&lt;5,C9&gt;22),TRUE,FALSE)</f>
        <v>0</v>
      </c>
      <c r="J9">
        <f>IF(D9="都不是",10,IF(D9="會員",5,7))</f>
        <v>10</v>
      </c>
      <c r="K9" s="2">
        <f>IF(OR(G9=TRUE,I9=TRUE),"!",IF(E9=200,MIN(F9:J9),IF(J9=5,5,10)))</f>
        <v>10</v>
      </c>
      <c r="L9">
        <f>IF(K9="!","-",E9*K9/10)</f>
        <v>200</v>
      </c>
    </row>
    <row r="10" spans="1:12">
      <c r="K10" s="2"/>
    </row>
    <row r="11" spans="1:12">
      <c r="A11">
        <v>20</v>
      </c>
      <c r="B11" t="b">
        <v>0</v>
      </c>
      <c r="C11" s="3">
        <v>10</v>
      </c>
      <c r="D11" t="s">
        <v>2</v>
      </c>
      <c r="E11" s="2">
        <f t="shared" ref="E11:E21" si="0">IF(B11,250,200)</f>
        <v>200</v>
      </c>
      <c r="F11">
        <f t="shared" ref="F11:F21" si="1">IF(OR(A11 &lt;= 12,A11 &gt;= 60),8,10)</f>
        <v>10</v>
      </c>
      <c r="G11" t="b">
        <f t="shared" ref="G11:G21" si="2">IF(OR(A11&lt;3,A11&gt;75),TRUE,FALSE)</f>
        <v>0</v>
      </c>
      <c r="H11">
        <f>IF(AND(C11&gt;7,C11&lt;=22),10,8)</f>
        <v>10</v>
      </c>
      <c r="I11" t="b">
        <f t="shared" ref="I11:I26" si="3">IF(OR(C11&lt;5,C11&gt;22),TRUE,FALSE)</f>
        <v>0</v>
      </c>
      <c r="J11">
        <f>IF(D11="都不是",10,IF(D11="會員",5,7))</f>
        <v>5</v>
      </c>
      <c r="K11" s="2">
        <f>IF(OR(G11=TRUE,I11=TRUE),"!",IF(E11=200,MIN(F11:J11),IF(J11=5,5,10)))</f>
        <v>5</v>
      </c>
      <c r="L11">
        <f t="shared" ref="L10:L26" si="4">IF(K11="!","-",E11*K11/10)</f>
        <v>100</v>
      </c>
    </row>
    <row r="12" spans="1:12">
      <c r="A12">
        <v>20</v>
      </c>
      <c r="B12" t="b">
        <v>0</v>
      </c>
      <c r="C12" s="3">
        <v>10</v>
      </c>
      <c r="D12" t="s">
        <v>12</v>
      </c>
      <c r="E12" s="2">
        <f t="shared" si="0"/>
        <v>200</v>
      </c>
      <c r="F12">
        <f t="shared" si="1"/>
        <v>10</v>
      </c>
      <c r="G12" t="b">
        <f t="shared" si="2"/>
        <v>0</v>
      </c>
      <c r="H12">
        <f>IF(AND(C12&gt;7,C12&lt;=22),10,8)</f>
        <v>10</v>
      </c>
      <c r="I12" t="b">
        <f t="shared" si="3"/>
        <v>0</v>
      </c>
      <c r="J12">
        <f>IF(D12="都不是",10,IF(D12="會員",5,7))</f>
        <v>7</v>
      </c>
      <c r="K12" s="2">
        <f>IF(OR(G12=TRUE,I12=TRUE),"!",IF(E12=200,MIN(F12:J12),IF(J12=5,5,10)))</f>
        <v>7</v>
      </c>
      <c r="L12">
        <f t="shared" si="4"/>
        <v>140</v>
      </c>
    </row>
    <row r="13" spans="1:12">
      <c r="A13">
        <v>20</v>
      </c>
      <c r="F13">
        <f t="shared" si="1"/>
        <v>10</v>
      </c>
      <c r="G13" t="b">
        <f t="shared" si="2"/>
        <v>0</v>
      </c>
      <c r="K13" s="2"/>
    </row>
    <row r="14" spans="1:12">
      <c r="A14">
        <v>20</v>
      </c>
      <c r="B14" t="b">
        <v>0</v>
      </c>
      <c r="C14" s="3">
        <v>4</v>
      </c>
      <c r="D14" t="s">
        <v>18</v>
      </c>
      <c r="E14" s="2">
        <f t="shared" si="0"/>
        <v>200</v>
      </c>
      <c r="F14">
        <f t="shared" si="1"/>
        <v>10</v>
      </c>
      <c r="G14" t="b">
        <f t="shared" si="2"/>
        <v>0</v>
      </c>
      <c r="H14">
        <f>IF(AND(C14&gt;7,C14&lt;=22),10,8)</f>
        <v>8</v>
      </c>
      <c r="I14" t="b">
        <f t="shared" si="3"/>
        <v>1</v>
      </c>
      <c r="J14">
        <f>IF(D14="都不是",10,IF(D14="會員",5,7))</f>
        <v>10</v>
      </c>
      <c r="K14" s="2" t="str">
        <f>IF(OR(G14=TRUE,I14=TRUE),"!",IF(E14=200,MIN(F14:J14),IF(J14=5,5,10)))</f>
        <v>!</v>
      </c>
      <c r="L14" t="str">
        <f t="shared" si="4"/>
        <v>-</v>
      </c>
    </row>
    <row r="15" spans="1:12">
      <c r="A15">
        <v>20</v>
      </c>
      <c r="B15" t="b">
        <v>0</v>
      </c>
      <c r="C15" s="3">
        <v>5</v>
      </c>
      <c r="D15" t="s">
        <v>18</v>
      </c>
      <c r="E15" s="2">
        <f t="shared" si="0"/>
        <v>200</v>
      </c>
      <c r="F15">
        <f t="shared" si="1"/>
        <v>10</v>
      </c>
      <c r="G15" t="b">
        <f t="shared" si="2"/>
        <v>0</v>
      </c>
      <c r="H15">
        <f>IF(AND(C15&gt;7,C15&lt;=22),10,8)</f>
        <v>8</v>
      </c>
      <c r="I15" t="b">
        <f t="shared" si="3"/>
        <v>0</v>
      </c>
      <c r="J15">
        <f>IF(D15="都不是",10,IF(D15="會員",5,7))</f>
        <v>10</v>
      </c>
      <c r="K15" s="2">
        <f>IF(OR(G15=TRUE,I15=TRUE),"!",IF(E15=200,MIN(F15:J15),IF(J15=5,5,10)))</f>
        <v>8</v>
      </c>
      <c r="L15">
        <f t="shared" si="4"/>
        <v>160</v>
      </c>
    </row>
    <row r="16" spans="1:12">
      <c r="A16">
        <v>20</v>
      </c>
      <c r="B16" t="b">
        <v>0</v>
      </c>
      <c r="C16" s="3">
        <v>22</v>
      </c>
      <c r="D16" t="s">
        <v>18</v>
      </c>
      <c r="E16" s="2">
        <f t="shared" si="0"/>
        <v>200</v>
      </c>
      <c r="F16">
        <f t="shared" si="1"/>
        <v>10</v>
      </c>
      <c r="G16" t="b">
        <f t="shared" si="2"/>
        <v>0</v>
      </c>
      <c r="H16">
        <f>IF(AND(C16&gt;7,C16&lt;=22),10,8)</f>
        <v>10</v>
      </c>
      <c r="I16" t="b">
        <f t="shared" si="3"/>
        <v>0</v>
      </c>
      <c r="J16">
        <f>IF(D16="都不是",10,IF(D16="會員",5,7))</f>
        <v>10</v>
      </c>
      <c r="K16" s="2">
        <f>IF(OR(G16=TRUE,I16=TRUE),"!",IF(E16=200,MIN(F16:J16),IF(J16=5,5,10)))</f>
        <v>10</v>
      </c>
      <c r="L16">
        <f t="shared" si="4"/>
        <v>200</v>
      </c>
    </row>
    <row r="17" spans="1:12">
      <c r="A17">
        <v>20</v>
      </c>
      <c r="B17" t="b">
        <v>0</v>
      </c>
      <c r="C17" s="3">
        <v>23</v>
      </c>
      <c r="D17" t="s">
        <v>18</v>
      </c>
      <c r="E17" s="2">
        <f t="shared" si="0"/>
        <v>200</v>
      </c>
      <c r="F17">
        <f t="shared" si="1"/>
        <v>10</v>
      </c>
      <c r="G17" t="b">
        <f t="shared" si="2"/>
        <v>0</v>
      </c>
      <c r="H17">
        <f>IF(AND(C17&gt;7,C17&lt;=22),10,8)</f>
        <v>8</v>
      </c>
      <c r="I17" t="b">
        <f t="shared" si="3"/>
        <v>1</v>
      </c>
      <c r="J17">
        <f>IF(D17="都不是",10,IF(D17="會員",5,7))</f>
        <v>10</v>
      </c>
      <c r="K17" s="2" t="str">
        <f>IF(OR(G17=TRUE,I17=TRUE),"!",IF(E17=200,MIN(F17:J17),IF(J17=5,5,10)))</f>
        <v>!</v>
      </c>
      <c r="L17" t="str">
        <f t="shared" si="4"/>
        <v>-</v>
      </c>
    </row>
    <row r="18" spans="1:12">
      <c r="K18" s="2"/>
    </row>
    <row r="19" spans="1:12">
      <c r="A19">
        <v>20</v>
      </c>
      <c r="B19" t="b">
        <v>1</v>
      </c>
      <c r="C19" s="3">
        <v>10</v>
      </c>
      <c r="D19" t="s">
        <v>18</v>
      </c>
      <c r="E19" s="2">
        <f t="shared" si="0"/>
        <v>250</v>
      </c>
      <c r="F19">
        <f t="shared" si="1"/>
        <v>10</v>
      </c>
      <c r="G19" t="b">
        <f t="shared" si="2"/>
        <v>0</v>
      </c>
      <c r="H19">
        <f>IF(AND(C19&gt;7,C19&lt;=22),10,8)</f>
        <v>10</v>
      </c>
      <c r="I19" t="b">
        <f t="shared" si="3"/>
        <v>0</v>
      </c>
      <c r="J19">
        <f>IF(D19="都不是",10,IF(D19="會員",5,7))</f>
        <v>10</v>
      </c>
      <c r="K19" s="2">
        <f>IF(OR(G19=TRUE,I19=TRUE),"!",IF(E19=200,MIN(F19:J19),IF(J19=5,5,10)))</f>
        <v>10</v>
      </c>
      <c r="L19">
        <f t="shared" si="4"/>
        <v>250</v>
      </c>
    </row>
    <row r="20" spans="1:12">
      <c r="A20">
        <v>20</v>
      </c>
      <c r="B20" t="b">
        <v>1</v>
      </c>
      <c r="C20" s="3">
        <v>10</v>
      </c>
      <c r="D20" t="s">
        <v>2</v>
      </c>
      <c r="E20" s="2">
        <f t="shared" si="0"/>
        <v>250</v>
      </c>
      <c r="F20">
        <f t="shared" si="1"/>
        <v>10</v>
      </c>
      <c r="G20" t="b">
        <f t="shared" si="2"/>
        <v>0</v>
      </c>
      <c r="H20">
        <f>IF(AND(C20&gt;7,C20&lt;=22),10,8)</f>
        <v>10</v>
      </c>
      <c r="I20" t="b">
        <f t="shared" si="3"/>
        <v>0</v>
      </c>
      <c r="J20">
        <f>IF(D20="都不是",10,IF(D20="會員",5,7))</f>
        <v>5</v>
      </c>
      <c r="K20" s="2">
        <f>IF(OR(G20=TRUE,I20=TRUE),"!",IF(E20=200,MIN(F20:J20),IF(J20=5,5,10)))</f>
        <v>5</v>
      </c>
      <c r="L20">
        <f t="shared" si="4"/>
        <v>125</v>
      </c>
    </row>
    <row r="21" spans="1:12">
      <c r="A21">
        <v>20</v>
      </c>
      <c r="B21" t="b">
        <v>1</v>
      </c>
      <c r="C21" s="3">
        <v>10</v>
      </c>
      <c r="D21" t="s">
        <v>12</v>
      </c>
      <c r="E21" s="2">
        <f t="shared" si="0"/>
        <v>250</v>
      </c>
      <c r="F21">
        <f t="shared" si="1"/>
        <v>10</v>
      </c>
      <c r="G21" t="b">
        <f t="shared" si="2"/>
        <v>0</v>
      </c>
      <c r="H21">
        <f>IF(AND(C21&gt;7,C21&lt;=22),10,8)</f>
        <v>10</v>
      </c>
      <c r="I21" t="b">
        <f t="shared" si="3"/>
        <v>0</v>
      </c>
      <c r="J21">
        <f>IF(D21="都不是",10,IF(D21="會員",5,7))</f>
        <v>7</v>
      </c>
      <c r="K21" s="2">
        <f>IF(OR(G21=TRUE,I21=TRUE),"!",IF(E21=200,MIN(F21:J21),IF(J21=5,5,10)))</f>
        <v>10</v>
      </c>
      <c r="L21">
        <f t="shared" si="4"/>
        <v>250</v>
      </c>
    </row>
    <row r="23" spans="1:12">
      <c r="A23">
        <v>2</v>
      </c>
      <c r="B23" t="b">
        <v>0</v>
      </c>
      <c r="C23" s="3">
        <v>10</v>
      </c>
      <c r="D23" t="s">
        <v>18</v>
      </c>
      <c r="E23" s="2">
        <f t="shared" ref="E23:E24" si="5">IF(B23,250,200)</f>
        <v>200</v>
      </c>
      <c r="F23">
        <f t="shared" ref="F23:F24" si="6">IF(OR(A23 &lt;= 12,A23 &gt;= 60),8,10)</f>
        <v>8</v>
      </c>
      <c r="G23" t="b">
        <f t="shared" ref="G23:G24" si="7">IF(OR(A23&lt;3,A23&gt;75),TRUE,FALSE)</f>
        <v>1</v>
      </c>
      <c r="H23">
        <f>IF(AND(C23&gt;7,C23&lt;=22),10,8)</f>
        <v>10</v>
      </c>
      <c r="I23" t="b">
        <f t="shared" si="3"/>
        <v>0</v>
      </c>
      <c r="J23">
        <f>IF(D23="都不是",10,IF(D23="會員",5,7))</f>
        <v>10</v>
      </c>
      <c r="K23" s="2" t="str">
        <f>IF(OR(G23=TRUE,I23=TRUE),"!",IF(E23=200,MIN(F23:J23),IF(J23=5,5,10)))</f>
        <v>!</v>
      </c>
      <c r="L23" t="str">
        <f t="shared" si="4"/>
        <v>-</v>
      </c>
    </row>
    <row r="24" spans="1:12">
      <c r="A24">
        <v>3</v>
      </c>
      <c r="B24" t="b">
        <v>0</v>
      </c>
      <c r="C24" s="3">
        <v>10</v>
      </c>
      <c r="D24" t="s">
        <v>18</v>
      </c>
      <c r="E24" s="2">
        <f t="shared" si="5"/>
        <v>200</v>
      </c>
      <c r="F24">
        <f t="shared" si="6"/>
        <v>8</v>
      </c>
      <c r="G24" t="b">
        <f t="shared" si="7"/>
        <v>0</v>
      </c>
      <c r="H24">
        <f>IF(AND(C24&gt;7,C24&lt;=22),10,8)</f>
        <v>10</v>
      </c>
      <c r="I24" t="b">
        <f t="shared" si="3"/>
        <v>0</v>
      </c>
      <c r="J24">
        <f>IF(D24="都不是",10,IF(D24="會員",5,7))</f>
        <v>10</v>
      </c>
      <c r="K24" s="2">
        <f>IF(OR(G24=TRUE,I24=TRUE),"!",IF(E24=200,MIN(F24:J24),IF(J24=5,5,10)))</f>
        <v>8</v>
      </c>
      <c r="L24">
        <f t="shared" si="4"/>
        <v>160</v>
      </c>
    </row>
    <row r="25" spans="1:12">
      <c r="A25">
        <v>75</v>
      </c>
      <c r="B25" t="b">
        <v>0</v>
      </c>
      <c r="C25" s="3">
        <v>10</v>
      </c>
      <c r="D25" t="s">
        <v>18</v>
      </c>
      <c r="E25" s="2">
        <f t="shared" ref="E25:E26" si="8">IF(B25,250,200)</f>
        <v>200</v>
      </c>
      <c r="F25">
        <f t="shared" ref="F25:F26" si="9">IF(OR(A25 &lt;= 12,A25 &gt;= 60),8,10)</f>
        <v>8</v>
      </c>
      <c r="G25" t="b">
        <f t="shared" ref="G25:G26" si="10">IF(OR(A25&lt;3,A25&gt;75),TRUE,FALSE)</f>
        <v>0</v>
      </c>
      <c r="H25">
        <f>IF(AND(C25&gt;7,C25&lt;=22),10,8)</f>
        <v>10</v>
      </c>
      <c r="I25" t="b">
        <f t="shared" si="3"/>
        <v>0</v>
      </c>
      <c r="J25">
        <f>IF(D25="都不是",10,IF(D25="會員",5,7))</f>
        <v>10</v>
      </c>
      <c r="K25" s="2">
        <f>IF(OR(G25=TRUE,I25=TRUE),"!",IF(E25=200,MIN(F25:J25),IF(J25=5,5,10)))</f>
        <v>8</v>
      </c>
      <c r="L25">
        <f t="shared" si="4"/>
        <v>160</v>
      </c>
    </row>
    <row r="26" spans="1:12">
      <c r="A26">
        <v>76</v>
      </c>
      <c r="B26" t="b">
        <v>0</v>
      </c>
      <c r="C26" s="3">
        <v>10</v>
      </c>
      <c r="D26" t="s">
        <v>18</v>
      </c>
      <c r="E26" s="2">
        <f t="shared" si="8"/>
        <v>200</v>
      </c>
      <c r="F26">
        <f t="shared" si="9"/>
        <v>8</v>
      </c>
      <c r="G26" t="b">
        <f t="shared" si="10"/>
        <v>1</v>
      </c>
      <c r="H26">
        <f>IF(AND(C26&gt;7,C26&lt;=22),10,8)</f>
        <v>10</v>
      </c>
      <c r="I26" t="b">
        <f t="shared" si="3"/>
        <v>0</v>
      </c>
      <c r="J26">
        <f>IF(D26="都不是",10,IF(D26="會員",5,7))</f>
        <v>10</v>
      </c>
      <c r="K26" s="2" t="str">
        <f>IF(OR(G26=TRUE,I26=TRUE),"!",IF(E26=200,MIN(F26:J26),IF(J26=5,5,10)))</f>
        <v>!</v>
      </c>
      <c r="L26" t="str">
        <f t="shared" si="4"/>
        <v>-</v>
      </c>
    </row>
    <row r="28" spans="1:12">
      <c r="A28">
        <v>2</v>
      </c>
      <c r="B28" s="6" t="b">
        <v>1</v>
      </c>
      <c r="C28" s="3">
        <v>10</v>
      </c>
      <c r="D28" t="s">
        <v>18</v>
      </c>
      <c r="E28" s="2">
        <f t="shared" ref="E28:E31" si="11">IF(B28,250,200)</f>
        <v>250</v>
      </c>
      <c r="F28">
        <f t="shared" ref="F28:F31" si="12">IF(OR(A28 &lt;= 12,A28 &gt;= 60),8,10)</f>
        <v>8</v>
      </c>
      <c r="G28" t="b">
        <f>IF(OR(A28&lt;3,A28&gt;75),TRUE,FALSE)</f>
        <v>1</v>
      </c>
      <c r="H28">
        <f>IF(AND(C28&gt;7,C28&lt;=22),10,8)</f>
        <v>10</v>
      </c>
      <c r="I28" t="b">
        <f>IF(OR(C28&lt;5,C28&gt;22),TRUE,FALSE)</f>
        <v>0</v>
      </c>
      <c r="J28">
        <f>IF(D28="都不是",10,IF(D28="會員",5,7))</f>
        <v>10</v>
      </c>
      <c r="K28" s="2" t="str">
        <f>IF(OR(G28=TRUE,I28=TRUE),"!",IF(E28=200,MIN(F28:J28),IF(J28=5,5,10)))</f>
        <v>!</v>
      </c>
      <c r="L28" t="str">
        <f t="shared" ref="L28:L31" si="13">IF(K28="!","-",E28*K28/10)</f>
        <v>-</v>
      </c>
    </row>
    <row r="29" spans="1:12">
      <c r="A29">
        <v>3</v>
      </c>
      <c r="B29" s="6" t="b">
        <v>1</v>
      </c>
      <c r="C29" s="3">
        <v>10</v>
      </c>
      <c r="D29" t="s">
        <v>18</v>
      </c>
      <c r="E29" s="2">
        <f t="shared" si="11"/>
        <v>250</v>
      </c>
      <c r="F29">
        <f t="shared" si="12"/>
        <v>8</v>
      </c>
      <c r="G29" t="b">
        <f t="shared" ref="G28:G31" si="14">IF(OR(A29&lt;3,A29&gt;75),TRUE,FALSE)</f>
        <v>0</v>
      </c>
      <c r="H29">
        <f>IF(AND(C29&gt;7,C29&lt;=22),10,8)</f>
        <v>10</v>
      </c>
      <c r="I29" t="b">
        <f t="shared" ref="I28:I31" si="15">IF(OR(C29&lt;5,C29&gt;22),TRUE,FALSE)</f>
        <v>0</v>
      </c>
      <c r="J29">
        <f>IF(D29="都不是",10,IF(D29="會員",5,7))</f>
        <v>10</v>
      </c>
      <c r="K29" s="2">
        <f>IF(OR(G29=TRUE,I29=TRUE),"!",IF(E29=200,MIN(F29:J29),IF(J29=5,5,10)))</f>
        <v>10</v>
      </c>
      <c r="L29">
        <f t="shared" si="13"/>
        <v>250</v>
      </c>
    </row>
    <row r="30" spans="1:12">
      <c r="A30">
        <v>75</v>
      </c>
      <c r="B30" s="6" t="b">
        <v>1</v>
      </c>
      <c r="C30" s="3">
        <v>10</v>
      </c>
      <c r="D30" t="s">
        <v>18</v>
      </c>
      <c r="E30" s="2">
        <f t="shared" si="11"/>
        <v>250</v>
      </c>
      <c r="F30">
        <f t="shared" si="12"/>
        <v>8</v>
      </c>
      <c r="G30" t="b">
        <f t="shared" si="14"/>
        <v>0</v>
      </c>
      <c r="H30">
        <f>IF(AND(C30&gt;7,C30&lt;=22),10,8)</f>
        <v>10</v>
      </c>
      <c r="I30" t="b">
        <f t="shared" si="15"/>
        <v>0</v>
      </c>
      <c r="J30">
        <f>IF(D30="都不是",10,IF(D30="會員",5,7))</f>
        <v>10</v>
      </c>
      <c r="K30" s="2">
        <f>IF(OR(G30=TRUE,I30=TRUE),"!",IF(E30=200,MIN(F30:J30),IF(J30=5,5,10)))</f>
        <v>10</v>
      </c>
      <c r="L30">
        <f t="shared" si="13"/>
        <v>250</v>
      </c>
    </row>
    <row r="31" spans="1:12">
      <c r="A31">
        <v>76</v>
      </c>
      <c r="B31" s="6" t="b">
        <v>1</v>
      </c>
      <c r="C31" s="3">
        <v>10</v>
      </c>
      <c r="D31" t="s">
        <v>18</v>
      </c>
      <c r="E31" s="2">
        <f t="shared" si="11"/>
        <v>250</v>
      </c>
      <c r="F31">
        <f t="shared" si="12"/>
        <v>8</v>
      </c>
      <c r="G31" t="b">
        <f t="shared" si="14"/>
        <v>1</v>
      </c>
      <c r="H31">
        <f>IF(AND(C31&gt;7,C31&lt;=22),10,8)</f>
        <v>10</v>
      </c>
      <c r="I31" t="b">
        <f t="shared" si="15"/>
        <v>0</v>
      </c>
      <c r="J31">
        <f>IF(D31="都不是",10,IF(D31="會員",5,7))</f>
        <v>10</v>
      </c>
      <c r="K31" s="2" t="str">
        <f>IF(OR(G31=TRUE,I31=TRUE),"!",IF(E31=200,MIN(F31:J31),IF(J31=5,5,10)))</f>
        <v>!</v>
      </c>
      <c r="L31" t="str">
        <f t="shared" si="13"/>
        <v>-</v>
      </c>
    </row>
  </sheetData>
  <mergeCells count="7">
    <mergeCell ref="A7:D7"/>
    <mergeCell ref="A1:D1"/>
    <mergeCell ref="A2:D2"/>
    <mergeCell ref="A3:D3"/>
    <mergeCell ref="A4:D4"/>
    <mergeCell ref="A5:D5"/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2021-03-30T06:24:14Z</dcterms:created>
  <dcterms:modified xsi:type="dcterms:W3CDTF">2021-03-30T07:49:04Z</dcterms:modified>
</cp:coreProperties>
</file>